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Dropbox\RP_HC_JB_Dropbox\Building_Database\2018_05_11_database_for_publishing\"/>
    </mc:Choice>
  </mc:AlternateContent>
  <bookViews>
    <workbookView xWindow="-108" yWindow="-108" windowWidth="23256" windowHeight="12576" tabRatio="609"/>
  </bookViews>
  <sheets>
    <sheet name="READ_ME" sheetId="1" r:id="rId1"/>
    <sheet name="Database" sheetId="2" r:id="rId2"/>
    <sheet name="others_of_interest" sheetId="3" r:id="rId3"/>
  </sheets>
  <definedNames>
    <definedName name="_xlnm._FilterDatabase" localSheetId="1" hidden="1">Database!$A$1:$BA$792</definedName>
    <definedName name="_xlnm._FilterDatabase" localSheetId="2" hidden="1">others_of_interest!$A$1:$BA$1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0" i="3" l="1"/>
  <c r="AD697" i="2"/>
  <c r="V98" i="3"/>
  <c r="AD168" i="2"/>
  <c r="AD11" i="2"/>
  <c r="AE11" i="2"/>
  <c r="AE65" i="2"/>
  <c r="AD65" i="2"/>
  <c r="AD1852" i="2"/>
  <c r="AD1837" i="2"/>
  <c r="AD1114" i="2"/>
  <c r="AD1101" i="2"/>
  <c r="AD985" i="2"/>
  <c r="AE963" i="2"/>
  <c r="AD955" i="2"/>
  <c r="W890" i="2"/>
  <c r="AD833" i="2"/>
  <c r="AD811" i="2"/>
  <c r="AD652" i="2"/>
  <c r="V580" i="2"/>
  <c r="AE508" i="2"/>
  <c r="AD508" i="2"/>
  <c r="AD240" i="2"/>
  <c r="AD227" i="2"/>
  <c r="AD133" i="2"/>
</calcChain>
</file>

<file path=xl/sharedStrings.xml><?xml version="1.0" encoding="utf-8"?>
<sst xmlns="http://schemas.openxmlformats.org/spreadsheetml/2006/main" count="35064" uniqueCount="6608">
  <si>
    <t>This database contains information on earthquakes with moment magnitude in the range 4.00-5.50 (with noted exceptions)</t>
  </si>
  <si>
    <t>for which reports on damage, casualties or economic losses have been found. Details on its content, scope and compilation</t>
  </si>
  <si>
    <t>A Database of Damaging Earthquakes of Moment Magnitude from 4.0 to 5.5 - Version 2</t>
  </si>
  <si>
    <t>Report for the Nederlandse Aardolie Maatschappij BV (NAM), The Netherlands.</t>
  </si>
  <si>
    <t>Available online at:</t>
  </si>
  <si>
    <t>Description of fields:</t>
  </si>
  <si>
    <t>Year</t>
  </si>
  <si>
    <t>Region</t>
  </si>
  <si>
    <t>Country</t>
  </si>
  <si>
    <t>Name / Location</t>
  </si>
  <si>
    <t>Latitude</t>
  </si>
  <si>
    <t>Longitude</t>
  </si>
  <si>
    <t>Depth (km)</t>
  </si>
  <si>
    <t>Mw</t>
  </si>
  <si>
    <t>Mw (alt)</t>
  </si>
  <si>
    <t>ML</t>
  </si>
  <si>
    <t>mb</t>
  </si>
  <si>
    <t>Ms</t>
  </si>
  <si>
    <t>Munk</t>
  </si>
  <si>
    <t>Max. Intensity (MM)</t>
  </si>
  <si>
    <t>Induced Flag</t>
  </si>
  <si>
    <t>Exposed Population</t>
  </si>
  <si>
    <t>Total Affected</t>
  </si>
  <si>
    <t>Total Deaths</t>
  </si>
  <si>
    <t>Shaking Deaths</t>
  </si>
  <si>
    <t>Injured</t>
  </si>
  <si>
    <t>Homeless</t>
  </si>
  <si>
    <t>Evacuated</t>
  </si>
  <si>
    <t>Causes of Death/Injury</t>
  </si>
  <si>
    <t>Buildings Damaged</t>
  </si>
  <si>
    <t>Buildings Destroyed</t>
  </si>
  <si>
    <t>Economic Loss (USD)</t>
  </si>
  <si>
    <t>Infrastructure Affected</t>
  </si>
  <si>
    <t>Landslides</t>
  </si>
  <si>
    <t>Liquefaction</t>
  </si>
  <si>
    <t>USGS</t>
  </si>
  <si>
    <t>NOAA</t>
  </si>
  <si>
    <t>EM-DAT</t>
  </si>
  <si>
    <t>ISC</t>
  </si>
  <si>
    <t>EID</t>
  </si>
  <si>
    <t>ORIG. ID</t>
  </si>
  <si>
    <t>Clustering</t>
  </si>
  <si>
    <t>Consequences</t>
  </si>
  <si>
    <t>MS</t>
  </si>
  <si>
    <t>Comments</t>
  </si>
  <si>
    <t>NOAA deaths</t>
  </si>
  <si>
    <t>NOAA injuries</t>
  </si>
  <si>
    <t>NOAA damaged</t>
  </si>
  <si>
    <t>NOAA destroyed</t>
  </si>
  <si>
    <t>NOAA economic</t>
  </si>
  <si>
    <t>From EID</t>
  </si>
  <si>
    <t>Moment magnitude</t>
  </si>
  <si>
    <t>Latitude of epicentre</t>
  </si>
  <si>
    <t>Longitude of epicentre</t>
  </si>
  <si>
    <t>An alternative estimate of moment magnitude, if more than one value of moment magnitude is found in the literature</t>
  </si>
  <si>
    <t>Hypocentral depth</t>
  </si>
  <si>
    <t>Local magnitude</t>
  </si>
  <si>
    <t>Body-wave magnitude</t>
  </si>
  <si>
    <t>Surface-wave magnitude</t>
  </si>
  <si>
    <t>Magnitude in unknown scale. For events from the Earthquake Impact Database (EID), this value is the one reported therein.</t>
  </si>
  <si>
    <t>References:</t>
  </si>
  <si>
    <t>Facebook page:</t>
  </si>
  <si>
    <t>https://www.facebook.com/earthquakeimpactdatabase/</t>
  </si>
  <si>
    <t>Database files:</t>
  </si>
  <si>
    <t>https://docs.google.com/spreadsheets/d/1oveZ42OLdJFnKu2aZfMg4aV1AR_OgHftxRm-65bJw4w/edit#gid=0</t>
  </si>
  <si>
    <t>Earthquake Impact Database (EID)</t>
  </si>
  <si>
    <t xml:space="preserve">     Last accessed: 27th March 2018</t>
  </si>
  <si>
    <t xml:space="preserve">     Last accessed: 5th January 2018 (year 2017), 22nd November 2017 (years 2013-2016)</t>
  </si>
  <si>
    <t>If “I”, the earthquake has been reported as having an anthropogenic origin</t>
  </si>
  <si>
    <t>An Atlas of ShakeMaps and population exposure catalog for earthquake loss modeling. Bulletin of Earthquake Engineering 7(3), 701–718.</t>
  </si>
  <si>
    <t>Number of people reported as affected</t>
  </si>
  <si>
    <t>Number of people reported as injured</t>
  </si>
  <si>
    <t>Number of people reported as having died due to the earthquake, either directly or indirectly</t>
  </si>
  <si>
    <t>Number of people reported as having died as a consequence of the behaviour of engineering structures (including non-structural components), but not due to secondary effects (such as landslides), panic reactions or heart attacks</t>
  </si>
  <si>
    <t>Number of people reported as having been left homeless</t>
  </si>
  <si>
    <t>Number of people reported as having been evacuated, though they may have returned afterwards</t>
  </si>
  <si>
    <t>Number of buildings reported as damaged</t>
  </si>
  <si>
    <t>Number of buildings reported as destroyed</t>
  </si>
  <si>
    <t>In United States dollars at the time of the earthquake, unless specified otherwise</t>
  </si>
  <si>
    <t>If Y (yes), either transportation, electricity, telephone, internet, gas, water, and/or sewage networks, as well as healthcare facilities, were affected, even if momentarily or with minor damage</t>
  </si>
  <si>
    <t>If Y (yes), reports have been found stating the occurrence of landslides/rockslides</t>
  </si>
  <si>
    <t>If Y (yes), reports have been found stating the occurrence of liquefaction</t>
  </si>
  <si>
    <t>MS= main shock, FS= foreshock, AS= aftershock, see details below</t>
  </si>
  <si>
    <t>Details on Clustering:</t>
  </si>
  <si>
    <r>
      <t xml:space="preserve">By means of different keywords, this field indicates whether the event should be considered a main shock (MS, this includes events that are not part of clusters), a foreshock (FS), an aftershock (AS) or part of a swarm (SWARM), the latter implying a series of earthquakes of relatively similar magnitude that are not an aftershock sequence of a larger main shock. If AS or FS are followed by the ID of another earthquake of the database, the named earthquake is the corresponding main shock. If AS or FS are followed by NULL, the corresponding main shock is not part of the damaging database due to its magnitude being too large. If followed by ND, the corresponding main shock is not part of the damaging database because, in spite of lying within the magnitude range of interest, it has not been found to have caused any damage. This could be due to different reasons: (i) the original damage report might be assigning all damage and casualties to an aftershock even though both aftershock and main shock caused damage, but it is difficult to separate the effects of the two (i.e., cumulative damage); (ii) the locations and depths were such that the main shock was sufficiently distant from urbanised areas but an aftershock/foreshock was not; (iii) a misclassification of the event due to the inherent limitations of the clustering algorithm. If SWARM is followed by the ID of other earthquakes in the database, the latter are earthquakes that belong to the same cluster. Square brackets (e.g., [AS]) indicate that the classification is that resulting from the declustering algorithm and no manual verification has been carried out. This field should be interpreted together with </t>
    </r>
    <r>
      <rPr>
        <b/>
        <sz val="12"/>
        <color theme="1"/>
        <rFont val="Calibri"/>
        <family val="2"/>
        <scheme val="minor"/>
      </rPr>
      <t>Consequences</t>
    </r>
    <r>
      <rPr>
        <sz val="12"/>
        <color theme="1"/>
        <rFont val="Calibri"/>
        <family val="2"/>
        <scheme val="minor"/>
      </rPr>
      <t>.</t>
    </r>
  </si>
  <si>
    <t>Possible relation of the consequences reported with other earthquakes, see details below</t>
  </si>
  <si>
    <t>If Y (yes), the range given in the Total Deaths column is an estimation made by NOAA</t>
  </si>
  <si>
    <t>If Y (yes), the range given in the Injured column is an estimation made by NOAA</t>
  </si>
  <si>
    <t>If Y (yes), the range given in the Buildings Damaged column is an estimation made by NOAA</t>
  </si>
  <si>
    <t>If Y (yes), the range given in the Buildings Destroyed column is an estimation made by NOAA</t>
  </si>
  <si>
    <t>If Y (yes), the range given in the Economic Loss column is an estimation made by NOAA</t>
  </si>
  <si>
    <t>Internal identification code for the earthquake</t>
  </si>
  <si>
    <t>Additional information of relevance</t>
  </si>
  <si>
    <t>Details on Consequences:</t>
  </si>
  <si>
    <t>The purpose of this column is to convey whether the consequences reported for an event were only caused by said event or if they were related to others. A detailed discussion can be found in the report, the following being a summary of possible contents of this field:</t>
  </si>
  <si>
    <t>Additional damage</t>
  </si>
  <si>
    <t>The damage reported occurred after a previous event had already caused damage in the same area.</t>
  </si>
  <si>
    <t>Additional damage likely</t>
  </si>
  <si>
    <t>The sources do not explicitly mention the occurrence of damage over an already damaged area, but visual inspection of the characteristics of past events suggests that this is likely.</t>
  </si>
  <si>
    <t>Pre-weakened</t>
  </si>
  <si>
    <t>Seem separate</t>
  </si>
  <si>
    <t>The consequences appear to be due only to the earthquake listed, within reasonable limits.</t>
  </si>
  <si>
    <t>Possibly of many</t>
  </si>
  <si>
    <t>The consequences are likely to be due to more than one earthquake.</t>
  </si>
  <si>
    <t>Of many</t>
  </si>
  <si>
    <t>Same as above, but with a higher level of certainty.</t>
  </si>
  <si>
    <t>Of [number]</t>
  </si>
  <si>
    <t xml:space="preserve">The number makes reference to the number of events believed to have caused the consequences reported. </t>
  </si>
  <si>
    <t>Includes aftershocks/foreshocks</t>
  </si>
  <si>
    <t>The earthquake in the database is a main shock, but the consequences correspond as well to at least one of the aftershocks/foreshocks.</t>
  </si>
  <si>
    <t>May include aftershocks/foreshocks</t>
  </si>
  <si>
    <t>When the aforementioned is suspected, but not found explicitly stated.</t>
  </si>
  <si>
    <t>Includes main shocks</t>
  </si>
  <si>
    <t>Nothing</t>
  </si>
  <si>
    <t>Nothing is stated.</t>
  </si>
  <si>
    <t>This is very similar to “additional damage”. The difference lies in the level of damage observed in the previous event.</t>
  </si>
  <si>
    <t>The earthquake in the database is a foreshock or an aftershock, but the consequences correspond as well to the main shock (more common for foreshocks).</t>
  </si>
  <si>
    <t>Details on From EID:</t>
  </si>
  <si>
    <t>Details on Max. Intensity:</t>
  </si>
  <si>
    <t xml:space="preserve">Modified Mercalli Intensity (MMI), unless specified otherwise. Caution is needed when intensities are below IV as they are likely to be erroneous, given that the first degrees of MMI do not imply damage or even the fall of objects. Whenever detailed studies of macroseismic intensity were readily available, the reported maximum intensity corresponds to these. In all other cases this column refers to values from the USGS ShakeMaps (Worden et al., 2017) or reported in the ISC Bulletin or any other relevant agency. </t>
  </si>
  <si>
    <t xml:space="preserve">Worden, C.B., E.M. Thompson, M. Hearne &amp; D.J. Wald (2017). </t>
  </si>
  <si>
    <t>ShakeMap V4 Manual: technical manual, user’s guide, and software guide. United States Geological Survey.</t>
  </si>
  <si>
    <t>http://usgs.github.io/shakemap/</t>
  </si>
  <si>
    <t>Asia Minor</t>
  </si>
  <si>
    <t>Turkey</t>
  </si>
  <si>
    <t>IX</t>
  </si>
  <si>
    <t/>
  </si>
  <si>
    <t>5,000,000-24,000,000</t>
  </si>
  <si>
    <t>N</t>
  </si>
  <si>
    <t>Y</t>
  </si>
  <si>
    <t>East Asia</t>
  </si>
  <si>
    <t>China</t>
  </si>
  <si>
    <t>Yunnan</t>
  </si>
  <si>
    <t>NA</t>
  </si>
  <si>
    <t>VII</t>
  </si>
  <si>
    <t>100-1,000</t>
  </si>
  <si>
    <t>Some of</t>
  </si>
  <si>
    <t>1,000,000-5,000,000</t>
  </si>
  <si>
    <t>Sichuan</t>
  </si>
  <si>
    <t>VI</t>
  </si>
  <si>
    <t>1-50</t>
  </si>
  <si>
    <t>&lt;1,000,000</t>
  </si>
  <si>
    <t>A191</t>
  </si>
  <si>
    <t>Sub-Saharan Africa</t>
  </si>
  <si>
    <t>Ghana</t>
  </si>
  <si>
    <t>Ho</t>
  </si>
  <si>
    <t>VIII</t>
  </si>
  <si>
    <t>A190</t>
  </si>
  <si>
    <t>North America</t>
  </si>
  <si>
    <t>Mexico</t>
  </si>
  <si>
    <t>Guerrero/Michoacan</t>
  </si>
  <si>
    <t>A189</t>
  </si>
  <si>
    <t>Hebei</t>
  </si>
  <si>
    <t>Northern and Central Europe</t>
  </si>
  <si>
    <t>France</t>
  </si>
  <si>
    <t>Benejacq-Coarraze</t>
  </si>
  <si>
    <t>Many</t>
  </si>
  <si>
    <t>A187</t>
  </si>
  <si>
    <t>http://www.sisfrance.net/donnees_resultat.asp?LST=true&amp;AN0=&amp;AN9=&amp;NV0=&amp;NV9=&amp;DPT=32, https://www.villedenay.fr/solidarite-sante/plan-communal-sauvegarde/risque-sismique</t>
  </si>
  <si>
    <t>Mediterranean Europe</t>
  </si>
  <si>
    <t>Italy</t>
  </si>
  <si>
    <t>Giarre/Fondo Macchia</t>
  </si>
  <si>
    <t>VIII-IX (EMS)</t>
  </si>
  <si>
    <t>Several</t>
  </si>
  <si>
    <t>A188</t>
  </si>
  <si>
    <t>https://emidius.mi.ingv.it/ASMI/event/19111015_0852_000, http://storing.ingv.it/cfti4med/quakes/24085.html, https://ingvterremoti.wordpress.com/2015/10/22/i-terremoti-nella-storia-il-terremoto-etneo-del-15-ottobre-1911-e-la-scomparsa-di-un-insediamento-rurale/</t>
  </si>
  <si>
    <t>Etna, Catania</t>
  </si>
  <si>
    <t>IX-X</t>
  </si>
  <si>
    <t>&gt;1000 families</t>
  </si>
  <si>
    <t>M907</t>
  </si>
  <si>
    <t>Stromboli Island</t>
  </si>
  <si>
    <t>VI-VII</t>
  </si>
  <si>
    <t>A185</t>
  </si>
  <si>
    <t>http://www.biologiamarina.eu/Tsunami%20italiani2.html</t>
  </si>
  <si>
    <t>Slovenia</t>
  </si>
  <si>
    <t>Gornji Grad</t>
  </si>
  <si>
    <t>A186</t>
  </si>
  <si>
    <t>Monterchi (Arezzo)</t>
  </si>
  <si>
    <t>X</t>
  </si>
  <si>
    <t>&gt;1,000</t>
  </si>
  <si>
    <t>&gt;250</t>
  </si>
  <si>
    <t>A123</t>
  </si>
  <si>
    <t>Damaged and destroyed buildings are probably more (assigned from description)</t>
  </si>
  <si>
    <t>http://www.annalsofgeophysics.eu/index.php/annals/article/view/6850, https://ingvterremoti.wordpress.com/2017/04/26/i-terremoti-del-900-26-aprile-1917-cento-anni-dopo/, http://www.arezzometeo.com/2017/100-anni-fa-il-terremoto-di-monterchi/</t>
  </si>
  <si>
    <t>Central African Republic</t>
  </si>
  <si>
    <t>Nola</t>
  </si>
  <si>
    <t>A184</t>
  </si>
  <si>
    <t>Middle East</t>
  </si>
  <si>
    <t>Iran</t>
  </si>
  <si>
    <t>Bodzhnurd</t>
  </si>
  <si>
    <t>A145</t>
  </si>
  <si>
    <t>USA</t>
  </si>
  <si>
    <t>El Paso (Texas)</t>
  </si>
  <si>
    <t>I</t>
  </si>
  <si>
    <t>Collapse of adobe house</t>
  </si>
  <si>
    <t>M906</t>
  </si>
  <si>
    <t>http://howdyyall.com/Texas/TodaysNews/index.cfm?GetItem=411, https://texasalmanac.com/topics/media/notable-earthquakes-shake-texas-occasion, http://blog.chron.com/lavoz/2016/03/the-biggest-earthquakes-in-texas-history/, https://texas-joes.com/news/march-7th-1923-earthquake</t>
  </si>
  <si>
    <t>Panhandle (Texas)</t>
  </si>
  <si>
    <t>&gt;5</t>
  </si>
  <si>
    <t>M905</t>
  </si>
  <si>
    <t>http://www.ig.utexas.edu/research/seismology/TXEQ/map/quake.htm?eqn=1925Jul301217A, https://pubs.geoscienceworld.org/ssa/bssa/article/16/2/146/100918/an-earthquake-in-the-panhandle-of-texas, https://texasalmanac.com/topics/media/notable-earthquakes-shake-texas-occasion, http://www-udc.ig.utexas.edu/external/TXEQ/panhandle_table.html, http://citeseerx.ist.psu.edu/viewdoc/download?doi=10.1.1.543.2938&amp;rep=rep1&amp;type=pdf, http://www-udc.ig.utexas.edu/external/TXEQ/panhandle.html, https://gsw.silverchair-cdn.com/gsw/Content_public/Journal/bssa/16/2/0037110616020004/3/BSSA0160020146.pdf?Expires=1518283969&amp;Signature=E106J3-wI3tPwr2Kx5BC0Ypex-hTsyQz8Tfru4ygm05YumutvNuinyBAqwGH4K2rySzSeLeVom9ShBZjHdhWBX~yXjShpHuhLk1a4jYqr33hhOrq0G3j59ZEc6VBZLwvy59LlthqdLn6b8JAV0mvK1rzU~BMp08v~0wDMpcKnXUo2yIFBEv4LN1kmEXiM8Z1zQZx0DwZRTfhnbZUDzPBMKs8S0jWkp9sVCN8nDKzuFLmWyHKkXCN-6XaqtqL5TgQML433LpVCAw3sc1JEt3auPrQEIKPMyRVIAgkYLcOMx4aESULASQewlNNJSc~jKL2ck8fh61EMgdHmuss08vT-A__&amp;Key-Pair-Id=APKAIUCZBIA4LVPAVW3Q, http://www.jakewalter.net/papers/Frohlichetal2016.pdf</t>
  </si>
  <si>
    <t>Bajestan</t>
  </si>
  <si>
    <t>A146</t>
  </si>
  <si>
    <t>Salina Island</t>
  </si>
  <si>
    <t>VII-VIII</t>
  </si>
  <si>
    <t>&gt;2</t>
  </si>
  <si>
    <t>Falling materials</t>
  </si>
  <si>
    <t>&gt;430</t>
  </si>
  <si>
    <t>&gt;30</t>
  </si>
  <si>
    <t>A201</t>
  </si>
  <si>
    <t>https://emidius.mi.ingv.it/ASMI/event/19260817_0142_000</t>
  </si>
  <si>
    <t>50-100</t>
  </si>
  <si>
    <t>Xinping (Yunnan)</t>
  </si>
  <si>
    <t>A183</t>
  </si>
  <si>
    <t>Fumin (Yunnan)</t>
  </si>
  <si>
    <t>Nehbandan</t>
  </si>
  <si>
    <t>A182</t>
  </si>
  <si>
    <t>Shirvan</t>
  </si>
  <si>
    <t>South-East Asia</t>
  </si>
  <si>
    <t>Myanmar</t>
  </si>
  <si>
    <t>Htawgaw</t>
  </si>
  <si>
    <t>A112</t>
  </si>
  <si>
    <t>In ISC-GEM catalogue</t>
  </si>
  <si>
    <t>Attica (New York)</t>
  </si>
  <si>
    <t>VIII-IX</t>
  </si>
  <si>
    <t>250-300</t>
  </si>
  <si>
    <t>M904</t>
  </si>
  <si>
    <t>Mw and location from CEUS SSC catalogue</t>
  </si>
  <si>
    <t>Jiangsu</t>
  </si>
  <si>
    <t>Spain</t>
  </si>
  <si>
    <t>Montilla</t>
  </si>
  <si>
    <t>VIII (MSK-64)</t>
  </si>
  <si>
    <t>Some</t>
  </si>
  <si>
    <t>A113</t>
  </si>
  <si>
    <t>https://pubs.geoscienceworld.org/ssa/srl/article-abstract/81/5/724/143727</t>
  </si>
  <si>
    <t>Santa Monica (California)</t>
  </si>
  <si>
    <t>I?</t>
  </si>
  <si>
    <t>A26</t>
  </si>
  <si>
    <t>https://pubs.geoscienceworld.org/ssa/bssa/article/22/2/138/115041/the-earthquake-in-santa-monica-bay-california-on, https://pubs.geoscienceworld.org/ssa/bssa/article/106/6/2419/324795/potentially-induced-earthquakes-during-the-early</t>
  </si>
  <si>
    <t>Albania</t>
  </si>
  <si>
    <t>Vlore</t>
  </si>
  <si>
    <t>A181</t>
  </si>
  <si>
    <t>1932</t>
  </si>
  <si>
    <t>A179</t>
  </si>
  <si>
    <t>Wortham-Mexia (Texas)</t>
  </si>
  <si>
    <t>M903</t>
  </si>
  <si>
    <t>https://texasalmanac.com/topics/media/notable-earthquakes-shake-texas-occasion, https://scits.stanford.edu/sites/default/files/327.full__1.pdf, https://tshaonline.org/handbook/online/articles/yde01, http://www-udc.ig.utexas.edu/external/TXEQ/northeast_table.html, http://www-udc.ig.utexas.edu/external/TXEQ/northeast.html</t>
  </si>
  <si>
    <t>A178</t>
  </si>
  <si>
    <t>M902</t>
  </si>
  <si>
    <t>http://www-udc.ig.utexas.edu/external/TXEQ/panhandle_table.html, http://www-udc.ig.utexas.edu/external/TXEQ/panhandle.html</t>
  </si>
  <si>
    <t>South Korea</t>
  </si>
  <si>
    <t>Korea</t>
  </si>
  <si>
    <t>A177</t>
  </si>
  <si>
    <t>Xinjiang</t>
  </si>
  <si>
    <t>Mediterranean Africa</t>
  </si>
  <si>
    <t>Algeria</t>
  </si>
  <si>
    <t>Shanxi</t>
  </si>
  <si>
    <t>A176</t>
  </si>
  <si>
    <t>Belgium</t>
  </si>
  <si>
    <t>Zulzeke/Nukerke</t>
  </si>
  <si>
    <t>Some likely due to running out</t>
  </si>
  <si>
    <t>M901</t>
  </si>
  <si>
    <t>http://archives.chicagotribune.com/1938/06/12/page/2/article/five-european-nations-jolted-by-earthquake/index.html, https://link.springer.com/content/pdf/10.1023%2FB%3AJOSE.0000009498.84531.71.pdf, https://link.springer.com/article/10.1007/s10950-009-9154-2, http://articles.adsabs.harvard.edu/cgi-bin/nph-iarticle_query?1939AnOB....2..271S&amp;amp;data_type=PDF_HIGH&amp;amp;whole_paper=YES&amp;amp;type=PRINTER&amp;amp;filetype=.pdf</t>
  </si>
  <si>
    <t>Adrasan</t>
  </si>
  <si>
    <t>A114</t>
  </si>
  <si>
    <t>Palermo</t>
  </si>
  <si>
    <t>Several, Serious</t>
  </si>
  <si>
    <t>A174</t>
  </si>
  <si>
    <t>https://emidius.mi.ingv.it/ASMI/event/19400115_1319_000, http://www.6aprile.it/featured/2017/01/15/accadde-oggi-15-gennaio-1940-terremoto-nel-golfo-di-palermo.html, http://cinquantamila.corriere.it/storyTellerThread.php?threadId=terremoti1901-1950</t>
  </si>
  <si>
    <t>North South America</t>
  </si>
  <si>
    <t>Peru</t>
  </si>
  <si>
    <t>Yanaoca</t>
  </si>
  <si>
    <t>75-200</t>
  </si>
  <si>
    <t>A171</t>
  </si>
  <si>
    <t>A173</t>
  </si>
  <si>
    <t>Gorgan</t>
  </si>
  <si>
    <t>A170</t>
  </si>
  <si>
    <t>A169</t>
  </si>
  <si>
    <t>Constantine</t>
  </si>
  <si>
    <t>A159</t>
  </si>
  <si>
    <t>https://link.springer.com/content/pdf/10.1007/s13753-017-0153-6.pdf</t>
  </si>
  <si>
    <t>Kherrata</t>
  </si>
  <si>
    <t>2-9</t>
  </si>
  <si>
    <t>16-350</t>
  </si>
  <si>
    <t>&gt;1</t>
  </si>
  <si>
    <t>C200</t>
  </si>
  <si>
    <t>https://link.springer.com/content/pdf/10.1007%2Fs00024-009-0462-9.pdf, http://www.persee.fr/docAsPDF/medit_0025-8296_1984_num_51_1_2228.pdf, https://link.springer.com/article/10.1023/A:1021259931865, https://link.springer.com/content/pdf/10.1007/s13753-017-0153-6.pdf</t>
  </si>
  <si>
    <t>Caviaga</t>
  </si>
  <si>
    <t>&gt;100</t>
  </si>
  <si>
    <t>C3</t>
  </si>
  <si>
    <t>Possibly of 2</t>
  </si>
  <si>
    <t>http://www.annalsofgeophysics.eu/index.php/annals/article/view/5594, https://emidius.mi.ingv.it/ASMI/event/19510515_2254_000, https://ingvterremoti.wordpress.com/2016/07/11/caviaga-15-maggio-1951-davvero-un-terremoto-indotto/, https://watermark.silverchair.com/8-1-12.pdf?token=AQECAHi208BE49Ooan9kkhW_Ercy7Dm3ZL_9Cf3qfKAc485ysgAAAawwggGoBgkqhkiG9w0BBwagggGZMIIBlQIBADCCAY4GCSqGSIb3DQEHATAeBglghkgBZQMEAS4wEQQM0lquNTUTQ59E1c6XAgEQgIIBX_TicE82pONwMhiSvXkHustmJp1dWqC7mdDBdLkJ0lR3XKEUQ0H9c1XGxAh0L4eFSgCEQ7qYQ5say67lM4B5IEa0JSY9pY4geYUkaXRE7GoLE8aY_KxLDS51RDHzfor6PXd-RuJAYOtwc11wNuhoJxfpgMjOFZib9zIosuB96bBScKqIjES6SXhgEqiZhBFBOiQCoq3ZlnX6eJF5BR1F3uW1nmk39YvEzuzKBcMrrK-TcJe5pHjkkukwgC0VtNHFYmLfHsSUGpJJf2H3dlikRg2Jh3qo6IEA6UEOV7WEpKvAZCLZ5lWc8FSR8clyNOLRKweZ5Y_zqwWGUsD_0Scm5ZiXZvw1j3xhICbfynbyrYRy1Ly-achQlxj-Er4BnTt8XsSAnGAiN3Z6bnXMWRcmdTntiwzLidYwJ9Zz8MnyVLmKmYdqoLyL_P1I0MoKragG7ROhbKVPIBU17SzhE9ZzsQ</t>
  </si>
  <si>
    <t>M899</t>
  </si>
  <si>
    <t>http://earthquake.usgs.gov/earthquakes/states/oklahoma/history.php , http://earthquake.usgs.gov/earthquakes/states/events/1952_04_09.php, http://newsok.com/52-tremor-recalled-quake-damage-to-wells-rare/article/1979898</t>
  </si>
  <si>
    <t>Oceania</t>
  </si>
  <si>
    <t>Australia</t>
  </si>
  <si>
    <t>Adelaide</t>
  </si>
  <si>
    <t>M898</t>
  </si>
  <si>
    <t>Anhui</t>
  </si>
  <si>
    <t>Tonbak</t>
  </si>
  <si>
    <t>A167</t>
  </si>
  <si>
    <t>A168</t>
  </si>
  <si>
    <t>Ilirska Bistrica,Koseze</t>
  </si>
  <si>
    <t>A166</t>
  </si>
  <si>
    <t>New Zealand</t>
  </si>
  <si>
    <t>North Island</t>
  </si>
  <si>
    <t>A161</t>
  </si>
  <si>
    <t>A164</t>
  </si>
  <si>
    <t>Greece</t>
  </si>
  <si>
    <t>Volos/Agria</t>
  </si>
  <si>
    <t>A210</t>
  </si>
  <si>
    <t>SWARM</t>
  </si>
  <si>
    <t>NOAA says deaths due to earthquake not tsunami</t>
  </si>
  <si>
    <t>A165</t>
  </si>
  <si>
    <t>Tunisia</t>
  </si>
  <si>
    <t>Lekef</t>
  </si>
  <si>
    <t>A192</t>
  </si>
  <si>
    <t>A163</t>
  </si>
  <si>
    <t>Saint-Paul-sur-Ubaye</t>
  </si>
  <si>
    <t>&gt;300</t>
  </si>
  <si>
    <t>A155</t>
  </si>
  <si>
    <t>https://www.azurseisme.com/Seismes-de-l-Ubaye-A-H-P.html</t>
  </si>
  <si>
    <t>Henan</t>
  </si>
  <si>
    <t>A162</t>
  </si>
  <si>
    <t>Shaanxi</t>
  </si>
  <si>
    <t>A115</t>
  </si>
  <si>
    <t>Bou-Medfa</t>
  </si>
  <si>
    <t>A156</t>
  </si>
  <si>
    <t>Gansu</t>
  </si>
  <si>
    <t>Hubei</t>
  </si>
  <si>
    <t>A130</t>
  </si>
  <si>
    <t>Not found in ISC or USGS</t>
  </si>
  <si>
    <t>Gafour,Oum-Zid,El</t>
  </si>
  <si>
    <t>A131</t>
  </si>
  <si>
    <t>Correncon</t>
  </si>
  <si>
    <t>VII-VIII (MSK-64)</t>
  </si>
  <si>
    <t>Severe</t>
  </si>
  <si>
    <t>M894</t>
  </si>
  <si>
    <t>http://articles.adsabs.harvard.edu/full/2003GeoJI.155..174T</t>
  </si>
  <si>
    <t>Torbat Heydariyeh</t>
  </si>
  <si>
    <t>M892</t>
  </si>
  <si>
    <t xml:space="preserve">http://earthquakes.findthedata.com/l/3779/Iran-Torbat-Heydariyeh-Akhmedabad, </t>
  </si>
  <si>
    <t>Denver/Derby/Boulder</t>
  </si>
  <si>
    <t>M895</t>
  </si>
  <si>
    <t>SWARM DENVER</t>
  </si>
  <si>
    <t>http://www.westword.com/news/denver-earthquakes-40-years-ago-were-caused-by-uncle-sam-not-mother-nature-5833488, http://cogcc.state.co.us/documents/library/Technical/Induced%20Seismicity/Healy_et_al_1968_Science.pdf, http://researchspace.csir.co.za/dspace/bitstream/handle/10204/3647/Goldbach_d1_2009.pdf;jsessionid=4B0C482F90CA707432A389A27E467734?sequence=1, https://pubs.geoscienceworld.org/ssa/bssa/article/71/3/731/118215/the-denver-earthquakes-of-1967-1968</t>
  </si>
  <si>
    <t>Khendodzhan</t>
  </si>
  <si>
    <t>M891</t>
  </si>
  <si>
    <t>Not found in USGS/ISC. Data from NOAA.</t>
  </si>
  <si>
    <t>http://earthquakes.findthedata.com/l/3783/Iran-Khendodzhan-Dakhne-Udzhak</t>
  </si>
  <si>
    <t>Libya</t>
  </si>
  <si>
    <t>Ljubljana</t>
  </si>
  <si>
    <t>A132</t>
  </si>
  <si>
    <t>West</t>
  </si>
  <si>
    <t>A133</t>
  </si>
  <si>
    <t>Gahkom</t>
  </si>
  <si>
    <t>M889</t>
  </si>
  <si>
    <t>Indian Subcontinent</t>
  </si>
  <si>
    <t>India</t>
  </si>
  <si>
    <t xml:space="preserve">Badgam </t>
  </si>
  <si>
    <t>65-100</t>
  </si>
  <si>
    <t>Hundreds</t>
  </si>
  <si>
    <t>M888</t>
  </si>
  <si>
    <t>Magnitude and scale not clear</t>
  </si>
  <si>
    <t>http://earthquakes.findthedata.com/l/3802/India-Kashmir-Sw, http://www.iitk.ac.in/nicee/wcee/article/vol3_V-113.pdf, http://www.dec.org.uk/timeline, http://www.thehindu.com/todays-paper/tp-miscellaneous/this-day-that-age-dated-september-3-1963/article5087418.ece, https://www.researchgate.net/profile/Parth_Roy/publication/233528630_Mapping_damage_in_the_Jammu_and_Kashmir_caused_by_8_October_2005_M_w_73_earthquake_from_the_Cartosat-1_and_Resourcesat-1_imagery/links/0c9605243111e7e1e6000000/Mapping-damage-in-the-Jammu-and-Kashmir-caused-by-8-October-2005-M-w-73-earthquake-from-the-Cartosat-1-and-Resourcesat-1-imagery.pdf</t>
  </si>
  <si>
    <t>A59</t>
  </si>
  <si>
    <t>Atlantic</t>
  </si>
  <si>
    <t>Portugal</t>
  </si>
  <si>
    <t>Azores</t>
  </si>
  <si>
    <t>M886</t>
  </si>
  <si>
    <t>Eruption of underwater volcano</t>
  </si>
  <si>
    <t>http://earthquakes.findthedata.com/l/3813/Azores, https://www.youtube.com/watch?v=TVWWBXL4sAg, http://www.britishpathe.com/video/earthquake-aftermath-on-portuguese-isle/query/Azores, http://en.wikipedia.org/wiki/Natural_disasters_in_the_Azores, http://www.itnsource.com/shotlist//RTV/1964/02/25/BGY505100495/</t>
  </si>
  <si>
    <t>M885</t>
  </si>
  <si>
    <t xml:space="preserve">http://earthquakes.findthedata.com/l/3826/China-Shanxi-Province, </t>
  </si>
  <si>
    <t>MSila</t>
  </si>
  <si>
    <t>4-5</t>
  </si>
  <si>
    <t>25-350</t>
  </si>
  <si>
    <t>M884</t>
  </si>
  <si>
    <t>A134</t>
  </si>
  <si>
    <t>Bostanabad-e Bala</t>
  </si>
  <si>
    <t>M883</t>
  </si>
  <si>
    <t>Denver/Commerce City</t>
  </si>
  <si>
    <t>M882</t>
  </si>
  <si>
    <t>M881</t>
  </si>
  <si>
    <t>M880</t>
  </si>
  <si>
    <t>A60</t>
  </si>
  <si>
    <t>A61</t>
  </si>
  <si>
    <t>FS NULL</t>
  </si>
  <si>
    <t>FS Mw6.8 22 March 1966. Related to A65.</t>
  </si>
  <si>
    <t>M878</t>
  </si>
  <si>
    <t>AS NULL</t>
  </si>
  <si>
    <t>AS Mw6.8 22 March 1966</t>
  </si>
  <si>
    <t xml:space="preserve">http://earthquakes.findthedata.com/l/3868/China-Hebei-Province, </t>
  </si>
  <si>
    <t>Central Asia</t>
  </si>
  <si>
    <t>Uzbekistan (USSR)</t>
  </si>
  <si>
    <t>Tashkent</t>
  </si>
  <si>
    <t>VIII (GOST-52, MSK-64)</t>
  </si>
  <si>
    <t>200-1,000</t>
  </si>
  <si>
    <t>100,000-300,000</t>
  </si>
  <si>
    <t>Jumping out of windows of upper building floors, falling debris, falling household items, wall and roof collapses, heart attacks</t>
  </si>
  <si>
    <t>M877</t>
  </si>
  <si>
    <t>Possibly includes AS</t>
  </si>
  <si>
    <t>Bitlis</t>
  </si>
  <si>
    <t>A62</t>
  </si>
  <si>
    <t>FS ND</t>
  </si>
  <si>
    <t>FS Mw5.17 27 April but all converted from ISC mb</t>
  </si>
  <si>
    <t>Bagici</t>
  </si>
  <si>
    <t>M876</t>
  </si>
  <si>
    <t>FS Mw6.8 19 Aug 1966</t>
  </si>
  <si>
    <t>Colombia</t>
  </si>
  <si>
    <t>Bogotá</t>
  </si>
  <si>
    <t>M875</t>
  </si>
  <si>
    <t>http://earthquakes.findthedata.com/l/3879/Colombia, https://www.elespectador.com/noticias/bogota/articulo164001-bogota-ha-enfrentado-siete-terremotos, https://sogeocol.edu.co/documentos/histosisbta.pdf</t>
  </si>
  <si>
    <t>A63</t>
  </si>
  <si>
    <t>Venezuela</t>
  </si>
  <si>
    <t>Churuguara</t>
  </si>
  <si>
    <t>A135</t>
  </si>
  <si>
    <t>Jilin</t>
  </si>
  <si>
    <t>A64</t>
  </si>
  <si>
    <t>Trinidad</t>
  </si>
  <si>
    <t>Minor</t>
  </si>
  <si>
    <t>C192</t>
  </si>
  <si>
    <t>http://www.westword.com/news/dreion-martise-dearing-photo-deputy-heath-gumm-shooting-suspect-9923242</t>
  </si>
  <si>
    <t>C193</t>
  </si>
  <si>
    <t>M874</t>
  </si>
  <si>
    <t>http://earthquakes.findthedata.com/l/3908/China-Sichuan-Province</t>
  </si>
  <si>
    <t>Indonesia</t>
  </si>
  <si>
    <t>M873</t>
  </si>
  <si>
    <t>FS Mw7.0 23 Feb 1969</t>
  </si>
  <si>
    <t>Denver/Boulder</t>
  </si>
  <si>
    <t>C194</t>
  </si>
  <si>
    <t>Sig</t>
  </si>
  <si>
    <t>M872</t>
  </si>
  <si>
    <t xml:space="preserve">http://earthquakes.findthedata.com/l/3901/Algeria-Near-Sig, </t>
  </si>
  <si>
    <t>Denver/Northglenn</t>
  </si>
  <si>
    <t>&gt;50</t>
  </si>
  <si>
    <t>M871</t>
  </si>
  <si>
    <t>Most serious damage of sequence</t>
  </si>
  <si>
    <t>http://coloradogeologicalsurvey.org/geologic-hazards/earthquakes/denver-august-9-1967/, http://www.westword.com/news/denver-earthquakes-40-years-ago-were-caused-by-uncle-sam-not-mother-nature-5833488, http://cogcc.state.co.us/documents/library/Technical/Induced%20Seismicity/Healy_et_al_1968_Science.pdf, http://researchspace.csir.co.za/dspace/bitstream/handle/10204/3647/Goldbach_d1_2009.pdf;jsessionid=4B0C482F90CA707432A389A27E467734?sequence=1, https://pubs.geoscienceworld.org/ssa/bssa/article/71/3/731/118215/the-denver-earthquakes-of-1967-1968</t>
  </si>
  <si>
    <t>Denver</t>
  </si>
  <si>
    <t>Widespread minor</t>
  </si>
  <si>
    <t>C195</t>
  </si>
  <si>
    <t>A66</t>
  </si>
  <si>
    <t>Central America</t>
  </si>
  <si>
    <t>Nicaragua</t>
  </si>
  <si>
    <t>Managua</t>
  </si>
  <si>
    <t>VI-VIII</t>
  </si>
  <si>
    <t>300-500</t>
  </si>
  <si>
    <t>M869</t>
  </si>
  <si>
    <t>Contradictory information on depth. Algermissen et al. says zones with intensity VIII, though very small</t>
  </si>
  <si>
    <t>https://www.ngdc.noaa.gov/nndc/struts/results?eq_0=4423&amp;t=101650&amp;s=13&amp;d=22,26,13,12&amp;nd=display, https://es.wikipedia.org/wiki/Terremoto_de_Managua_de_1968</t>
  </si>
  <si>
    <t>El Alem</t>
  </si>
  <si>
    <t>A136</t>
  </si>
  <si>
    <t>Kenya</t>
  </si>
  <si>
    <t>Homa Bay</t>
  </si>
  <si>
    <t>A137</t>
  </si>
  <si>
    <t>Extensive</t>
  </si>
  <si>
    <t>Armenia</t>
  </si>
  <si>
    <t>Zangezur</t>
  </si>
  <si>
    <t>A70</t>
  </si>
  <si>
    <t>SWARM A69</t>
  </si>
  <si>
    <t>C196</t>
  </si>
  <si>
    <t>ML from CEUS catalogue</t>
  </si>
  <si>
    <t>A69</t>
  </si>
  <si>
    <t>SWARM A70</t>
  </si>
  <si>
    <t>Kigi</t>
  </si>
  <si>
    <t>M866</t>
  </si>
  <si>
    <t>AS Mw6.2 26 July 1967</t>
  </si>
  <si>
    <t>Papua New Guinea</t>
  </si>
  <si>
    <t>Wewak</t>
  </si>
  <si>
    <t>Slight</t>
  </si>
  <si>
    <t>M865</t>
  </si>
  <si>
    <t>FS Mw7.0 23 Oct 1968</t>
  </si>
  <si>
    <t>Montenegro</t>
  </si>
  <si>
    <t>NW Balkan Peninsula</t>
  </si>
  <si>
    <t>M864</t>
  </si>
  <si>
    <t>Bosnia and Herzegovina</t>
  </si>
  <si>
    <t>Tuzla</t>
  </si>
  <si>
    <t>M863</t>
  </si>
  <si>
    <t>Khurasan</t>
  </si>
  <si>
    <t>A116</t>
  </si>
  <si>
    <t>Philippines</t>
  </si>
  <si>
    <t>Leyte</t>
  </si>
  <si>
    <t>Southern Albania</t>
  </si>
  <si>
    <t>M861</t>
  </si>
  <si>
    <t>Demirci</t>
  </si>
  <si>
    <t>M860</t>
  </si>
  <si>
    <t>AS Mw5.9 and 6.0 23 and 25 March 1969</t>
  </si>
  <si>
    <t>http://web.uvic.ca/~enissen/papers/karasozen-etal-2016-JGR.pdf</t>
  </si>
  <si>
    <t>Perugia</t>
  </si>
  <si>
    <t>M859</t>
  </si>
  <si>
    <t>http://earthquakes.findthedata.com/l/3974/Italy-Perugia,</t>
  </si>
  <si>
    <t>Santa Rosa (California)</t>
  </si>
  <si>
    <t>M858</t>
  </si>
  <si>
    <t>Of 2</t>
  </si>
  <si>
    <t>Two shocks ML5.6-5.7 within 2 hours</t>
  </si>
  <si>
    <t>Egoumenitsa</t>
  </si>
  <si>
    <t>V</t>
  </si>
  <si>
    <t>M857</t>
  </si>
  <si>
    <t>FS Mw5.6 13 Oct 1969</t>
  </si>
  <si>
    <t>Ecuador</t>
  </si>
  <si>
    <t>Sasquisili</t>
  </si>
  <si>
    <t>A71</t>
  </si>
  <si>
    <t>Two shocks similar magnitude 8 mins apart</t>
  </si>
  <si>
    <t>Banja Luka</t>
  </si>
  <si>
    <t>M856</t>
  </si>
  <si>
    <t>Kharoi</t>
  </si>
  <si>
    <t>M855</t>
  </si>
  <si>
    <t>Broach</t>
  </si>
  <si>
    <t>Heavy</t>
  </si>
  <si>
    <t>M854</t>
  </si>
  <si>
    <t>Morocco</t>
  </si>
  <si>
    <t>Al-Hoceima</t>
  </si>
  <si>
    <t>M853</t>
  </si>
  <si>
    <t>Yazyurdu</t>
  </si>
  <si>
    <t>M850</t>
  </si>
  <si>
    <t>Kemah</t>
  </si>
  <si>
    <t>M849</t>
  </si>
  <si>
    <t>Croatia</t>
  </si>
  <si>
    <t>Knin</t>
  </si>
  <si>
    <t>M848</t>
  </si>
  <si>
    <t>Congo</t>
  </si>
  <si>
    <t>Masisi</t>
  </si>
  <si>
    <t>M846</t>
  </si>
  <si>
    <t>http://unesdoc.unesco.org/images/0013/001328/132836Eb.pdf</t>
  </si>
  <si>
    <t>Tuscany</t>
  </si>
  <si>
    <t>100-150</t>
  </si>
  <si>
    <t>4000-5000</t>
  </si>
  <si>
    <t>M845</t>
  </si>
  <si>
    <t>http://www.isc.ac.uk/cgi-bin/web-db-v4?request=REVIEWED&amp;out_format=ISF&amp;searchshape=RECT&amp;bot_lat=41&amp;top_lat=43&amp;left_lon=10&amp;right_lon=12&amp;ctr_lat=&amp;ctr_lon=&amp;radius=&amp;max_dist_units=deg&amp;srn=&amp;grn=&amp;start_year=1971&amp;start_month=2&amp;start_day=06&amp;start_time=00%3A00%3A00&amp;end_year=1971&amp;end_month=2&amp;end_day=07&amp;end_time=00%3A00%3A00&amp;min_dep=&amp;max_dep=&amp;min_mag=&amp;max_mag=&amp;req_mag_type=&amp;req_mag_agcy=&amp;min_def=&amp;max_def=&amp;include_magnitudes=on&amp;include_links=on&amp;include_headers=on&amp;include_comments=on, https://it.wikipedia.org/wiki/Terremoto_di_Tuscania_del_1971, http://www.annalsofgeophysics.eu/index.php/annals/article/viewFile/5110/5179, http://earthquake.usgs.gov/learn/today/index.php?month=2&amp;day=6&amp;submit=View+Date, https://www.youtube.com/watch?v=izQhYC0Ma88</t>
  </si>
  <si>
    <t>Shiraz</t>
  </si>
  <si>
    <t>A72</t>
  </si>
  <si>
    <t>Buaran</t>
  </si>
  <si>
    <t>M844</t>
  </si>
  <si>
    <t>Parma</t>
  </si>
  <si>
    <t>2 dead of heart attacks, injured by stones falling off facades</t>
  </si>
  <si>
    <t>M843</t>
  </si>
  <si>
    <t>http://earthquakes.findthedata.com/l/4033/Italy-Parma, http://www.newspapers.com/newspage/75131756/, http://unesdoc.unesco.org/images/0013/001328/132836Eb.pdf</t>
  </si>
  <si>
    <t>Baba Kelu</t>
  </si>
  <si>
    <t>A73</t>
  </si>
  <si>
    <t>Ancona swarm</t>
  </si>
  <si>
    <t>Moderate</t>
  </si>
  <si>
    <t>M842</t>
  </si>
  <si>
    <t>SWARM C35 M840</t>
  </si>
  <si>
    <t>http://www.eird.org/estrategias/pdf/eng/doc13430/doc13430-contenido.pdf, http://srl.geoscienceworld.org/content/43/4/9.abstract</t>
  </si>
  <si>
    <t>Deh Kohneh,Sa'dabad,Borazjan</t>
  </si>
  <si>
    <t>A74</t>
  </si>
  <si>
    <t>Sarikamis</t>
  </si>
  <si>
    <t>M841</t>
  </si>
  <si>
    <t>C35</t>
  </si>
  <si>
    <t>SWARM M840 M842</t>
  </si>
  <si>
    <t>Ancona swarm, strongest two shocks in sequence</t>
  </si>
  <si>
    <t>Ancona Swarm</t>
  </si>
  <si>
    <t>M840</t>
  </si>
  <si>
    <t>SWARM C35 M842</t>
  </si>
  <si>
    <t>May include previous shocks</t>
  </si>
  <si>
    <t>Van</t>
  </si>
  <si>
    <t>10-15</t>
  </si>
  <si>
    <t>M839</t>
  </si>
  <si>
    <t>Laboirie/Arceau</t>
  </si>
  <si>
    <t>A75</t>
  </si>
  <si>
    <t>http://www.isc.ac.uk/cgi-bin/web-db-v4?event_id=769184&amp;out_format=IMS1.0&amp;request=COMPREHENSIVE</t>
  </si>
  <si>
    <t>Kudhes</t>
  </si>
  <si>
    <t>M838</t>
  </si>
  <si>
    <t>Ghir</t>
  </si>
  <si>
    <t>A16</t>
  </si>
  <si>
    <t>AS Mw6.6 10 April 1972</t>
  </si>
  <si>
    <t>VII (EMS-98)</t>
  </si>
  <si>
    <t>M834</t>
  </si>
  <si>
    <t>Mansourah</t>
  </si>
  <si>
    <t>Serious</t>
  </si>
  <si>
    <t>M833</t>
  </si>
  <si>
    <t>Of many (2)</t>
  </si>
  <si>
    <t>Second shock of similar magnitude 75 min late</t>
  </si>
  <si>
    <t>Izmir</t>
  </si>
  <si>
    <t>M832</t>
  </si>
  <si>
    <t>http://earthquakes.findthedata.com/l/4107/Turkey-Izmir, http://earthquake.usgs.gov/earthquakes/shakemap/atlas/shake/197402010001/, http://iisee.kenken.go.jp/net/hara/turkey/StructuralDamages.htm, http://books.google.co.uk/books/about/Engineering_Report_on_the_Izmir_Earthqua.html?id=FdjFYgEACAAJ&amp;redir_esc=y</t>
  </si>
  <si>
    <t>Perryton</t>
  </si>
  <si>
    <t>A few</t>
  </si>
  <si>
    <t>M831</t>
  </si>
  <si>
    <t>http://www.ig.utexas.edu/research/seismology/TXEQ/map/quake.htm?eqn=1974Feb151333A, http://www.homefacts.com/earthquakes/Texas/Ochiltree-County/Perryton.html, https://books.google.de/books?id=EJqP02VC8O0C&amp;pg=PP25&amp;lpg=PP25&amp;dq=texas+oklahoma+earthquake+15+february+1974+damage&amp;source=bl&amp;ots=S6QvzVInYf&amp;sig=kfVARuSmxBupXF-FOcXGEuM6aNM&amp;hl=en&amp;sa=X&amp;ved=0ahUKEwiG3KrQoofZAhUDzaQKHdc2AaQQ6AEIMDAB#v=onepage&amp;q=texas%20oklahoma%20earthquake%2015%20february%201974%20damage&amp;f=false, https://www.weather.gov/media/ama/earthquakes.pdf</t>
  </si>
  <si>
    <t>Cepita/San Andres</t>
  </si>
  <si>
    <t>IV</t>
  </si>
  <si>
    <t>M830</t>
  </si>
  <si>
    <t>Liyang (Jiangsu)</t>
  </si>
  <si>
    <t>C178</t>
  </si>
  <si>
    <t>Grobelno/Smarje</t>
  </si>
  <si>
    <t>M829</t>
  </si>
  <si>
    <t>Setif</t>
  </si>
  <si>
    <t>M828</t>
  </si>
  <si>
    <t>Russia</t>
  </si>
  <si>
    <t>Buynaksk</t>
  </si>
  <si>
    <t>A76</t>
  </si>
  <si>
    <t>Tortum/Narman</t>
  </si>
  <si>
    <t>M827</t>
  </si>
  <si>
    <t>Sukabumi/Pelabuhan Ratu</t>
  </si>
  <si>
    <t>Considerable</t>
  </si>
  <si>
    <t>A17</t>
  </si>
  <si>
    <t>Japan</t>
  </si>
  <si>
    <t>Honshu</t>
  </si>
  <si>
    <t>M825</t>
  </si>
  <si>
    <t>Kato-Makrynou</t>
  </si>
  <si>
    <t>C9</t>
  </si>
  <si>
    <t>SWARM M816</t>
  </si>
  <si>
    <t>1st big shock of the series</t>
  </si>
  <si>
    <t>Djebel Babor</t>
  </si>
  <si>
    <t>M823</t>
  </si>
  <si>
    <t>http://earthquakes.findthedata.com/l/4143/Algeria-Djebel-Babor, http://earthquake.usgs.gov/earthquakes/shakemap/atlas/shake/197507110718/, http://s15383839.onlinehome-server.info/en/travel/Earthquakes.php?loc2=gpo&amp;gpo=DZ,%20Wilaya%20de%20Mila@36.4166667,6.1666667&amp;radius=120&amp;from=1815&amp;map_btn=1</t>
  </si>
  <si>
    <t xml:space="preserve">Kinnaur/Lahaul </t>
  </si>
  <si>
    <t>M822</t>
  </si>
  <si>
    <t>AS Mw6.8 19 Jan 1975</t>
  </si>
  <si>
    <t>Dow Rud</t>
  </si>
  <si>
    <t>M821</t>
  </si>
  <si>
    <t>Sarpir</t>
  </si>
  <si>
    <t>A77</t>
  </si>
  <si>
    <t>Chiapa del Corzo</t>
  </si>
  <si>
    <t>M820</t>
  </si>
  <si>
    <t>Kulp-Hazro</t>
  </si>
  <si>
    <t>M819</t>
  </si>
  <si>
    <t>AS Mw6.6 6 Sept 1975</t>
  </si>
  <si>
    <t>Dhiver</t>
  </si>
  <si>
    <t>C191</t>
  </si>
  <si>
    <t>http://www.isc.ac.uk/cgi-bin/web-db-v4?event_id=722068&amp;out_format=IMS1.0&amp;request=COMPREHENSIVE</t>
  </si>
  <si>
    <t>Quibdo</t>
  </si>
  <si>
    <t>M818</t>
  </si>
  <si>
    <t>Seem separate (ND from MS)</t>
  </si>
  <si>
    <t>AS Mw5.6 5 Nov 1975</t>
  </si>
  <si>
    <t>Hani/Hazro</t>
  </si>
  <si>
    <t>M817</t>
  </si>
  <si>
    <t>2-10</t>
  </si>
  <si>
    <t>580-800</t>
  </si>
  <si>
    <t>M816</t>
  </si>
  <si>
    <t>SWARM C9</t>
  </si>
  <si>
    <t>Pre-damaged buildings</t>
  </si>
  <si>
    <t>3rd big shock of the series</t>
  </si>
  <si>
    <t>Guatemala</t>
  </si>
  <si>
    <t>Patzun</t>
  </si>
  <si>
    <t>Kars</t>
  </si>
  <si>
    <t>1-2</t>
  </si>
  <si>
    <t>M813</t>
  </si>
  <si>
    <t>AS M810</t>
  </si>
  <si>
    <t>Hidalgo</t>
  </si>
  <si>
    <t>M812</t>
  </si>
  <si>
    <t>Agri</t>
  </si>
  <si>
    <t>M811</t>
  </si>
  <si>
    <t>Ardahan/Kars</t>
  </si>
  <si>
    <t>M810</t>
  </si>
  <si>
    <t>Related to M813</t>
  </si>
  <si>
    <t>Pakistan</t>
  </si>
  <si>
    <t>Tatta</t>
  </si>
  <si>
    <t>M809</t>
  </si>
  <si>
    <t>Hani</t>
  </si>
  <si>
    <t>M808</t>
  </si>
  <si>
    <t>Lice</t>
  </si>
  <si>
    <t>M807</t>
  </si>
  <si>
    <t>Denizli</t>
  </si>
  <si>
    <t>28-50</t>
  </si>
  <si>
    <t>M806</t>
  </si>
  <si>
    <t>ISC has an event that declustering algorithm identifies as MS but ISC reports nothing special</t>
  </si>
  <si>
    <t xml:space="preserve">http://earthquakes.findthedata.com/l/4178/Turkey-Denizli, http://earthquake.usgs.gov/earthquakes/shakemap/atlas/shake/197608190112/, http://bssa.geoscienceworld.org/content/72/5/1635.short, </t>
  </si>
  <si>
    <t>M805</t>
  </si>
  <si>
    <t>South Africa</t>
  </si>
  <si>
    <t>Welkom</t>
  </si>
  <si>
    <t>M802</t>
  </si>
  <si>
    <t>ROCKBURST</t>
  </si>
  <si>
    <t>Susut/Bangli</t>
  </si>
  <si>
    <t>A18</t>
  </si>
  <si>
    <t>AS Mw6.5 14 July 1976</t>
  </si>
  <si>
    <t>Erzincan</t>
  </si>
  <si>
    <t>M801</t>
  </si>
  <si>
    <t>Lice/Palu</t>
  </si>
  <si>
    <t>M800</t>
  </si>
  <si>
    <t>http://earthquakes.findthedata.com/l/4195/Turkey, http://earthquake.usgs.gov/earthquakes/shakemap/atlas/shake/197703250239/, http://earthquake.usgs.gov/earthquakes/eqarchives/significant/sig_1977.php</t>
  </si>
  <si>
    <t>Beipiao (Liaoning)</t>
  </si>
  <si>
    <t>M799</t>
  </si>
  <si>
    <t>Li et al. (2007): https://www.sciencedirect.com/science/article/pii/S1365160907000810, Mignan et al. (2013) Chinese catalogue</t>
  </si>
  <si>
    <t>Trstenik</t>
  </si>
  <si>
    <t>VI-VII (MCS)</t>
  </si>
  <si>
    <t>A126</t>
  </si>
  <si>
    <t>Eastern Europe</t>
  </si>
  <si>
    <t>Bulgaria</t>
  </si>
  <si>
    <t>Shahrud</t>
  </si>
  <si>
    <t>A127</t>
  </si>
  <si>
    <t>M797</t>
  </si>
  <si>
    <t>FS C199</t>
  </si>
  <si>
    <t>http://www-sre.wu-wien.ac.at/ersa/ersaconfs/ersa06/papers/377.pdf</t>
  </si>
  <si>
    <t>C199</t>
  </si>
  <si>
    <t>Related to M797</t>
  </si>
  <si>
    <t>Pulumur</t>
  </si>
  <si>
    <t>M795</t>
  </si>
  <si>
    <t>http://earthquakes.findthedata.com/l/4216/Turkey, http://earthquake.usgs.gov/earthquakes/eqarchives/significant/sig_1978.php, http://citeseerx.ist.psu.edu/viewdoc/download?doi=10.1.1.922.8683&amp;rep=rep1&amp;type=pdf</t>
  </si>
  <si>
    <t>Ferruzzano (Sicily)</t>
  </si>
  <si>
    <t>Calabria</t>
  </si>
  <si>
    <t>M794</t>
  </si>
  <si>
    <t>Serbia</t>
  </si>
  <si>
    <t>Brus</t>
  </si>
  <si>
    <t>VII-VIII (MCS)</t>
  </si>
  <si>
    <t>A84</t>
  </si>
  <si>
    <t>Thessaloniki</t>
  </si>
  <si>
    <t>M791</t>
  </si>
  <si>
    <t>Related to M790. FS Mw6.2 20 June 1978.</t>
  </si>
  <si>
    <t>M790</t>
  </si>
  <si>
    <t>5-17</t>
  </si>
  <si>
    <t>M789</t>
  </si>
  <si>
    <t>Germany</t>
  </si>
  <si>
    <t>Albstadt</t>
  </si>
  <si>
    <t>VII-VIII (EMS-98)</t>
  </si>
  <si>
    <t>235-20,000</t>
  </si>
  <si>
    <t>23-35</t>
  </si>
  <si>
    <t>100-200</t>
  </si>
  <si>
    <t>24 inured due to collapse of walls</t>
  </si>
  <si>
    <t>1-60</t>
  </si>
  <si>
    <t>140,000,000-170,000,000</t>
  </si>
  <si>
    <t>M788</t>
  </si>
  <si>
    <t>May include aftershock</t>
  </si>
  <si>
    <t>https://www.nat-hazards-earth-syst-sci.net/6/573/2006/nhess-6-573-2006.pdf</t>
  </si>
  <si>
    <t>Malibu (California)</t>
  </si>
  <si>
    <t>C172</t>
  </si>
  <si>
    <t>http://scedc.caltech.edu/significant/malibu1979.html, http://www.malibucomplete.com/mc_hazards_quakes.php</t>
  </si>
  <si>
    <t>Bar Ulcinj</t>
  </si>
  <si>
    <t>A27</t>
  </si>
  <si>
    <t>FS Mw6.9 15 April 1979. In NOAA</t>
  </si>
  <si>
    <t>Jordan</t>
  </si>
  <si>
    <t>Dead Sea</t>
  </si>
  <si>
    <t>V-VI</t>
  </si>
  <si>
    <t>M787</t>
  </si>
  <si>
    <t>https://pubs.geoscienceworld.org/ssa/bssa/article/72/5/1627/102102/the-dead-sea-earthquake-of-23-april-1979</t>
  </si>
  <si>
    <t>Jammu and Kashmir</t>
  </si>
  <si>
    <t>M786</t>
  </si>
  <si>
    <t>&gt;25,000,000</t>
  </si>
  <si>
    <t>M785</t>
  </si>
  <si>
    <t>Dursunbey</t>
  </si>
  <si>
    <t>A28</t>
  </si>
  <si>
    <t>Santa Rosa/Jutiapa</t>
  </si>
  <si>
    <t>0-3</t>
  </si>
  <si>
    <t>M784</t>
  </si>
  <si>
    <t>Igoumenitsa</t>
  </si>
  <si>
    <t>M783</t>
  </si>
  <si>
    <t>Pinerolo/Turin</t>
  </si>
  <si>
    <t>M782</t>
  </si>
  <si>
    <t>https://it.wikipedia.org/wiki/Terremoti_nel_Piemonte, http://www.mole24.it/2013/01/04/5-gennaio-1980-il-terremoto-di-torino-oltre-un-minuto-di-terrore-in-citta/, http://www.ecodelchisone.it/news/2011-07-25/terremoto-nel-1980-la-magnitudo-fu-di-47-5947</t>
  </si>
  <si>
    <t>Cosenza</t>
  </si>
  <si>
    <t>1 or 2 heart attack deaths</t>
  </si>
  <si>
    <t>&gt;200</t>
  </si>
  <si>
    <t>M781</t>
  </si>
  <si>
    <t>https://emidius.mi.ingv.it/ASMI/event/19800220_0234_000</t>
  </si>
  <si>
    <t>Norcia</t>
  </si>
  <si>
    <t>M780</t>
  </si>
  <si>
    <t>AS Mw5.8 Norcia 19 Sept 1979</t>
  </si>
  <si>
    <t>https://it.wikipedia.org/wiki/Terremoto_di_Norcia_del_1979</t>
  </si>
  <si>
    <t>Kaparelli/Plataea</t>
  </si>
  <si>
    <t>M779</t>
  </si>
  <si>
    <t>FS Mw6.6 24 Feb 1981</t>
  </si>
  <si>
    <t>Arudy (Pyrenees)</t>
  </si>
  <si>
    <t>VII (MSK-64)</t>
  </si>
  <si>
    <t>Several millions</t>
  </si>
  <si>
    <t>M778</t>
  </si>
  <si>
    <t>https://pubs.geoscienceworld.org/srl/article-lookup/85/2/295, https://www.c-prim.org/documentation/dossiers-th%C3%A9matiques/a-quand-le-prochain/, http://sciencepost.fr/2016/04/10-pires-seismes-ont-secoue-france-20e-siecle-21e-siecle/, https://www.pyrenees-pireneus.com/Environnement/Risques-Majeurs/Seismes/Seismes-Historiques-Pyrenees-Grandes-Catastrophes-Sismiques.html#02, https://link.springer.com/article/10.1007/s00531-008-0320-5</t>
  </si>
  <si>
    <t>Potenza</t>
  </si>
  <si>
    <t>A78</t>
  </si>
  <si>
    <t>Declustering algorithm says FS of Mw6.9 23 Nov 1980 but much more south-east than that sequence</t>
  </si>
  <si>
    <t>https://gsw.silverchair-cdn.com/gsw/Content_public/Journal/bssa/74/6/0037110674060022/3/BSSA0740062483.pdf?Expires=1520530673&amp;Signature=UVAFHPV6EgyJoJAIiqZereaaztH2eA0WJNf~UKLrRInv30fnGRVjWhgQ53EizdX1O90nixTQzplJWRniU35clBxr97L9XD0ylt~6Zzi~DeAbLnT6ixC32TysoPfbHFeoK7zo4C3upr8q4syprEKriGoarLOBjdZ~1ZcXTuehfiXkVuE0FAC18lWGEHKAc79lQVeij8QY3zC7JlRmyRb7yaNw7AWgJ30siHFeNFHMMpCwg3Ip2D~7O-F0ycvstadl2VsbcPau4q7SIV8A~UfHJGvkOS2WFyB9Jz1qeYAlDPI9QZ8xoKArwhYUEBqgraV6re1binDHsnNW8-PnB~D3Qw__&amp;Key-Pair-Id=APKAIUCZBIA4LVPAVW3Q</t>
  </si>
  <si>
    <t>Giannitsa</t>
  </si>
  <si>
    <t>M777</t>
  </si>
  <si>
    <t>Possibly of many (2)</t>
  </si>
  <si>
    <t>http://www.isc.ac.uk/cgi-bin/web-db-v4?request=COMPREHENSIVE&amp;out_format=ISF&amp;searchshape=RECT&amp;bot_lat=38&amp;top_lat=43&amp;left_lon=20&amp;right_lon=25&amp;ctr_lat=&amp;ctr_lon=&amp;radius=&amp;max_dist_units=deg&amp;srn=&amp;grn=&amp;start_year=1980&amp;start_month=6&amp;start_day=01&amp;start_time=00%3A00%3A00&amp;end_year=1980&amp;end_month=6&amp;end_day=04&amp;end_time=00%3A00%3A00&amp;min_dep=&amp;max_dep=&amp;min_mag=&amp;max_mag=&amp;req_mag_type=&amp;req_mag_agcy=&amp;min_def=&amp;max_def=&amp;include_magnitudes=on&amp;include_links=on&amp;include_headers=on&amp;include_comments=on</t>
  </si>
  <si>
    <t>Mollepata</t>
  </si>
  <si>
    <t>M776</t>
  </si>
  <si>
    <t>http://www.isc.ac.uk/cgi-bin/web-db-v4?request=COMPREHENSIVE&amp;out_format=ISF&amp;searchshape=RECT&amp;bot_lat=-16&amp;top_lat=-11&amp;left_lon=-75&amp;right_lon=-70&amp;ctr_lat=&amp;ctr_lon=&amp;radius=&amp;max_dist_units=deg&amp;srn=&amp;grn=&amp;start_year=1980&amp;start_month=6&amp;start_day=02&amp;start_time=00%3A00%3A00&amp;end_year=1980&amp;end_month=6&amp;end_day=05&amp;end_time=00%3A00%3A00&amp;min_dep=&amp;max_dep=&amp;min_mag=&amp;max_mag=&amp;req_mag_type=&amp;req_mag_agcy=&amp;min_def=&amp;max_def=&amp;include_magnitudes=on&amp;include_links=on&amp;include_headers=on&amp;include_comments=on</t>
  </si>
  <si>
    <t>Tajikistan</t>
  </si>
  <si>
    <t>Kishlak-Kzyl</t>
  </si>
  <si>
    <t>M775</t>
  </si>
  <si>
    <t>http://www.isc.ac.uk/cgi-bin/web-db-v4?request=COMPREHENSIVE&amp;out_format=ISF&amp;searchshape=RECT&amp;bot_lat=35&amp;top_lat=42&amp;left_lon=66&amp;right_lon=77&amp;ctr_lat=&amp;ctr_lon=&amp;radius=&amp;max_dist_units=deg&amp;srn=&amp;grn=&amp;start_year=1980&amp;start_month=6&amp;start_day=25&amp;start_time=00%3A00%3A00&amp;end_year=1980&amp;end_month=6&amp;end_day=28&amp;end_time=00%3A00%3A00&amp;min_dep=&amp;max_dep=&amp;min_mag=&amp;max_mag=&amp;req_mag_type=&amp;req_mag_agcy=&amp;min_def=&amp;max_def=&amp;include_magnitudes=on&amp;include_links=on&amp;include_headers=on&amp;include_comments=on</t>
  </si>
  <si>
    <t>Shurab/Nefteabad</t>
  </si>
  <si>
    <t>M774</t>
  </si>
  <si>
    <t>http://www.isc.ac.uk/cgi-bin/web-db-v4?request=COMPREHENSIVE&amp;out_format=ISF&amp;searchshape=RECT&amp;bot_lat=38&amp;top_lat=42&amp;left_lon=68&amp;right_lon=73&amp;ctr_lat=&amp;ctr_lon=&amp;radius=&amp;max_dist_units=deg&amp;srn=&amp;grn=&amp;start_year=1980&amp;start_month=7&amp;start_day=11&amp;start_time=00%3A00%3A00&amp;end_year=1980&amp;end_month=7&amp;end_day=14&amp;end_time=00%3A00%3A00&amp;min_dep=&amp;max_dep=&amp;min_mag=&amp;max_mag=&amp;req_mag_type=&amp;req_mag_agcy=&amp;min_def=&amp;max_def=&amp;include_magnitudes=on&amp;include_links=on&amp;include_headers=on&amp;include_comments=on</t>
  </si>
  <si>
    <t>Volos</t>
  </si>
  <si>
    <t>A79</t>
  </si>
  <si>
    <t>AS Ms6.4 9 July 1980</t>
  </si>
  <si>
    <t>Mulhouse</t>
  </si>
  <si>
    <t>M773</t>
  </si>
  <si>
    <t>http://www.lalsace.fr/actualite/2010/01/28/simulation-d-un-seisme-majeur-dans-le-haut-rhin</t>
  </si>
  <si>
    <t>Sharpsburg (Kentucky)</t>
  </si>
  <si>
    <t>M771</t>
  </si>
  <si>
    <t>Strongest earthquake in Kentucky</t>
  </si>
  <si>
    <t>https://pubs.geoscienceworld.org/ssa/bssa/article/72/4/1219/118348/the-sharpsburg-kentucky-earthquake-of-27-july-1980, https://pubs.geoscienceworld.org/ssa/bssa/article/72/1/221/118264/the-sharpsburg-kentucky-earthquake-27-july-1980</t>
  </si>
  <si>
    <t>Ambon</t>
  </si>
  <si>
    <t>M770</t>
  </si>
  <si>
    <t>http://www.isc.ac.uk/cgi-bin/web-db-v4?request=COMPREHENSIVE&amp;out_format=ISF&amp;searchshape=RECT&amp;bot_lat=-6&amp;top_lat=4&amp;left_lon=123&amp;right_lon=134&amp;ctr_lat=&amp;ctr_lon=&amp;radius=&amp;max_dist_units=deg&amp;srn=&amp;grn=&amp;start_year=1980&amp;start_month=8&amp;start_day=16&amp;start_time=00%3A00%3A00&amp;end_year=1980&amp;end_month=8&amp;end_day=19&amp;end_time=00%3A00%3A00&amp;min_dep=&amp;max_dep=&amp;min_mag=&amp;max_mag=&amp;req_mag_type=&amp;req_mag_agcy=&amp;min_def=&amp;max_def=&amp;include_magnitudes=on&amp;include_links=on&amp;include_headers=on&amp;include_comments=on</t>
  </si>
  <si>
    <t>13-15</t>
  </si>
  <si>
    <t>M768</t>
  </si>
  <si>
    <t>Two shocks similar magnitude 14 mins apart</t>
  </si>
  <si>
    <t>Tokyo-Yokohama</t>
  </si>
  <si>
    <t>M769</t>
  </si>
  <si>
    <t>Erincan/Erzurum</t>
  </si>
  <si>
    <t>M767</t>
  </si>
  <si>
    <t>http://www.isc.ac.uk/cgi-bin/web-db-v4?request=COMPREHENSIVE&amp;out_format=ISF&amp;searchshape=RECT&amp;bot_lat=37&amp;top_lat=42&amp;left_lon=38&amp;right_lon=42&amp;ctr_lat=&amp;ctr_lon=&amp;radius=&amp;max_dist_units=deg&amp;srn=&amp;grn=&amp;start_year=1980&amp;start_month=10&amp;start_day=18&amp;start_time=00%3A00%3A00&amp;end_year=1980&amp;end_month=10&amp;end_day=19&amp;end_time=00%3A00%3A00&amp;min_dep=&amp;max_dep=&amp;min_mag=&amp;max_mag=&amp;req_mag_type=&amp;req_mag_agcy=&amp;min_def=&amp;max_def=&amp;include_magnitudes=on&amp;include_links=on&amp;include_headers=on&amp;include_comments=on</t>
  </si>
  <si>
    <t>El Asnam</t>
  </si>
  <si>
    <t>M766</t>
  </si>
  <si>
    <t>AS Mw7.1 10 Oct 1980</t>
  </si>
  <si>
    <t>Ayacucho</t>
  </si>
  <si>
    <t>M765</t>
  </si>
  <si>
    <t>SWARM M758</t>
  </si>
  <si>
    <t>Of many (20)</t>
  </si>
  <si>
    <t>Cucuta</t>
  </si>
  <si>
    <t>M764</t>
  </si>
  <si>
    <t>FS Mw5.9 18 Oct 1981</t>
  </si>
  <si>
    <t>Irpinia (aftershock)</t>
  </si>
  <si>
    <t>1 heart attack death</t>
  </si>
  <si>
    <t>M763</t>
  </si>
  <si>
    <t>Monti di Avella</t>
  </si>
  <si>
    <t>M760</t>
  </si>
  <si>
    <t>Athens</t>
  </si>
  <si>
    <t>M759</t>
  </si>
  <si>
    <t>AS Mw6.6 24 Feb 1981</t>
  </si>
  <si>
    <t>Preveza</t>
  </si>
  <si>
    <t>Rockslide</t>
  </si>
  <si>
    <t>0-850</t>
  </si>
  <si>
    <t>C15</t>
  </si>
  <si>
    <t>https://hrcak.srce.hr/index.php?id_clanak_jezik=105434&amp;show=clanak, http://www.isc.ac.uk/cgi-bin/web-db-v4?request=COMPREHENSIVE&amp;out_format=ISF&amp;searchshape=RECT&amp;bot_lat=36&amp;top_lat=41&amp;left_lon=19&amp;right_lon=26&amp;ctr_lat=&amp;ctr_lon=&amp;radius=&amp;max_dist_units=deg&amp;srn=&amp;grn=&amp;start_year=1981&amp;start_month=3&amp;start_day=10&amp;start_time=00%3A00%3A00&amp;end_year=1981&amp;end_month=3&amp;end_day=11&amp;end_time=00%3A00%3A00&amp;min_dep=&amp;max_dep=&amp;min_mag=&amp;max_mag=&amp;req_mag_type=&amp;req_mag_agcy=&amp;min_def=&amp;max_def=&amp;include_magnitudes=on&amp;include_links=on&amp;include_headers=on&amp;include_comments=on</t>
  </si>
  <si>
    <t>M758</t>
  </si>
  <si>
    <t>SWARM M765</t>
  </si>
  <si>
    <t>Mazara del Vallo</t>
  </si>
  <si>
    <t>M756</t>
  </si>
  <si>
    <t>Romania</t>
  </si>
  <si>
    <t>Tulcea</t>
  </si>
  <si>
    <t>M750</t>
  </si>
  <si>
    <t>https://www.researchgate.net/profile/Ionelia_Panea/publication/315788149_Scenarios_for_Local_Seismic_Effects_of_Tulcea_Romania_Crustal_Earthquakes_-_Preliminary_Approach_of_the_Seismic_Risk_Characterization_for_Tulcea_City/links/58eb8b58aca272bd2875dc07/Scenarios-for-Local-Seismic-Effects-of-Tulcea-Romania-Crustal-Earthquakes-Preliminary-Approach-of-the-Seismic-Risk-Characterization-for-Tulcea-City.pdf, https://search.proquest.com/docview/1522478929?pq-origsite=gscholar, http://www.geodin.ro/RRG/revue2010/Art.%2002.pdf</t>
  </si>
  <si>
    <t>Koshkak</t>
  </si>
  <si>
    <t>M748</t>
  </si>
  <si>
    <t>Second shock of similar magnitude 3 minutes later</t>
  </si>
  <si>
    <t>Canada</t>
  </si>
  <si>
    <t>Miramichi (New Brunswick)</t>
  </si>
  <si>
    <t>Some, Slight</t>
  </si>
  <si>
    <t>A1</t>
  </si>
  <si>
    <t>Includes aftershocks</t>
  </si>
  <si>
    <t>NOAA has an aftershock not the main shock</t>
  </si>
  <si>
    <t>https://earthquake.usgs.gov/earthquakes/eventpage/usp0001hym#executive, https://www.eeri.org/lfe/pdf/Canada_Miramichi_NewBrunswick_Earthquake_Sep82.pdf, http://www.earthquakescanada.nrcan.gc.ca/historic-historique/events/19820109-en.php</t>
  </si>
  <si>
    <t>Caribbean</t>
  </si>
  <si>
    <t>Saint Lucia</t>
  </si>
  <si>
    <t>Jumping from building</t>
  </si>
  <si>
    <t>M747</t>
  </si>
  <si>
    <t>Sukabumi</t>
  </si>
  <si>
    <t>M746</t>
  </si>
  <si>
    <t>Basilicata/Calabria</t>
  </si>
  <si>
    <t>M744</t>
  </si>
  <si>
    <t>http://www.isc.ac.uk/cgi-bin/web-db-v4?request=COMPREHENSIVE&amp;out_format=ISF&amp;searchshape=RECT&amp;bot_lat=37&amp;top_lat=42&amp;left_lon=13&amp;right_lon=18&amp;ctr_lat=&amp;ctr_lon=&amp;radius=&amp;max_dist_units=deg&amp;srn=&amp;grn=&amp;start_year=1982&amp;start_month=3&amp;start_day=21&amp;start_time=00%3A00%3A00&amp;end_year=1982&amp;end_month=3&amp;end_day=22&amp;end_time=00%3A00%3A00&amp;min_dep=&amp;max_dep=&amp;min_mag=&amp;max_mag=&amp;req_mag_type=&amp;req_mag_agcy=&amp;min_def=&amp;max_def=&amp;include_magnitudes=on&amp;include_links=on&amp;include_headers=on&amp;include_comments=on</t>
  </si>
  <si>
    <t>Lima</t>
  </si>
  <si>
    <t>M743</t>
  </si>
  <si>
    <t>Haochuan (Gansu)</t>
  </si>
  <si>
    <t>40% of houses</t>
  </si>
  <si>
    <t>A85</t>
  </si>
  <si>
    <t>Honduras</t>
  </si>
  <si>
    <t>Comayagua</t>
  </si>
  <si>
    <t>M739</t>
  </si>
  <si>
    <t>Possibly of many (4)</t>
  </si>
  <si>
    <t>http://www.isc.ac.uk/cgi-bin/web-db-v4?request=COMPREHENSIVE&amp;out_format=ISF&amp;searchshape=RECT&amp;bot_lat=13&amp;top_lat=16&amp;left_lon=-89&amp;right_lon=-84&amp;ctr_lat=&amp;ctr_lon=&amp;radius=&amp;max_dist_units=deg&amp;srn=&amp;grn=&amp;start_year=1982&amp;start_month=4&amp;start_day=26&amp;start_time=00%3A00%3A00&amp;end_year=1982&amp;end_month=4&amp;end_day=29&amp;end_time=00%3A00%3A00&amp;min_dep=&amp;max_dep=&amp;min_mag=&amp;max_mag=&amp;req_mag_type=&amp;req_mag_agcy=&amp;min_def=&amp;max_def=&amp;include_magnitudes=on&amp;include_links=on&amp;include_headers=on&amp;include_comments=on</t>
  </si>
  <si>
    <t>Erzurum</t>
  </si>
  <si>
    <t>M738</t>
  </si>
  <si>
    <t>http://www.isc.ac.uk/cgi-bin/web-db-v4?request=COMPREHENSIVE&amp;out_format=ISF&amp;searchshape=RECT&amp;bot_lat=38&amp;top_lat=42&amp;left_lon=40&amp;right_lon=44&amp;ctr_lat=&amp;ctr_lon=&amp;radius=&amp;max_dist_units=deg&amp;srn=&amp;grn=&amp;start_year=1982&amp;start_month=5&amp;start_day=19&amp;start_time=00%3A00%3A00&amp;end_year=1982&amp;end_month=5&amp;end_day=20&amp;end_time=00%3A00%3A00&amp;min_dep=&amp;max_dep=&amp;min_mag=&amp;max_mag=&amp;req_mag_type=&amp;req_mag_agcy=&amp;min_def=&amp;max_def=&amp;include_magnitudes=on&amp;include_links=on&amp;include_headers=on&amp;include_comments=on</t>
  </si>
  <si>
    <t>Poland</t>
  </si>
  <si>
    <t>Bytom</t>
  </si>
  <si>
    <t>350-600</t>
  </si>
  <si>
    <t>M737</t>
  </si>
  <si>
    <t>https://earthquake.usgs.gov/earthquakes/eventpage/usp0001mpe#executive, http://www.isc.ac.uk/cgi-bin/web-db-v4?request=REVIEWED&amp;out_format=ISF&amp;searchshape=RECT&amp;bot_lat=49&amp;top_lat=51&amp;left_lon=18&amp;right_lon=20&amp;ctr_lat=&amp;ctr_lon=&amp;radius=&amp;max_dist_units=deg&amp;srn=&amp;grn=&amp;start_year=1982&amp;start_month=6&amp;start_day=03&amp;start_time=00%3A00%3A00&amp;end_year=1982&amp;end_month=6&amp;end_day=05&amp;end_time=00%3A00%3A00&amp;min_dep=&amp;max_dep=&amp;min_mag=&amp;max_mag=&amp;req_mag_type=&amp;req_mag_agcy=&amp;min_def=&amp;max_def=&amp;include_magnitudes=on&amp;include_links=on&amp;include_headers=on&amp;include_comments=on, http://www.nytimes.com/1982/08/08/world/tremors-plaguing-polish-coal-town.html?mcubz=0</t>
  </si>
  <si>
    <t>Bad Marienberg</t>
  </si>
  <si>
    <t>M736</t>
  </si>
  <si>
    <t xml:space="preserve"> </t>
  </si>
  <si>
    <t>Avellino</t>
  </si>
  <si>
    <t>M735</t>
  </si>
  <si>
    <t>AS Mw6.7 Campania-Basilicata 23 Nov 1980</t>
  </si>
  <si>
    <t>A80</t>
  </si>
  <si>
    <t>http://www.isc.ac.uk/cgi-bin/web-db-v4?event_id=590602&amp;out_format=IMS1.0&amp;request=COMPREHENSIVE</t>
  </si>
  <si>
    <t>Garmsar</t>
  </si>
  <si>
    <t>M733</t>
  </si>
  <si>
    <t>Tissemsilt</t>
  </si>
  <si>
    <t>M732</t>
  </si>
  <si>
    <t>Cuba</t>
  </si>
  <si>
    <t>Havana</t>
  </si>
  <si>
    <t>M730</t>
  </si>
  <si>
    <t>Yemen</t>
  </si>
  <si>
    <t>Dhamar</t>
  </si>
  <si>
    <t>M729</t>
  </si>
  <si>
    <t>AS Mw6.3 13 Dec 1982</t>
  </si>
  <si>
    <t>Kalamai</t>
  </si>
  <si>
    <t>M727</t>
  </si>
  <si>
    <t>Declustering algorithm says aftershock but too far away</t>
  </si>
  <si>
    <t>http://www.isc.ac.uk/cgi-bin/web-db-v4?request=COMPREHENSIVE&amp;out_format=ISF&amp;searchshape=RECT&amp;bot_lat=36&amp;top_lat=39&amp;left_lon=20&amp;right_lon=25&amp;ctr_lat=&amp;ctr_lon=&amp;radius=&amp;max_dist_units=deg&amp;srn=&amp;grn=&amp;start_year=1983&amp;start_month=2&amp;start_day=18&amp;start_time=00%3A00%3A00&amp;end_year=1983&amp;end_month=3&amp;end_day=01&amp;end_time=00%3A00%3A00&amp;min_dep=&amp;max_dep=&amp;min_mag=&amp;max_mag=&amp;req_mag_type=&amp;req_mag_agcy=&amp;min_def=&amp;max_def=&amp;include_magnitudes=on&amp;include_links=on&amp;include_headers=on&amp;include_comments=on</t>
  </si>
  <si>
    <t>Macedonia</t>
  </si>
  <si>
    <t>Skopje/Dolno Kolicani</t>
  </si>
  <si>
    <t>Heart attacks</t>
  </si>
  <si>
    <t>M725</t>
  </si>
  <si>
    <t>Merged M725 &amp; M726 (duplicates)</t>
  </si>
  <si>
    <t>Garm</t>
  </si>
  <si>
    <t>A2</t>
  </si>
  <si>
    <t>Nagoya</t>
  </si>
  <si>
    <t>M722</t>
  </si>
  <si>
    <t>Damavand/Amol</t>
  </si>
  <si>
    <t>30-100</t>
  </si>
  <si>
    <t>M721</t>
  </si>
  <si>
    <t>Another similar magnitud event 16 hs later</t>
  </si>
  <si>
    <t>Azerbaijan</t>
  </si>
  <si>
    <t>Qosmalyan</t>
  </si>
  <si>
    <t>C190</t>
  </si>
  <si>
    <t>http://www.isc.ac.uk/cgi-bin/web-db-v4?request=COMPREHENSIVE&amp;out_format=ISF&amp;searchshape=RECT&amp;bot_lat=37&amp;top_lat=41&amp;left_lon=46&amp;right_lon=51&amp;ctr_lat=&amp;ctr_lon=&amp;radius=&amp;max_dist_units=deg&amp;srn=&amp;grn=&amp;start_year=1983&amp;start_month=4&amp;start_day=02&amp;start_time=00%3A00%3A00&amp;end_year=1983&amp;end_month=4&amp;end_day=03&amp;end_time=00%3A00%3A00&amp;min_dep=&amp;max_dep=&amp;min_mag=&amp;max_mag=&amp;req_mag_type=&amp;req_mag_agcy=&amp;min_def=&amp;max_def=&amp;include_magnitudes=on&amp;include_links=on&amp;include_headers=on&amp;include_comments=on</t>
  </si>
  <si>
    <t>Tercan</t>
  </si>
  <si>
    <t>M719</t>
  </si>
  <si>
    <t>http://www.isc.ac.uk/cgi-bin/web-db-v4?request=COMPREHENSIVE&amp;out_format=ISF&amp;searchshape=RECT&amp;bot_lat=38&amp;top_lat=42&amp;left_lon=38&amp;right_lon=43&amp;ctr_lat=&amp;ctr_lon=&amp;radius=&amp;max_dist_units=deg&amp;srn=&amp;grn=&amp;start_year=1983&amp;start_month=4&amp;start_day=06&amp;start_time=00%3A00%3A00&amp;end_year=1983&amp;end_month=4&amp;end_day=07&amp;end_time=00%3A00%3A00&amp;min_dep=&amp;max_dep=&amp;min_mag=&amp;max_mag=&amp;req_mag_type=&amp;req_mag_agcy=&amp;min_def=&amp;max_def=&amp;include_magnitudes=on&amp;include_links=on&amp;include_headers=on&amp;include_comments=on</t>
  </si>
  <si>
    <t>Kosker/Ankara</t>
  </si>
  <si>
    <t>&gt;60</t>
  </si>
  <si>
    <t>M717</t>
  </si>
  <si>
    <t>deprem.gazi.edu.tr/posts/download?id=43448, http://www.isc.ac.uk/cgi-bin/web-db-v4?request=COMPREHENSIVE&amp;out_format=ISF&amp;searchshape=RECT&amp;bot_lat=37&amp;top_lat=41&amp;left_lon=32&amp;right_lon=36&amp;ctr_lat=&amp;ctr_lon=&amp;radius=&amp;max_dist_units=deg&amp;srn=&amp;grn=&amp;start_year=1983&amp;start_month=4&amp;start_day=20&amp;start_time=00%3A00%3A00&amp;end_year=1983&amp;end_month=4&amp;end_day=23&amp;end_time=00%3A00%3A00&amp;min_dep=&amp;max_dep=&amp;min_mag=&amp;max_mag=&amp;req_mag_type=&amp;req_mag_agcy=&amp;min_def=&amp;max_def=&amp;include_magnitudes=on&amp;include_links=on&amp;include_headers=on&amp;include_comments=on</t>
  </si>
  <si>
    <t>Catania</t>
  </si>
  <si>
    <t>M714</t>
  </si>
  <si>
    <t>Zanjan</t>
  </si>
  <si>
    <t>A86</t>
  </si>
  <si>
    <t>Ziarat</t>
  </si>
  <si>
    <t>250-7000</t>
  </si>
  <si>
    <t>M713</t>
  </si>
  <si>
    <t>http://eresources.nlb.gov.sg/newspapers/digitised/issue/straitstimes19830808-1, http://www.isc.ac.uk/cgi-bin/web-db-v4?request=COMPREHENSIVE&amp;out_format=ISF&amp;searchshape=RECT&amp;bot_lat=29&amp;top_lat=32&amp;left_lon=66.5&amp;right_lon=69&amp;ctr_lat=&amp;ctr_lon=&amp;radius=&amp;max_dist_units=deg&amp;srn=&amp;grn=&amp;start_year=1983&amp;start_month=4&amp;start_day=01&amp;start_time=00%3A00%3A00&amp;end_year=1983&amp;end_month=8&amp;end_day=10&amp;end_time=00%3A00%3A00&amp;min_dep=&amp;max_dep=&amp;min_mag=&amp;max_mag=&amp;req_mag_type=&amp;req_mag_agcy=&amp;min_def=&amp;max_def=&amp;include_magnitudes=on&amp;include_links=on&amp;include_headers=on&amp;include_comments=on</t>
  </si>
  <si>
    <t xml:space="preserve">Serbia </t>
  </si>
  <si>
    <t>Kopaonik</t>
  </si>
  <si>
    <t>1,000,000-51,000,000</t>
  </si>
  <si>
    <t>C11</t>
  </si>
  <si>
    <t>Related to M705 and M694</t>
  </si>
  <si>
    <t>https://www.ngdc.noaa.gov/nndc/struts/results?eq_0=4989&amp;t=101650&amp;s=13&amp;d=22,26,13,12&amp;nd=display , http://www.nytimes.com/1983/09/13/world/earthquake-in-serbia.html</t>
  </si>
  <si>
    <t>Pozzuoli (Naples)</t>
  </si>
  <si>
    <t>VII (MCS)</t>
  </si>
  <si>
    <t>C189</t>
  </si>
  <si>
    <t>http://vulcan.fis.uniroma3.it/italia/campania/campi/right-left.html, https://napoli.fanpage.it/bradisismo-a-pozzuoli-scosse-di-terremoto-avvertite-dalla-popolazione/, https://www.researchgate.net/profile/Sabina_Porfido2/publication/235707883_IL_TERREMOTO_DEL_4_OTTOBRE_1983_POZZUOLI_ATTENUAZIONE_DELL%27INTENSITA%27_CON_LA_DISTANZA_E_RELAZIONE_MAGNITUDO-INTENSITA%27/links/0912f512cdf475abed000000/IL-TERREMOTO-DEL-4-OTTOBRE-1983-POZZUOLI-ATTENUAZIONE-DELLINTENSITA-CON-LA-DISTANZA-E-RELAZIONE-MAGNITUDO-INTENSITA.pdf, http://www.bpp.it/Apulia/html/archivio/1984/III/art/R84III015.html, https://link.springer.com/article/10.1007/BF01961553, http://www.doppiavoce.it/arc/2013/arc5-9.pdf, http://www.isprambiente.gov.it/it/pubblicazioni/periodici-tecnici/memorie-descrittive-della-carta-geologica-ditalia/memdes_47_cron_campane.pdf, http://www.isc.ac.uk/cgi-bin/web-db-v4?request=COMPREHENSIVE&amp;out_format=ISF&amp;searchshape=RECT&amp;bot_lat=39&amp;top_lat=42&amp;left_lon=13&amp;right_lon=17&amp;ctr_lat=&amp;ctr_lon=&amp;radius=&amp;max_dist_units=deg&amp;srn=&amp;grn=&amp;start_year=1983&amp;start_month=10&amp;start_day=04&amp;start_time=00%3A00%3A00&amp;end_year=1983&amp;end_month=10&amp;end_day=05&amp;end_time=00%3A00%3A00&amp;min_dep=&amp;max_dep=&amp;min_mag=&amp;max_mag=&amp;req_mag_type=&amp;req_mag_agcy=&amp;min_def=&amp;max_def=&amp;include_magnitudes=on&amp;include_links=on&amp;include_headers=on&amp;include_comments=on, http://www.bssaonline.org/content/76/3/801.abstract, http://www.volcano.si.edu/showreport.cfm?doi=10.5479/si.GVP.SEAN198404-211010</t>
  </si>
  <si>
    <t>Goodnow/Blue Mountain (New York)</t>
  </si>
  <si>
    <t>96-yr-old fell and broke shoulder</t>
  </si>
  <si>
    <t>M712</t>
  </si>
  <si>
    <t>https://pubs.usgs.gov/bul/1698/report.pdf</t>
  </si>
  <si>
    <t>Bursa</t>
  </si>
  <si>
    <t>M711</t>
  </si>
  <si>
    <t>Heze-Dongming</t>
  </si>
  <si>
    <t>A193</t>
  </si>
  <si>
    <t>Liège</t>
  </si>
  <si>
    <t>25-30</t>
  </si>
  <si>
    <t>235 families</t>
  </si>
  <si>
    <t>Deaths: 1: falling ceiling, 1: heart attack, 4: intoxications due to collapse chimneys. Injuries: falling objects</t>
  </si>
  <si>
    <t>13,000-16,000</t>
  </si>
  <si>
    <t>25-205</t>
  </si>
  <si>
    <t>50,000,000-80,000,000</t>
  </si>
  <si>
    <t>M710</t>
  </si>
  <si>
    <t>M709</t>
  </si>
  <si>
    <t>http://earthquake.usgs.gov/earthquakes/eqarchives/significant/sig_1983.php</t>
  </si>
  <si>
    <t>M708</t>
  </si>
  <si>
    <t>M705</t>
  </si>
  <si>
    <t>AS C11</t>
  </si>
  <si>
    <t>AS Mw5.2 10 Sept 1983</t>
  </si>
  <si>
    <t xml:space="preserve">Turangi </t>
  </si>
  <si>
    <t>M704</t>
  </si>
  <si>
    <t>http://www.nzsee.org.nz/db/Bulletin/Archive/17(2)0154.pdf, http://www.isc.ac.uk/cgi-bin/web-db-v4?request=COMPREHENSIVE&amp;out_format=ISF&amp;searchshape=RECT&amp;bot_lat=-40&amp;top_lat=-35&amp;left_lon=174&amp;right_lon=178&amp;ctr_lat=&amp;ctr_lon=&amp;radius=&amp;max_dist_units=deg&amp;srn=&amp;grn=&amp;start_year=1984&amp;start_month=3&amp;start_day=05&amp;start_time=00%3A00%3A00&amp;end_year=1984&amp;end_month=3&amp;end_day=06&amp;end_time=00%3A00%3A00&amp;min_dep=&amp;max_dep=&amp;min_mag=&amp;max_mag=&amp;req_mag_type=&amp;req_mag_agcy=&amp;min_def=&amp;max_def=&amp;include_magnitudes=on&amp;include_links=on&amp;include_headers=on&amp;include_comments=on</t>
  </si>
  <si>
    <t>Livorno-Pisa</t>
  </si>
  <si>
    <t>3 heart attacks</t>
  </si>
  <si>
    <t>M703</t>
  </si>
  <si>
    <t>Lazio-Abruzzo</t>
  </si>
  <si>
    <t>3 heart attack deaths</t>
  </si>
  <si>
    <t>M701</t>
  </si>
  <si>
    <t>AS Mw5.9 7 May 1984</t>
  </si>
  <si>
    <t>http://storing.ingv.it/cfti4med/quakes/42010.html, https://link.springer.com/article/10.1007/s10950-017-9663-3</t>
  </si>
  <si>
    <t>Ljubinje</t>
  </si>
  <si>
    <t>Death by rockslides, injured due to falling debris</t>
  </si>
  <si>
    <t>M700</t>
  </si>
  <si>
    <t>United Kingdom</t>
  </si>
  <si>
    <t>North Wales</t>
  </si>
  <si>
    <t>A128</t>
  </si>
  <si>
    <t>Israel</t>
  </si>
  <si>
    <t>Haifa</t>
  </si>
  <si>
    <t>M696</t>
  </si>
  <si>
    <t>http://www.isc.ac.uk/cgi-bin/web-db-v4?request=COMPREHENSIVE&amp;out_format=ISF&amp;searchshape=RECT&amp;bot_lat=30&amp;top_lat=35&amp;left_lon=33&amp;right_lon=37&amp;ctr_lat=&amp;ctr_lon=&amp;radius=&amp;max_dist_units=deg&amp;srn=&amp;grn=&amp;start_year=1984&amp;start_month=8&amp;start_day=24&amp;start_time=00%3A00%3A00&amp;end_year=1984&amp;end_month=8&amp;end_day=25&amp;end_time=00%3A00%3A00&amp;min_dep=&amp;max_dep=&amp;min_mag=&amp;max_mag=&amp;req_mag_type=&amp;req_mag_agcy=&amp;min_def=&amp;max_def=&amp;include_magnitudes=on&amp;include_links=on&amp;include_headers=on&amp;include_comments=on</t>
  </si>
  <si>
    <t>M694</t>
  </si>
  <si>
    <t>Very close to C11, one year later</t>
  </si>
  <si>
    <t>Ain el Bordj</t>
  </si>
  <si>
    <t>M692</t>
  </si>
  <si>
    <t>FS Mw5.8 27 Oct 1985</t>
  </si>
  <si>
    <t>Messenia</t>
  </si>
  <si>
    <t>M691</t>
  </si>
  <si>
    <t>Declustering algorithm identifies as FS of 25/10 but possible magnitude conversion issue</t>
  </si>
  <si>
    <t>https://earthquake.usgs.gov/earthquakes/eventpage/usp000280p#executive</t>
  </si>
  <si>
    <t>Erzurum/Senkaya</t>
  </si>
  <si>
    <t>M690</t>
  </si>
  <si>
    <t>AS Mw6.8 30 Oct 1983</t>
  </si>
  <si>
    <t>Douglas (Wyoming)</t>
  </si>
  <si>
    <t>A29</t>
  </si>
  <si>
    <t>Zafferana (Sicily)</t>
  </si>
  <si>
    <t>Falling objects, damage to buildings</t>
  </si>
  <si>
    <t>M689</t>
  </si>
  <si>
    <t>Bombay</t>
  </si>
  <si>
    <t>M688</t>
  </si>
  <si>
    <t>Bishop</t>
  </si>
  <si>
    <t>Avalanche</t>
  </si>
  <si>
    <t>M687</t>
  </si>
  <si>
    <t>FS Mw6.2 21 July 1986</t>
  </si>
  <si>
    <t>Firuzabad/Jahrom</t>
  </si>
  <si>
    <t>80-92</t>
  </si>
  <si>
    <t>M686</t>
  </si>
  <si>
    <t>Possibly of many (3)</t>
  </si>
  <si>
    <t>Lithgow</t>
  </si>
  <si>
    <t>&gt;11</t>
  </si>
  <si>
    <t>C177</t>
  </si>
  <si>
    <t>Isernia</t>
  </si>
  <si>
    <t>Fright</t>
  </si>
  <si>
    <t>M685</t>
  </si>
  <si>
    <t>Perhaps AS Mw5.9 7 May 1984</t>
  </si>
  <si>
    <t>120-279</t>
  </si>
  <si>
    <t>21% of stock</t>
  </si>
  <si>
    <t>M683</t>
  </si>
  <si>
    <t>http://iisee.kenken.go.jp/net/hara/china/damage_report.htm, https://earthquake.usgs.gov/earthquakes/eventpage/usp0002d9q#executive, http://www.unisdr.org/files/2724_Zigongreportrevised.pdf, http://www.iitk.ac.in/nicee/wcee/article/9_vol7_433.pdf, https://books.google.it/books?id=SSUyBwAAQBAJ&amp;pg=PA122&amp;lpg=PA122&amp;dq=zigong+1985+earthquake&amp;source=bl&amp;ots=LbJVQNc9Ep&amp;sig=ugrqN5YY115rRMQK29n8OX3y2Rk&amp;hl=it&amp;sa=X&amp;ved=0ahUKEwiK6cff7NnWAhVFIMAKHUHID60Q6AEIJzAA#v=onepage&amp;q=zigong%201985%20earthquake&amp;f=false</t>
  </si>
  <si>
    <t xml:space="preserve">Kopaonik </t>
  </si>
  <si>
    <t>M681</t>
  </si>
  <si>
    <t>Dagestan</t>
  </si>
  <si>
    <t>M680</t>
  </si>
  <si>
    <t>http://www.isc.ac.uk/cgi-bin/web-db-v4?request=COMPREHENSIVE&amp;out_format=ISF&amp;searchshape=RECT&amp;bot_lat=40&amp;top_lat=44&amp;left_lon=43&amp;right_lon=47&amp;ctr_lat=&amp;ctr_lon=&amp;radius=&amp;max_dist_units=deg&amp;srn=&amp;grn=&amp;start_year=1985&amp;start_month=7&amp;start_day=03&amp;start_time=00%3A00%3A00&amp;end_year=1985&amp;end_month=7&amp;end_day=05&amp;end_time=00%3A00%3A00&amp;min_dep=&amp;max_dep=&amp;min_mag=&amp;max_mag=&amp;req_mag_type=&amp;req_mag_agcy=&amp;min_def=&amp;max_def=&amp;include_magnitudes=on&amp;include_links=on&amp;include_headers=on&amp;include_comments=on</t>
  </si>
  <si>
    <t>Kelkit/Baskoy</t>
  </si>
  <si>
    <t>M677</t>
  </si>
  <si>
    <t>http://www.isc.ac.uk/cgi-bin/web-db-v4?request=COMPREHENSIVE&amp;out_format=ISF&amp;searchshape=RECT&amp;bot_lat=36&amp;top_lat=43&amp;left_lon=33&amp;right_lon=47&amp;ctr_lat=&amp;ctr_lon=&amp;radius=&amp;max_dist_units=deg&amp;srn=&amp;grn=&amp;start_year=1985&amp;start_month=8&amp;start_day=11&amp;start_time=00%3A00%3A00&amp;end_year=1985&amp;end_month=8&amp;end_day=14&amp;end_time=00%3A00%3A00&amp;min_dep=&amp;max_dep=&amp;min_mag=&amp;max_mag=&amp;req_mag_type=&amp;req_mag_agcy=&amp;min_def=&amp;max_def=&amp;include_magnitudes=on&amp;include_links=on&amp;include_headers=on&amp;include_comments=on</t>
  </si>
  <si>
    <t>C188</t>
  </si>
  <si>
    <t>Demir Kapija/Negotino</t>
  </si>
  <si>
    <t>M676</t>
  </si>
  <si>
    <t>Madagascar</t>
  </si>
  <si>
    <t>Gezir</t>
  </si>
  <si>
    <t>M674</t>
  </si>
  <si>
    <t>FS Mw5.7 25 March 1986</t>
  </si>
  <si>
    <t>http://www.isc.ac.uk/cgi-bin/web-db-v4?request=COMPREHENSIVE&amp;out_format=ISF&amp;searchshape=RECT&amp;bot_lat=24&amp;top_lat=29&amp;left_lon=52&amp;right_lon=57&amp;ctr_lat=&amp;ctr_lon=&amp;radius=&amp;max_dist_units=deg&amp;srn=&amp;grn=&amp;start_year=1985&amp;start_month=10&amp;start_day=10&amp;start_time=00%3A00%3A00&amp;end_year=1985&amp;end_month=10&amp;end_day=11&amp;end_time=00%3A00%3A00&amp;min_dep=&amp;max_dep=&amp;min_mag=&amp;max_mag=&amp;req_mag_type=&amp;req_mag_agcy=&amp;min_def=&amp;max_def=&amp;include_magnitudes=on&amp;include_links=on&amp;include_headers=on&amp;include_comments=on</t>
  </si>
  <si>
    <t>San Miquel Uspantan</t>
  </si>
  <si>
    <t>80% of buildings</t>
  </si>
  <si>
    <t>M673</t>
  </si>
  <si>
    <t>http://www.prensalibre.com/hemeroteca/terremotos-causan-estragos-en-uspantan-guatemala-y-san-salvador, http://www.prensalibre.com/hemeroteca/uspantan-quiche-es-sacudido-por-terremoto</t>
  </si>
  <si>
    <t>M672</t>
  </si>
  <si>
    <t>Ixchiguan</t>
  </si>
  <si>
    <t>C187</t>
  </si>
  <si>
    <t>http://www.isc.ac.uk/cgi-bin/web-db-v4?request=COMPREHENSIVE&amp;out_format=ISF&amp;searchshape=RECT&amp;bot_lat=13&amp;top_lat=17&amp;left_lon=-94&amp;right_lon=-90&amp;ctr_lat=&amp;ctr_lon=&amp;radius=&amp;max_dist_units=deg&amp;srn=&amp;grn=&amp;start_year=1985&amp;start_month=2&amp;start_day=03&amp;start_time=00%3A00%3A00&amp;end_year=1986&amp;end_month=2&amp;end_day=04&amp;end_time=00%3A00%3A00&amp;min_dep=&amp;max_dep=&amp;min_mag=&amp;max_mag=&amp;req_mag_type=&amp;req_mag_agcy=&amp;min_def=&amp;max_def=&amp;include_magnitudes=on&amp;include_links=on&amp;include_headers=on&amp;include_comments=on</t>
  </si>
  <si>
    <t>Czech Republic</t>
  </si>
  <si>
    <t>Western Bohemia</t>
  </si>
  <si>
    <t>M671</t>
  </si>
  <si>
    <t>Mt. Etna</t>
  </si>
  <si>
    <t>M670</t>
  </si>
  <si>
    <t>Huarmey</t>
  </si>
  <si>
    <t>IV-V</t>
  </si>
  <si>
    <t>1,000,000-5,000,00</t>
  </si>
  <si>
    <t>M669</t>
  </si>
  <si>
    <t>Masalli/Lankaran</t>
  </si>
  <si>
    <t>M667</t>
  </si>
  <si>
    <t>http://www.isc.ac.uk/cgi-bin/web-db-v4?request=COMPREHENSIVE&amp;out_format=ISF&amp;searchshape=RECT&amp;bot_lat=37&amp;top_lat=41&amp;left_lon=46&amp;right_lon=51&amp;ctr_lat=&amp;ctr_lon=&amp;radius=&amp;max_dist_units=deg&amp;srn=&amp;grn=&amp;start_year=1986&amp;start_month=1&amp;start_day=27&amp;start_time=00%3A00%3A00&amp;end_year=1986&amp;end_month=1&amp;end_day=28&amp;end_time=00%3A00%3A00&amp;min_dep=&amp;max_dep=&amp;min_mag=&amp;max_mag=&amp;req_mag_type=&amp;req_mag_agcy=&amp;min_def=&amp;max_def=&amp;include_magnitudes=on&amp;include_links=on&amp;include_headers=on&amp;include_comments=on</t>
  </si>
  <si>
    <t>Lahat</t>
  </si>
  <si>
    <t>M666</t>
  </si>
  <si>
    <t>Cleveland (Ohio)</t>
  </si>
  <si>
    <t>Some, Minor</t>
  </si>
  <si>
    <t>M665</t>
  </si>
  <si>
    <t>https://pubs.geoscienceworld.org/ssa/bssa/article/78/1/188/102303/the-northeastern-ohio-earthquake-of-31-january</t>
  </si>
  <si>
    <t>&gt;500</t>
  </si>
  <si>
    <t>M664</t>
  </si>
  <si>
    <t>AS C187</t>
  </si>
  <si>
    <t xml:space="preserve">Cuzco </t>
  </si>
  <si>
    <t>Cuzco</t>
  </si>
  <si>
    <t>80-170</t>
  </si>
  <si>
    <t>1281-2000</t>
  </si>
  <si>
    <t>M661</t>
  </si>
  <si>
    <t>Large sequence</t>
  </si>
  <si>
    <t>Ozveren</t>
  </si>
  <si>
    <t>M660</t>
  </si>
  <si>
    <t>http://www.isc.ac.uk/cgi-bin/web-db-v4?request=COMPREHENSIVE&amp;out_format=ISF&amp;searchshape=RECT&amp;bot_lat=38&amp;top_lat=42&amp;left_lon=41&amp;right_lon=45&amp;ctr_lat=&amp;ctr_lon=&amp;radius=&amp;max_dist_units=deg&amp;srn=&amp;grn=&amp;start_year=1986&amp;start_month=4&amp;start_day=11&amp;start_time=00%3A00%3A00&amp;end_year=1986&amp;end_month=4&amp;end_day=12&amp;end_time=00%3A00%3A00&amp;min_dep=&amp;max_dep=&amp;min_mag=&amp;max_mag=&amp;req_mag_type=&amp;req_mag_agcy=&amp;min_def=&amp;max_def=&amp;include_magnitudes=on&amp;include_links=on&amp;include_headers=on&amp;include_comments=on</t>
  </si>
  <si>
    <t>Dharmsala</t>
  </si>
  <si>
    <t>85% of houses</t>
  </si>
  <si>
    <t>M659</t>
  </si>
  <si>
    <t>Barkham/Watakari</t>
  </si>
  <si>
    <t>M658</t>
  </si>
  <si>
    <t>http://www.isc.ac.uk/cgi-bin/web-db-v4?request=COMPREHENSIVE&amp;out_format=ISF&amp;searchshape=RECT&amp;bot_lat=27&amp;top_lat=31&amp;left_lon=67&amp;right_lon=72&amp;ctr_lat=&amp;ctr_lon=&amp;radius=&amp;max_dist_units=deg&amp;srn=&amp;grn=&amp;start_year=1986&amp;start_month=5&amp;start_day=15&amp;start_time=00%3A00%3A00&amp;end_year=1986&amp;end_month=5&amp;end_day=16&amp;end_time=00%3A00%3A00&amp;min_dep=&amp;max_dep=&amp;min_mag=&amp;max_mag=&amp;req_mag_type=&amp;req_mag_agcy=&amp;min_def=&amp;max_def=&amp;include_magnitudes=on&amp;include_links=on&amp;include_headers=on&amp;include_comments=on</t>
  </si>
  <si>
    <t>M657</t>
  </si>
  <si>
    <t>AS M667</t>
  </si>
  <si>
    <t>http://www.isc.ac.uk/cgi-bin/web-db-v4?request=COMPREHENSIVE&amp;out_format=ISF&amp;searchshape=RECT&amp;bot_lat=37&amp;top_lat=41&amp;left_lon=46&amp;right_lon=51&amp;ctr_lat=&amp;ctr_lon=&amp;radius=&amp;max_dist_units=deg&amp;srn=&amp;grn=&amp;start_year=1986&amp;start_month=6&amp;start_day=09&amp;start_time=00%3A00%3A00&amp;end_year=1986&amp;end_month=6&amp;end_day=10&amp;end_time=00%3A00%3A00&amp;min_dep=&amp;max_dep=&amp;min_mag=&amp;max_mag=&amp;req_mag_type=&amp;req_mag_agcy=&amp;min_def=&amp;max_def=&amp;include_magnitudes=on&amp;include_links=on&amp;include_headers=on&amp;include_comments=on</t>
  </si>
  <si>
    <t>A3</t>
  </si>
  <si>
    <t>Gaziantep/Kahraman Maras</t>
  </si>
  <si>
    <t>M654</t>
  </si>
  <si>
    <t>Dolomiti</t>
  </si>
  <si>
    <t>M653</t>
  </si>
  <si>
    <t>http://www.isc.ac.uk/cgi-bin/web-db-v4?request=COMPREHENSIVE&amp;out_format=ISF&amp;searchshape=RECT&amp;bot_lat=42&amp;top_lat=48&amp;left_lon=10&amp;right_lon=15&amp;ctr_lat=&amp;ctr_lon=&amp;radius=&amp;max_dist_units=deg&amp;srn=&amp;grn=&amp;start_year=1986&amp;start_month=8&amp;start_day=29&amp;start_time=00%3A00%3A00&amp;end_year=1986&amp;end_month=8&amp;end_day=30&amp;end_time=00%3A00%3A00&amp;min_dep=&amp;max_dep=&amp;min_mag=&amp;max_mag=&amp;req_mag_type=&amp;req_mag_agcy=&amp;min_def=&amp;max_def=&amp;include_magnitudes=on&amp;include_links=on&amp;include_headers=on&amp;include_comments=on</t>
  </si>
  <si>
    <t>Kalamata</t>
  </si>
  <si>
    <t>M693</t>
  </si>
  <si>
    <t>AS Mw5.9 13 Sept 1986</t>
  </si>
  <si>
    <t>Mount Frere</t>
  </si>
  <si>
    <t>5.0</t>
  </si>
  <si>
    <t>A4</t>
  </si>
  <si>
    <t>Khuzdar</t>
  </si>
  <si>
    <t>M650</t>
  </si>
  <si>
    <t>http://www.isc.ac.uk/cgi-bin/web-db-v4?request=COMPREHENSIVE&amp;out_format=ISF&amp;searchshape=RECT&amp;bot_lat=25&amp;top_lat=30&amp;left_lon=64&amp;right_lon=69&amp;ctr_lat=&amp;ctr_lon=&amp;radius=&amp;max_dist_units=deg&amp;srn=&amp;grn=&amp;start_year=1986&amp;start_month=10&amp;start_day=16&amp;start_time=00%3A00%3A00&amp;end_year=1986&amp;end_month=10&amp;end_day=17&amp;end_time=00%3A00%3A00&amp;min_dep=&amp;max_dep=&amp;min_mag=&amp;max_mag=&amp;req_mag_type=&amp;req_mag_agcy=&amp;min_def=&amp;max_def=&amp;include_magnitudes=on&amp;include_links=on&amp;include_headers=on&amp;include_comments=on</t>
  </si>
  <si>
    <t>Amazonia</t>
  </si>
  <si>
    <t>Brazil</t>
  </si>
  <si>
    <t>Joao Camara</t>
  </si>
  <si>
    <t>M648</t>
  </si>
  <si>
    <t>Strongest event of swarm</t>
  </si>
  <si>
    <t>http://earthquake.usgs.gov/earthquakes/eqarchives/significant/sig_1986.php, http://earthquake.usgs.gov/earthquakes/shakemap/atlas/shake/198611300519/#Instrumental_Intensity, http://earthquakes.findthedata.com/l/4490/Brazil-Joao-Camara-Natal, http://onlinelibrary.wiley.com/doi/10.1029/GL014i010p01042/abstract, http://earthdoc.eage.org/publication/publicationdetails/?publication=64376, http://www.earthdoc.org/publication/publicationdetails/?publication=64220, http://www.researchgate.net/publication/253364675_Spatial_distribution_of_hypocentres_and_crustal_model_in_Joao_Camara_Northeastern_Brazil, http://articles.orlandosentinel.com/1986-12-03/news/0280000122_1_brazil-recife-tremors</t>
  </si>
  <si>
    <t>South South America</t>
  </si>
  <si>
    <t>Chile</t>
  </si>
  <si>
    <t>Valparaiso</t>
  </si>
  <si>
    <t>III-IV</t>
  </si>
  <si>
    <t>M643</t>
  </si>
  <si>
    <t>Flooding due to rupture of water main caused destruction. AS Mw8 3 March 1985</t>
  </si>
  <si>
    <t>Mamasani</t>
  </si>
  <si>
    <t>A5</t>
  </si>
  <si>
    <t>AS Mw5.7 12 July 1986</t>
  </si>
  <si>
    <t>Doshman Ziari</t>
  </si>
  <si>
    <t>M642</t>
  </si>
  <si>
    <t>Maybe AS Mw5.7 12 July 1986 but appears to have affected different area</t>
  </si>
  <si>
    <t>http://www.isc.ac.uk/cgi-bin/web-db-v4?request=COMPREHENSIVE&amp;out_format=ISF&amp;searchshape=RECT&amp;bot_lat=25&amp;top_lat=34&amp;left_lon=48&amp;right_lon=59&amp;ctr_lat=&amp;ctr_lon=&amp;radius=&amp;max_dist_units=deg&amp;srn=&amp;grn=&amp;start_year=1987&amp;start_month=1&amp;start_day=10&amp;start_time=00%3A00%3A00&amp;end_year=1987&amp;end_month=1&amp;end_day=13&amp;end_time=00%3A00%3A00&amp;min_dep=&amp;max_dep=&amp;min_mag=&amp;max_mag=&amp;req_mag_type=&amp;req_mag_agcy=&amp;min_def=&amp;max_def=&amp;include_magnitudes=on&amp;include_links=on&amp;include_headers=on&amp;include_comments=on</t>
  </si>
  <si>
    <t>El Salvador</t>
  </si>
  <si>
    <t>San Pablo Tacachico</t>
  </si>
  <si>
    <t>M641</t>
  </si>
  <si>
    <t>Pre-damaged buildings collapsed</t>
  </si>
  <si>
    <t>AS Oct 1986 event</t>
  </si>
  <si>
    <t>http://www.isc.ac.uk/cgi-bin/web-db-v4?request=COMPREHENSIVE&amp;out_format=ISF&amp;searchshape=RECT&amp;bot_lat=11&amp;top_lat=16&amp;left_lon=-91&amp;right_lon=-87&amp;ctr_lat=&amp;ctr_lon=&amp;radius=&amp;max_dist_units=deg&amp;srn=&amp;grn=&amp;start_year=1987&amp;start_month=1&amp;start_day=14&amp;start_time=00%3A00%3A00&amp;end_year=1987&amp;end_month=1&amp;end_day=17&amp;end_time=00%3A00%3A00&amp;min_dep=&amp;max_dep=&amp;min_mag=&amp;max_mag=&amp;req_mag_type=&amp;req_mag_agcy=&amp;min_def=&amp;max_def=&amp;include_magnitudes=on&amp;include_links=on&amp;include_headers=on&amp;include_comments=on</t>
  </si>
  <si>
    <t xml:space="preserve">Livorno </t>
  </si>
  <si>
    <t>2 heart attack deaths</t>
  </si>
  <si>
    <t>M640</t>
  </si>
  <si>
    <t xml:space="preserve">Mohammadia </t>
  </si>
  <si>
    <t>M639</t>
  </si>
  <si>
    <t>Cerro Prieto</t>
  </si>
  <si>
    <t>C4</t>
  </si>
  <si>
    <t>http://www.blueroadrunner.com/PDF/Prieto1987.pdf</t>
  </si>
  <si>
    <t>Coalinga (California)</t>
  </si>
  <si>
    <t>M638</t>
  </si>
  <si>
    <t>M637</t>
  </si>
  <si>
    <t>http://www.isc.ac.uk/cgi-bin/web-db-v4?request=COMPREHENSIVE&amp;out_format=ISF&amp;searchshape=RECT&amp;bot_lat=41&amp;top_lat=45&amp;left_lon=18&amp;right_lon=23&amp;ctr_lat=&amp;ctr_lon=&amp;radius=&amp;max_dist_units=deg&amp;srn=&amp;grn=&amp;start_year=1987&amp;start_month=2&amp;start_day=25&amp;start_time=00%3A00%3A00&amp;end_year=1987&amp;end_month=2&amp;end_day=26&amp;end_time=00%3A00%3A00&amp;min_dep=&amp;max_dep=&amp;min_mag=&amp;max_mag=&amp;req_mag_type=&amp;req_mag_agcy=&amp;min_def=&amp;max_def=&amp;include_magnitudes=on&amp;include_links=on&amp;include_headers=on&amp;include_comments=on</t>
  </si>
  <si>
    <t>Christchurch</t>
  </si>
  <si>
    <t>M636</t>
  </si>
  <si>
    <t>http://www.stuff.co.nz/the-press/news/christchurch-earthquake-2011/6479156/Canterbury-has-a-shaky-history, http://www.isc.ac.uk/cgi-bin/web-db-v4?request=COMPREHENSIVE&amp;out_format=ISF&amp;searchshape=RECT&amp;bot_lat=-47&amp;top_lat=-39&amp;left_lon=163&amp;right_lon=177&amp;ctr_lat=&amp;ctr_lon=&amp;radius=&amp;max_dist_units=deg&amp;srn=&amp;grn=&amp;start_year=1985&amp;start_month=1&amp;start_day=01&amp;start_time=00%3A00%3A00&amp;end_year=1988&amp;end_month=1&amp;end_day=01&amp;end_time=00%3A00%3A00&amp;min_dep=&amp;max_dep=&amp;min_mag=&amp;max_mag=&amp;req_mag_type=&amp;req_mag_agcy=&amp;min_def=&amp;max_def=&amp;include_magnitudes=on&amp;include_links=on&amp;include_headers=on&amp;include_comments=on</t>
  </si>
  <si>
    <t>Esfarayen</t>
  </si>
  <si>
    <t>M634</t>
  </si>
  <si>
    <t>http://www.isc.ac.uk/cgi-bin/web-db-v4?request=COMPREHENSIVE&amp;out_format=ISF&amp;searchshape=RECT&amp;bot_lat=35&amp;top_lat=39&amp;left_lon=55&amp;right_lon=60&amp;ctr_lat=&amp;ctr_lon=&amp;radius=&amp;max_dist_units=deg&amp;srn=&amp;grn=&amp;start_year=1987&amp;start_month=4&amp;start_day=10&amp;start_time=00%3A00%3A00&amp;end_year=1987&amp;end_month=4&amp;end_day=11&amp;end_time=00%3A00%3A00&amp;min_dep=&amp;max_dep=&amp;min_mag=&amp;max_mag=&amp;req_mag_type=&amp;req_mag_agcy=&amp;min_def=&amp;max_def=&amp;include_magnitudes=on&amp;include_links=on&amp;include_headers=on&amp;include_comments=on</t>
  </si>
  <si>
    <t>Colli Albani</t>
  </si>
  <si>
    <t>M633</t>
  </si>
  <si>
    <t>It had one smaller foreshock</t>
  </si>
  <si>
    <t>Reggiano</t>
  </si>
  <si>
    <t>1 heart attack death, most injuries for running in the streets</t>
  </si>
  <si>
    <t>M632</t>
  </si>
  <si>
    <t>May include small aftershocks</t>
  </si>
  <si>
    <t xml:space="preserve">http://ricerca.repubblica.it/repubblica/archivio/repubblica/1987/05/03/la-terra-trema-in-emilia-romagna-paura.html, https://earthquake.usgs.gov/earthquakes/eventpage/usp00034ns#origin, http://www.isc.ac.uk/cgi-bin/web-db-v4?request=REVIEWED&amp;out_format=ISF&amp;searchshape=RECT&amp;bot_lat=42&amp;top_lat=46&amp;left_lon=9&amp;right_lon=11&amp;ctr_lat=&amp;ctr_lon=&amp;radius=&amp;max_dist_units=deg&amp;srn=&amp;grn=&amp;start_year=1987&amp;start_month=5&amp;start_day=02&amp;start_time=00%3A00%3A00&amp;end_year=1987&amp;end_month=5&amp;end_day=03&amp;end_time=00%3A00%3A00&amp;min_dep=&amp;max_dep=&amp;min_mag=&amp;max_mag=&amp;req_mag_type=&amp;req_mag_agcy=&amp;min_def=&amp;max_def=&amp;include_magnitudes=on&amp;include_links=on&amp;include_headers=on&amp;include_comments=on, </t>
  </si>
  <si>
    <t>Nahavand</t>
  </si>
  <si>
    <t>M630</t>
  </si>
  <si>
    <t>Claremont (Illinois)</t>
  </si>
  <si>
    <t>Minor to Moderate</t>
  </si>
  <si>
    <t>M629</t>
  </si>
  <si>
    <t>M628</t>
  </si>
  <si>
    <t>http://www.ga.gov.au/webtemp/image_cache/GA4189.pdf, https://d28rz98at9flks.cloudfront.net/15212/Rep_303.pdf</t>
  </si>
  <si>
    <t>Costa Marchigiana</t>
  </si>
  <si>
    <t>C198</t>
  </si>
  <si>
    <t>Related to M624</t>
  </si>
  <si>
    <t>Ganzhou-Xunwu</t>
  </si>
  <si>
    <t>M626</t>
  </si>
  <si>
    <t>Brezovica/Cacak</t>
  </si>
  <si>
    <t>M625</t>
  </si>
  <si>
    <t>M624</t>
  </si>
  <si>
    <t>AS C198</t>
  </si>
  <si>
    <t>Might include C198</t>
  </si>
  <si>
    <t>Related to C198.</t>
  </si>
  <si>
    <t>Whittier Narrows (California)</t>
  </si>
  <si>
    <t>M622</t>
  </si>
  <si>
    <t>AS Mw5.9 1 Oct 1987</t>
  </si>
  <si>
    <t>http://www.insurance.ca.gov/0400-news/0200-studies-reports/upload/EQ_PML_RPT_2002_2010.pdf</t>
  </si>
  <si>
    <t>Birjand</t>
  </si>
  <si>
    <t>M620</t>
  </si>
  <si>
    <t>Separate</t>
  </si>
  <si>
    <t>Related to C179</t>
  </si>
  <si>
    <t>https://pubs.usgs.gov/of/1988/0384/report.pdf</t>
  </si>
  <si>
    <t>C179</t>
  </si>
  <si>
    <t>AS M620</t>
  </si>
  <si>
    <t>Possibly pre-weakened</t>
  </si>
  <si>
    <t>Nhill (Victoria)</t>
  </si>
  <si>
    <t>M619</t>
  </si>
  <si>
    <t>https://d28rz98at9flks.cloudfront.net/81268/Jou1990_v11_n4_p415.pdf</t>
  </si>
  <si>
    <t>Lingwu</t>
  </si>
  <si>
    <t>M618</t>
  </si>
  <si>
    <t>El Monte (California)</t>
  </si>
  <si>
    <t>M615</t>
  </si>
  <si>
    <t>The strongest AS of Mw5.9 1 Oct 1987 Whittier Narrows EQ</t>
  </si>
  <si>
    <t>Bingol</t>
  </si>
  <si>
    <t>M613</t>
  </si>
  <si>
    <t>http://www.isc.ac.uk/cgi-bin/web-db-v4?request=COMPREHENSIVE&amp;out_format=ISF&amp;searchshape=RECT&amp;bot_lat=37&amp;top_lat=42&amp;left_lon=38&amp;right_lon=43&amp;ctr_lat=&amp;ctr_lon=&amp;radius=&amp;max_dist_units=deg&amp;srn=&amp;grn=&amp;start_year=1988&amp;start_month=3&amp;start_day=30&amp;start_time=00%3A00%3A00&amp;end_year=1988&amp;end_month=3&amp;end_day=31&amp;end_time=00%3A00%3A00&amp;min_dep=&amp;max_dep=&amp;min_mag=&amp;max_mag=&amp;req_mag_type=&amp;req_mag_agcy=&amp;min_def=&amp;max_def=&amp;include_magnitudes=on&amp;include_links=on&amp;include_headers=on&amp;include_comments=on</t>
  </si>
  <si>
    <t>Jamaica</t>
  </si>
  <si>
    <t>Kingston</t>
  </si>
  <si>
    <t>M611</t>
  </si>
  <si>
    <t>FS Mw5.5 12 Nov 1988</t>
  </si>
  <si>
    <t>Taiwan</t>
  </si>
  <si>
    <t>Taipei</t>
  </si>
  <si>
    <t>Rockslides</t>
  </si>
  <si>
    <t>M610</t>
  </si>
  <si>
    <t>Behbehan/Tashan</t>
  </si>
  <si>
    <t>M609</t>
  </si>
  <si>
    <t>AS Mw5.9 30 March 1988</t>
  </si>
  <si>
    <t>M608</t>
  </si>
  <si>
    <t>Duvno</t>
  </si>
  <si>
    <t>M607</t>
  </si>
  <si>
    <t>Khorog</t>
  </si>
  <si>
    <t>Several hundreds</t>
  </si>
  <si>
    <t>A30</t>
  </si>
  <si>
    <t>M604</t>
  </si>
  <si>
    <t>http://www.isc.ac.uk/cgi-bin/web-db-v4?request=COMPREHENSIVE&amp;out_format=ISF&amp;searchshape=RECT&amp;bot_lat=35&amp;top_lat=40&amp;left_lon=-27&amp;right_lon=-23&amp;ctr_lat=&amp;ctr_lon=&amp;radius=&amp;max_dist_units=deg&amp;srn=&amp;grn=&amp;start_year=1988&amp;start_month=10&amp;start_day=16&amp;start_time=00%3A00%3A00&amp;end_year=1988&amp;end_month=10&amp;end_day=17&amp;end_time=00%3A00%3A00&amp;min_dep=&amp;max_dep=&amp;min_mag=&amp;max_mag=&amp;req_mag_type=&amp;req_mag_agcy=&amp;min_def=&amp;max_def=&amp;include_magnitudes=on&amp;include_links=on&amp;include_headers=on&amp;include_comments=on</t>
  </si>
  <si>
    <t>Qinzhou-Fangcheng</t>
  </si>
  <si>
    <t>M602</t>
  </si>
  <si>
    <t>St. Andrew</t>
  </si>
  <si>
    <t>A195</t>
  </si>
  <si>
    <t>M600</t>
  </si>
  <si>
    <t>Pasadena (California)</t>
  </si>
  <si>
    <t>M599</t>
  </si>
  <si>
    <t>http://www.isc.ac.uk/cgi-bin/web-db-v4?request=REVIEWED&amp;out_format=ISF&amp;searchshape=RECT&amp;bot_lat=33&amp;top_lat=35&amp;left_lon=-120&amp;right_lon=-116&amp;ctr_lat=&amp;ctr_lon=&amp;radius=&amp;max_dist_units=deg&amp;srn=&amp;grn=&amp;start_year=1988&amp;start_month=12&amp;start_day=03&amp;start_time=00%3A00%3A00&amp;end_year=1988&amp;end_month=12&amp;end_day=04&amp;end_time=00%3A00%3A00&amp;min_dep=&amp;max_dep=&amp;min_mag=&amp;max_mag=&amp;req_mag_type=&amp;req_mag_agcy=&amp;min_def=&amp;max_def=&amp;include_magnitudes=on&amp;include_links=on&amp;include_headers=on&amp;include_comments=on, https://authors.library.caltech.edu/51054/1/grl4564.pdf, http://bssa.geoscienceworld.org/content/80/2/474, https://pubs.geoscienceworld.org/bssa/article-lookup/81/6/2310, http://bssa.geoscienceworld.org/content/ssabull/80/2/474.full.pdf</t>
  </si>
  <si>
    <t>M597</t>
  </si>
  <si>
    <t>http://www.laalmanac.com/disaster/di02.php, http://www.malibucomplete.com/mc_hazards_quakes.php, http://articles.latimes.com/1989-01-19/news/mn-1466_1_quakes-malibu-area, http://scedc.caltech.edu/significant/malibu1979.html, http://www.isc.ac.uk/cgi-bin/web-db-v4?request=COMPREHENSIVE&amp;out_format=ISF&amp;searchshape=RECT&amp;bot_lat=32&amp;top_lat=36&amp;left_lon=-121&amp;right_lon=-116&amp;ctr_lat=&amp;ctr_lon=&amp;radius=&amp;max_dist_units=deg&amp;srn=&amp;grn=&amp;start_year=1989&amp;start_month=1&amp;start_day=19&amp;start_time=00%3A00%3A00&amp;end_year=1989&amp;end_month=1&amp;end_day=20&amp;end_time=00%3A00%3A00&amp;min_dep=&amp;max_dep=&amp;min_mag=&amp;max_mag=&amp;req_mag_type=&amp;req_mag_agcy=&amp;min_def=&amp;max_def=&amp;include_magnitudes=on&amp;include_links=on&amp;include_headers=on&amp;include_comments=on, http://www.insurance.ca.gov/0400-news/0200-studies-reports/upload/EQ_PML_RPT_2002_2010.pdf</t>
  </si>
  <si>
    <t>C202</t>
  </si>
  <si>
    <t>Related to M565</t>
  </si>
  <si>
    <t>Tokyo</t>
  </si>
  <si>
    <t>Costa Rica</t>
  </si>
  <si>
    <t>San Marcos</t>
  </si>
  <si>
    <t>M595</t>
  </si>
  <si>
    <t>Declustering algorithm says foreshock but not logical</t>
  </si>
  <si>
    <t>http://www.isc.ac.uk/cgi-bin/web-db-v4?request=COMPREHENSIVE&amp;out_format=ISF&amp;searchshape=RECT&amp;bot_lat=7&amp;top_lat=12&amp;left_lon=-86&amp;right_lon=-82&amp;ctr_lat=&amp;ctr_lon=&amp;radius=&amp;max_dist_units=deg&amp;srn=&amp;grn=&amp;start_year=1989&amp;start_month=2&amp;start_day=26&amp;start_time=00%3A00%3A00&amp;end_year=1989&amp;end_month=2&amp;end_day=27&amp;end_time=00%3A00%3A00&amp;min_dep=&amp;max_dep=&amp;min_mag=&amp;max_mag=&amp;req_mag_type=&amp;req_mag_agcy=&amp;min_def=&amp;max_def=&amp;include_magnitudes=on&amp;include_links=on&amp;include_headers=on&amp;include_comments=on</t>
  </si>
  <si>
    <t>Erzurum/Kars</t>
  </si>
  <si>
    <t>M594</t>
  </si>
  <si>
    <t>Ceara</t>
  </si>
  <si>
    <t>M592</t>
  </si>
  <si>
    <t>http://www.isc.ac.uk/cgi-bin/web-db-v4?request=COMPREHENSIVE&amp;out_format=ISF&amp;searchshape=RECT&amp;bot_lat=-7&amp;top_lat=-3&amp;left_lon=-39&amp;right_lon=-35&amp;ctr_lat=&amp;ctr_lon=&amp;radius=&amp;max_dist_units=deg&amp;srn=&amp;grn=&amp;start_year=1989&amp;start_month=3&amp;start_day=26&amp;start_time=00%3A00%3A00&amp;end_year=1989&amp;end_month=3&amp;end_day=27&amp;end_time=00%3A00%3A00&amp;min_dep=&amp;max_dep=&amp;min_mag=&amp;max_mag=&amp;req_mag_type=&amp;req_mag_agcy=&amp;min_def=&amp;max_def=&amp;include_magnitudes=on&amp;include_links=on&amp;include_headers=on&amp;include_comments=on</t>
  </si>
  <si>
    <t>Spitak</t>
  </si>
  <si>
    <t>M591</t>
  </si>
  <si>
    <t>AS Mw6.8 7 Dec 1988</t>
  </si>
  <si>
    <t>M589</t>
  </si>
  <si>
    <t>Possibly of 3</t>
  </si>
  <si>
    <t>AS Mw6.1 11 Aug 1988</t>
  </si>
  <si>
    <t>http://www.isc.ac.uk/cgi-bin/web-db-v4?request=COMPREHENSIVE&amp;out_format=ISF&amp;searchshape=RECT&amp;bot_lat=27&amp;top_lat=32&amp;left_lon=49&amp;right_lon=54&amp;ctr_lat=&amp;ctr_lon=&amp;radius=&amp;max_dist_units=deg&amp;srn=&amp;grn=&amp;start_year=1989&amp;start_month=5&amp;start_day=03&amp;start_time=00%3A00%3A00&amp;end_year=1989&amp;end_month=5&amp;end_day=04&amp;end_time=00%3A00%3A00&amp;min_dep=&amp;max_dep=&amp;min_mag=&amp;max_mag=&amp;req_mag_type=&amp;req_mag_agcy=&amp;min_def=&amp;max_def=&amp;include_magnitudes=on&amp;include_links=on&amp;include_headers=on&amp;include_comments=on</t>
  </si>
  <si>
    <t>Tucacas</t>
  </si>
  <si>
    <t>M590</t>
  </si>
  <si>
    <t>AS Mw6 30 April 1989</t>
  </si>
  <si>
    <t>http://www.isc.ac.uk/cgi-bin/web-db-v4?request=COMPREHENSIVE&amp;out_format=ISF&amp;searchshape=RECT&amp;bot_lat=9&amp;top_lat=13&amp;left_lon=-70&amp;right_lon=-66&amp;ctr_lat=&amp;ctr_lon=&amp;radius=&amp;max_dist_units=deg&amp;srn=&amp;grn=&amp;start_year=1989&amp;start_month=5&amp;start_day=04&amp;start_time=00%3A00%3A00&amp;end_year=1989&amp;end_month=5&amp;end_day=05&amp;end_time=00%3A00%3A00&amp;min_dep=&amp;max_dep=&amp;min_mag=&amp;max_mag=&amp;req_mag_type=&amp;req_mag_agcy=&amp;min_def=&amp;max_def=&amp;include_magnitudes=on&amp;include_links=on&amp;include_headers=on&amp;include_comments=on</t>
  </si>
  <si>
    <t>M588</t>
  </si>
  <si>
    <t>http://www.isc.ac.uk/cgi-bin/web-db-v4?request=COMPREHENSIVE&amp;out_format=ISF&amp;searchshape=RECT&amp;bot_lat=37&amp;top_lat=42&amp;left_lon=38&amp;right_lon=42&amp;ctr_lat=&amp;ctr_lon=&amp;radius=&amp;max_dist_units=deg&amp;srn=&amp;grn=&amp;start_year=1989&amp;start_month=5&amp;start_day=20&amp;start_time=00%3A00%3A00&amp;end_year=1989&amp;end_month=5&amp;end_day=21&amp;end_time=00%3A00%3A00&amp;min_dep=&amp;max_dep=&amp;min_mag=&amp;max_mag=&amp;req_mag_type=&amp;req_mag_agcy=&amp;min_def=&amp;max_def=&amp;include_magnitudes=on&amp;include_links=on&amp;include_headers=on&amp;include_comments=on</t>
  </si>
  <si>
    <t>Ethiopia</t>
  </si>
  <si>
    <t>Wolaita Sodo</t>
  </si>
  <si>
    <t>M587</t>
  </si>
  <si>
    <t>http://www.isc.ac.uk/cgi-bin/web-db-v4?request=COMPREHENSIVE&amp;out_format=ISF&amp;searchshape=RECT&amp;bot_lat=4&amp;top_lat=9&amp;left_lon=35&amp;right_lon=40&amp;ctr_lat=&amp;ctr_lon=&amp;radius=&amp;max_dist_units=deg&amp;srn=&amp;grn=&amp;start_year=1989&amp;start_month=6&amp;start_day=08&amp;start_time=00%3A00%3A00&amp;end_year=1989&amp;end_month=6&amp;end_day=09&amp;end_time=00%3A00%3A00&amp;min_dep=&amp;max_dep=&amp;min_mag=&amp;max_mag=&amp;req_mag_type=&amp;req_mag_agcy=&amp;min_def=&amp;max_def=&amp;include_magnitudes=on&amp;include_links=on&amp;include_headers=on&amp;include_comments=on</t>
  </si>
  <si>
    <t>Ito/Ajiro</t>
  </si>
  <si>
    <t>18-22</t>
  </si>
  <si>
    <t>M586</t>
  </si>
  <si>
    <t>Related to volcanic activity. Perhaps FS of Mw6.4 20/02/1990</t>
  </si>
  <si>
    <t>https://earthquake.usgs.gov/earthquakes/eventpage/usp0003x4q#executive, http://onlinelibrary.wiley.com/doi/10.1029/92GL00367/pdf, https://www.ngdc.noaa.gov/nndc/struts/results?bt_0=1989&amp;st_0=1989&amp;type_17=EXACT&amp;query_17=None+Selected&amp;op_12=eq&amp;v_12=&amp;type_12=Or&amp;query_14=None+Selected&amp;type_3=Like&amp;query_3=&amp;st_1=36&amp;bt_2=137&amp;st_2=141&amp;bt_1=33&amp;bt_4=&amp;st_4=&amp;bt_5=&amp;st_5=&amp;bt_6=&amp;st_6=&amp;bt_7=&amp;st_7=&amp;bt_8=&amp;st_8=&amp;bt_9=&amp;st_9=&amp;bt_10=&amp;st_10=&amp;type_11=Exact&amp;query_11=&amp;type_16=Exact&amp;query_16=&amp;bt_18=&amp;st_18=&amp;ge_19=&amp;le_19=&amp;type_20=Like&amp;query_20=&amp;display_look=1&amp;t=101650&amp;s=1&amp;submit_all=Search+Database, http://www.isc.ac.uk/cgi-bin/web-db-v4?event_id=398597&amp;out_format=IMS1.0&amp;request=COMPREHENSIVE</t>
  </si>
  <si>
    <t>Groznyy</t>
  </si>
  <si>
    <t>M585</t>
  </si>
  <si>
    <t>M584</t>
  </si>
  <si>
    <t>Deh Borzorg-E Sisakht</t>
  </si>
  <si>
    <t>A87</t>
  </si>
  <si>
    <t>Yokohama/Oshima</t>
  </si>
  <si>
    <t>M582</t>
  </si>
  <si>
    <t>FS Mw6.4 20 Feb 1990</t>
  </si>
  <si>
    <t>Castelli Romani</t>
  </si>
  <si>
    <t>M580</t>
  </si>
  <si>
    <t>http://www.isc.ac.uk/cgi-bin/web-db-v4?request=COMPREHENSIVE&amp;out_format=ISF&amp;searchshape=RECT&amp;bot_lat=39&amp;top_lat=44&amp;left_lon=10&amp;right_lon=15&amp;ctr_lat=&amp;ctr_lon=&amp;radius=&amp;max_dist_units=deg&amp;srn=&amp;grn=&amp;start_year=1989&amp;start_month=10&amp;start_day=23&amp;start_time=00%3A00%3A00&amp;end_year=1989&amp;end_month=10&amp;end_day=26&amp;end_time=00%3A00%3A00&amp;min_dep=&amp;max_dep=&amp;min_mag=&amp;max_mag=&amp;req_mag_type=&amp;req_mag_agcy=&amp;min_def=&amp;max_def=&amp;include_magnitudes=on&amp;include_links=on&amp;include_headers=on&amp;include_comments=on</t>
  </si>
  <si>
    <t>Jiangbei</t>
  </si>
  <si>
    <t>1,000-5,000</t>
  </si>
  <si>
    <t>M579</t>
  </si>
  <si>
    <t>Portugal/Spain</t>
  </si>
  <si>
    <t>Santa Cristina/Huelva</t>
  </si>
  <si>
    <t>C174</t>
  </si>
  <si>
    <t>https://www.casadasciencias.org/cc/redindex.php?idart=303&amp;gid=37091084, https://link.springer.com/article/10.1007%2FBF00878577?LI=true, https://issuu.com/casadasciencias/docs/sismos_portugueses_recentes__1981-2011_</t>
  </si>
  <si>
    <t>Newcastle</t>
  </si>
  <si>
    <t>100-162</t>
  </si>
  <si>
    <t>300-1,000</t>
  </si>
  <si>
    <t>9 dead in building collapse, 3 dead by parapets falling, 1 dead by heart attack</t>
  </si>
  <si>
    <t>300-486</t>
  </si>
  <si>
    <t>1,000,000,000-2,500,000,000</t>
  </si>
  <si>
    <t>M578</t>
  </si>
  <si>
    <t xml:space="preserve">http://earthquake.usgs.gov/earthquakes/eqarchives/significant/sig_1989.php, http://earthquakes.findthedata.com/l/4591/Australia-Newcastle, http://en.wikipedia.org/wiki/1989_Newcastle_earthquake, http://www.australiangeographic.com.au/blogs/on-this-day/2011/12/on-this-day-newcastle-earthquake-strikes/, http://www.newcastle.nsw.gov.au/about_newcastle/history_and_heritage/earthquake, http://www.abc.net.au/news/2014-12-28/newcastle-earthquake-25th-anniversary-survivors-share-stories/5989570, http://earthquake.usgs.gov/earthquakes/shakemap/atlas/shake/198912272326/, http://gemecd.org/event/178, http://www.abc.net.au/local/stories/2014/09/09/4083896.htm, http://www.australiancoalalliance.com/Earthquake.htm, http://www.icevirtuallibrary.com/content/article/10.1680/istbu.1992.18783, http://search.informit.com.au/documentSummary;dn=883296983643330;res=IELENG, http://www.em.gov.au/Documents/Newcastle%20earthquake.pdf, http://www.maitlandmercury.com.au/story/2780453/newcastle-earthquake-25-years-on-photos/, http://journals.cambridge.org/action/displayAbstract?fromPage=online&amp;aid=25275, https://books.google.co.uk/books?id=yy0QVpE4E8wC&amp;pg=PA278&amp;lpg=PA278&amp;dq=newcastle+earthquake+1989&amp;source=bl&amp;ots=J8NU09UfhE&amp;sig=YaTeZZIiDSw9m_n3BVUl2X-XnUI&amp;hl=el&amp;sa=X&amp;ei=KoA_VYvuAcP4UKrugMgC&amp;ved=0CFIQ6AEwBzgK#v=onepage&amp;q=newcastle%20earthquake%201989&amp;f=false, http://europepmc.org/abstract/med/1745166, http://onlinelibrary.wiley.com/doi/10.1046/j.1440-1614.1998.00380.x/abstract;jsessionid=A9FCF96F8E919D1577CAFA5169FD8121.f01t02?deniedAccessCustomisedMessage=&amp;userIsAuthenticated=false, http://search.informit.com.au/documentSummary;dn=599925182813431;res=IELENG, </t>
  </si>
  <si>
    <t>Changshu</t>
  </si>
  <si>
    <t>M576</t>
  </si>
  <si>
    <t>M577</t>
  </si>
  <si>
    <t>UK</t>
  </si>
  <si>
    <t>Bishop's Castle</t>
  </si>
  <si>
    <t>VI (MSK-64)</t>
  </si>
  <si>
    <t>C1</t>
  </si>
  <si>
    <t>Hanna</t>
  </si>
  <si>
    <t>C124</t>
  </si>
  <si>
    <t>Alamo (California)</t>
  </si>
  <si>
    <t>M575</t>
  </si>
  <si>
    <t>http://www.isc.ac.uk/cgi-bin/web-db-v4?request=COMPREHENSIVE&amp;out_format=ISF&amp;searchshape=RECT&amp;bot_lat=32&amp;top_lat=43&amp;left_lon=-125&amp;right_lon=-113&amp;ctr_lat=&amp;ctr_lon=&amp;radius=&amp;max_dist_units=deg&amp;srn=&amp;grn=&amp;start_year=1990&amp;start_month=4&amp;start_day=27&amp;start_time=00%3A00%3A00&amp;end_year=1990&amp;end_month=4&amp;end_day=30&amp;end_time=00%3A00%3A00&amp;min_dep=&amp;max_dep=&amp;min_mag=&amp;max_mag=&amp;req_mag_type=&amp;req_mag_agcy=&amp;min_def=&amp;max_def=&amp;include_magnitudes=on&amp;include_links=on&amp;include_headers=on&amp;include_comments=on</t>
  </si>
  <si>
    <t>Vanuatu</t>
  </si>
  <si>
    <t>Mere Lava</t>
  </si>
  <si>
    <t>M572</t>
  </si>
  <si>
    <t>http://www.isc.ac.uk/cgi-bin/web-db-v4?request=COMPREHENSIVE&amp;out_format=ISF&amp;searchshape=RECT&amp;bot_lat=-17&amp;top_lat=-12&amp;left_lon=166&amp;right_lon=170&amp;ctr_lat=&amp;ctr_lon=&amp;radius=&amp;max_dist_units=deg&amp;srn=&amp;grn=&amp;start_year=1990&amp;start_month=6&amp;start_day=03&amp;start_time=00%3A00%3A00&amp;end_year=1990&amp;end_month=6&amp;end_day=06&amp;end_time=00%3A00%3A00&amp;min_dep=&amp;max_dep=&amp;min_mag=&amp;max_mag=&amp;req_mag_type=&amp;req_mag_agcy=&amp;min_def=&amp;max_def=&amp;include_magnitudes=on&amp;include_links=on&amp;include_headers=on&amp;include_comments=on</t>
  </si>
  <si>
    <t>Santiago de Puriscal</t>
  </si>
  <si>
    <t>C125</t>
  </si>
  <si>
    <t>AS Mw7.3 25 March 1990</t>
  </si>
  <si>
    <t>Rioja/Moyobamba</t>
  </si>
  <si>
    <t>M571</t>
  </si>
  <si>
    <t>Damaging Mw6.6 30 May 1990 (10 days earlier)</t>
  </si>
  <si>
    <t>Kuningan/Majalenga</t>
  </si>
  <si>
    <t>M569</t>
  </si>
  <si>
    <t>Rudbar</t>
  </si>
  <si>
    <t>M570</t>
  </si>
  <si>
    <t>AS Mw7.4 20 June 1990 which had practically destroyed all buildings in the area</t>
  </si>
  <si>
    <t>Cameli-Denizli</t>
  </si>
  <si>
    <t>M568</t>
  </si>
  <si>
    <t>May include aftershocks</t>
  </si>
  <si>
    <t>Three AS mb&gt;4 same day. Related to M541</t>
  </si>
  <si>
    <t>Pamasqui/Quito</t>
  </si>
  <si>
    <t>M567</t>
  </si>
  <si>
    <t>Santiago de Cuba</t>
  </si>
  <si>
    <t>M566</t>
  </si>
  <si>
    <t>http://www.isc.ac.uk/cgi-bin/web-db-v4?request=COMPREHENSIVE&amp;out_format=ISF&amp;searchshape=RECT&amp;bot_lat=17&amp;top_lat=22&amp;left_lon=-78&amp;right_lon=-73&amp;ctr_lat=&amp;ctr_lon=&amp;radius=&amp;max_dist_units=deg&amp;srn=&amp;grn=&amp;start_year=1990&amp;start_month=9&amp;start_day=04&amp;start_time=00%3A00%3A00&amp;end_year=1990&amp;end_month=9&amp;end_day=05&amp;end_time=00%3A00%3A00&amp;min_dep=&amp;max_dep=&amp;min_mag=&amp;max_mag=&amp;req_mag_type=&amp;req_mag_agcy=&amp;min_def=&amp;max_def=&amp;include_magnitudes=on&amp;include_links=on&amp;include_headers=on&amp;include_comments=on</t>
  </si>
  <si>
    <t>Damage in mine</t>
  </si>
  <si>
    <t>M565</t>
  </si>
  <si>
    <t>Pre-weakened possible</t>
  </si>
  <si>
    <t>Related to C202</t>
  </si>
  <si>
    <t>Kazakhstan</t>
  </si>
  <si>
    <t>Zaysan</t>
  </si>
  <si>
    <t>C126</t>
  </si>
  <si>
    <t>AS of Mw6.6 14 June 1990</t>
  </si>
  <si>
    <t>Lee Vining (California)</t>
  </si>
  <si>
    <t>M563</t>
  </si>
  <si>
    <t>Seems that only rockslides affecting roads</t>
  </si>
  <si>
    <t>Kyrgyzstan</t>
  </si>
  <si>
    <t>Uzgen</t>
  </si>
  <si>
    <t>M562</t>
  </si>
  <si>
    <t>Second earthquake similar magnitude 2 days later</t>
  </si>
  <si>
    <t>Takada</t>
  </si>
  <si>
    <t>M561</t>
  </si>
  <si>
    <t>http://www.isc.ac.uk/cgi-bin/web-db-v4?request=COMPREHENSIVE&amp;out_format=ISF&amp;searchshape=RECT&amp;bot_lat=32&amp;top_lat=40&amp;left_lon=133&amp;right_lon=144&amp;ctr_lat=&amp;ctr_lon=&amp;radius=&amp;max_dist_units=deg&amp;srn=&amp;grn=&amp;start_year=1990&amp;start_month=12&amp;start_day=06&amp;start_time=00%3A00%3A00&amp;end_year=1990&amp;end_month=12&amp;end_day=09&amp;end_time=00%3A00%3A00&amp;min_dep=&amp;max_dep=&amp;min_mag=&amp;max_mag=&amp;req_mag_type=&amp;req_mag_agcy=&amp;min_def=&amp;max_def=&amp;include_magnitudes=on&amp;include_links=on&amp;include_headers=on&amp;include_comments=on</t>
  </si>
  <si>
    <t>Marmara</t>
  </si>
  <si>
    <t>M560</t>
  </si>
  <si>
    <t>Ne/Datong</t>
  </si>
  <si>
    <t>M558</t>
  </si>
  <si>
    <t>Afghanistan</t>
  </si>
  <si>
    <t>Badakhstan</t>
  </si>
  <si>
    <t>M557</t>
  </si>
  <si>
    <t>http://earthquake.usgs.gov/earthquakes/eqarchives/significant/sig_1991.php, http://earthquake.usgs.gov/earthquakes/shakemap/atlas/shake/199104180918/</t>
  </si>
  <si>
    <t>C127</t>
  </si>
  <si>
    <t>Too hard to classify as FS-MS-AS</t>
  </si>
  <si>
    <t>Erzurum Province</t>
  </si>
  <si>
    <t>III</t>
  </si>
  <si>
    <t>M556</t>
  </si>
  <si>
    <t>Georgia</t>
  </si>
  <si>
    <t>Khekheti</t>
  </si>
  <si>
    <t>Mudslide</t>
  </si>
  <si>
    <t>M555</t>
  </si>
  <si>
    <t>All damage due to mudslide. AS Mw7.0 29 April 1991</t>
  </si>
  <si>
    <t>Ibbenburen</t>
  </si>
  <si>
    <t>Mine tremor</t>
  </si>
  <si>
    <t>M554</t>
  </si>
  <si>
    <t>Malaysia</t>
  </si>
  <si>
    <t>Ranau</t>
  </si>
  <si>
    <t>Shock</t>
  </si>
  <si>
    <t>M553</t>
  </si>
  <si>
    <t>Three shocks in 20 minutes</t>
  </si>
  <si>
    <t>M552</t>
  </si>
  <si>
    <t>AS Mw5.8 5 May 1990</t>
  </si>
  <si>
    <t>Kagizman</t>
  </si>
  <si>
    <t>C128</t>
  </si>
  <si>
    <t>AS ND</t>
  </si>
  <si>
    <t>AS Mw5.2 3 June 1991 (apparently no damage from main shock)</t>
  </si>
  <si>
    <t>Maca/Chivay</t>
  </si>
  <si>
    <t>11-92</t>
  </si>
  <si>
    <t>11-14</t>
  </si>
  <si>
    <t>M549</t>
  </si>
  <si>
    <t>NOAA seems to add 12 dead plus 80 missing</t>
  </si>
  <si>
    <t>Iraq</t>
  </si>
  <si>
    <t>Arbil/Dibs</t>
  </si>
  <si>
    <t>M548</t>
  </si>
  <si>
    <t>Two additional smaller shocks on same day</t>
  </si>
  <si>
    <t>Cartago</t>
  </si>
  <si>
    <t>M547</t>
  </si>
  <si>
    <t>Yamaguchi</t>
  </si>
  <si>
    <t>M545</t>
  </si>
  <si>
    <t>Jodhpur/Jaisalmer</t>
  </si>
  <si>
    <t>C129</t>
  </si>
  <si>
    <t>Behbahan</t>
  </si>
  <si>
    <t>M542</t>
  </si>
  <si>
    <t>AS Mw5.6 4 Nov 1991</t>
  </si>
  <si>
    <t>Switzerland</t>
  </si>
  <si>
    <t>Vaz</t>
  </si>
  <si>
    <t>M540</t>
  </si>
  <si>
    <t>http://www.seismo.ethz.ch/en/knowledge/earthquake-country-switzerland/regional-earthquakes/grisons/, http://www.gra-nat.ch/ereignisse-erdbeben-schadenbeben/888, http://www.isc.ac.uk/cgi-bin/web-db-v4?request=COMPREHENSIVE&amp;out_format=ISF&amp;searchshape=RECT&amp;bot_lat=45&amp;top_lat=49&amp;left_lon=7&amp;right_lon=12&amp;ctr_lat=&amp;ctr_lon=&amp;radius=&amp;max_dist_units=deg&amp;srn=&amp;grn=&amp;start_year=1991&amp;start_month=11&amp;start_day=19&amp;start_time=00%3A00%3A00&amp;end_year=1991&amp;end_month=11&amp;end_day=22&amp;end_time=00%3A00%3A00&amp;min_dep=&amp;max_dep=&amp;min_mag=&amp;max_mag=&amp;req_mag_type=&amp;req_mag_agcy=&amp;min_def=&amp;max_def=&amp;include_magnitudes=on&amp;include_links=on&amp;include_headers=on&amp;include_comments=on, http://www.markus-weidmann.ch/wp-content/uploads/2016/02/100_jahre_gvg_buch.pdf</t>
  </si>
  <si>
    <t>Ibb</t>
  </si>
  <si>
    <t>35-40</t>
  </si>
  <si>
    <t>M539</t>
  </si>
  <si>
    <t>Related to M527.</t>
  </si>
  <si>
    <t>https://reliefweb.int/report/yemen/yemen-earthquake-nov-1991-undro-situation-reports-1-5</t>
  </si>
  <si>
    <t>Choco</t>
  </si>
  <si>
    <t>M538</t>
  </si>
  <si>
    <t>AS Mw7.2 19 Nov 1991</t>
  </si>
  <si>
    <t>http://www.isc.ac.uk/cgi-bin/web-db-v4?request=COMPREHENSIVE&amp;out_format=ISF&amp;searchshape=RECT&amp;bot_lat=2&amp;top_lat=7&amp;left_lon=-80&amp;right_lon=-75&amp;ctr_lat=&amp;ctr_lon=&amp;radius=&amp;max_dist_units=deg&amp;srn=&amp;grn=&amp;start_year=1991&amp;start_month=11&amp;start_day=26&amp;start_time=00%3A00%3A00&amp;end_year=1991&amp;end_month=11&amp;end_day=29&amp;end_time=00%3A00%3A00&amp;min_dep=&amp;max_dep=&amp;min_mag=&amp;max_mag=&amp;req_mag_type=&amp;req_mag_agcy=&amp;min_def=&amp;max_def=&amp;include_magnitudes=on&amp;include_links=on&amp;include_headers=on&amp;include_comments=on</t>
  </si>
  <si>
    <t>Voiteg/Deta/Banloc</t>
  </si>
  <si>
    <t>M537</t>
  </si>
  <si>
    <t>SWARM A196</t>
  </si>
  <si>
    <t>Rouina</t>
  </si>
  <si>
    <t>M535</t>
  </si>
  <si>
    <t>Only number of total affected in EM-DAT</t>
  </si>
  <si>
    <t>https://s3.amazonaws.com/academia.edu.documents/38390250/PEPI-1994.pdf?AWSAccessKeyId=AKIAIWOWYYGZ2Y53UL3A&amp;Expires=1516805945&amp;Signature=rmq7BO660iDGxfAgN3pCHhIxbPc%3D&amp;response-content-disposition=inline%3B%20filename%3DSeismogenic_zone_survey_by_Algerian_Tele.pdf, https://pubs.geoscienceworld.org/ssa/srl/article-abstract/86/6/1705/315536/the-algerian-homogenized-macroseismic-database-267?redirectedFrom=fulltext</t>
  </si>
  <si>
    <t>Jawa/Brebes</t>
  </si>
  <si>
    <t>1,500 families</t>
  </si>
  <si>
    <t>M534</t>
  </si>
  <si>
    <t>Lordegan-Ardal area</t>
  </si>
  <si>
    <t>5-6</t>
  </si>
  <si>
    <t>3000-4000</t>
  </si>
  <si>
    <t>M532</t>
  </si>
  <si>
    <t>AS mb5.2 11 Oct 1991</t>
  </si>
  <si>
    <t>Milos</t>
  </si>
  <si>
    <t>107-553</t>
  </si>
  <si>
    <t>95-116</t>
  </si>
  <si>
    <t>M531</t>
  </si>
  <si>
    <t>Of many. Badly maintained buildings</t>
  </si>
  <si>
    <t>https://link.springer.com/content/pdf/10.1007/BF00876233.pdf, http://www.elekkas.gr/attachments/045_33.pdf, http://onlinelibrary.wiley.com/doi/10.1111/j.1365-3121.1993.tb00273.x/abstract</t>
  </si>
  <si>
    <t>Moa</t>
  </si>
  <si>
    <t>M530</t>
  </si>
  <si>
    <t>Netherlands</t>
  </si>
  <si>
    <t>Roermond</t>
  </si>
  <si>
    <t>1 heart attack death, injuries due to falling chimneys, masonry and tiles, and broken windows</t>
  </si>
  <si>
    <t>125,000,000-206,000,000</t>
  </si>
  <si>
    <t>M529</t>
  </si>
  <si>
    <t>May include foreshock</t>
  </si>
  <si>
    <t>M527</t>
  </si>
  <si>
    <t>AS M539</t>
  </si>
  <si>
    <t>Big Bear (California)</t>
  </si>
  <si>
    <t>16-20</t>
  </si>
  <si>
    <t>M526</t>
  </si>
  <si>
    <t>AS Mw7.3 Landers 28 June 1992</t>
  </si>
  <si>
    <t>http://articles.latimes.com/1992-07-09/news/mn-2348_1_big-bear-city, http://www.isc.ac.uk/cgi-bin/web-db-v4?request=COMPREHENSIVE&amp;out_format=ISF&amp;searchshape=RECT&amp;bot_lat=32&amp;top_lat=37&amp;left_lon=-119&amp;right_lon=-114&amp;ctr_lat=&amp;ctr_lon=&amp;radius=&amp;max_dist_units=deg&amp;srn=&amp;grn=&amp;start_year=1992&amp;start_month=7&amp;start_day=09&amp;start_time=00%3A00%3A00&amp;end_year=1992&amp;end_month=7&amp;end_day=10&amp;end_time=00%3A00%3A00&amp;min_dep=&amp;max_dep=&amp;min_mag=&amp;max_mag=&amp;req_mag_type=&amp;req_mag_agcy=&amp;min_def=&amp;max_def=&amp;include_magnitudes=on&amp;include_links=on&amp;include_headers=on&amp;include_comments=on</t>
  </si>
  <si>
    <t>M525</t>
  </si>
  <si>
    <t>Firuzabad</t>
  </si>
  <si>
    <t>M524</t>
  </si>
  <si>
    <t>MS and AS similar size. Related to C203.</t>
  </si>
  <si>
    <t>Egypt</t>
  </si>
  <si>
    <t>Al Jizah</t>
  </si>
  <si>
    <t>M523</t>
  </si>
  <si>
    <t>AS Mw5.8 12 Oct 1992.</t>
  </si>
  <si>
    <t>Tafilalt</t>
  </si>
  <si>
    <t>Widespread</t>
  </si>
  <si>
    <t>M522</t>
  </si>
  <si>
    <t>Second shock similar size 30 Oct 1992</t>
  </si>
  <si>
    <t>https://www.researchgate.net/profile/Youssef_Hahou/publication/265195766_The_October_23_30_1992_Rissani_earthquakes_in_Morocco_Seismological_macroseismic_data/links/564ef12c08ae4988a7a705df.pdf, http://file.scirp.org/pdf/OJER_2014052917040882.pdf, https://link.springer.com/article/10.1007/s10950-011-9248-5</t>
  </si>
  <si>
    <t>Big Bear City</t>
  </si>
  <si>
    <t>M520</t>
  </si>
  <si>
    <t>AS Mw7.3 28 June 1992</t>
  </si>
  <si>
    <t>Merida</t>
  </si>
  <si>
    <t>M519</t>
  </si>
  <si>
    <t>Yongsheng</t>
  </si>
  <si>
    <t>M518</t>
  </si>
  <si>
    <t>C203</t>
  </si>
  <si>
    <t>AS M524</t>
  </si>
  <si>
    <t>518 families</t>
  </si>
  <si>
    <t>1 heart attack, 1 falling of collapsing cliff</t>
  </si>
  <si>
    <t>M516</t>
  </si>
  <si>
    <t>https://www.researchgate.net/profile/Rafi_Ahmad2/publication/295734291_The_Jamaica_earthquake_of_January_13_1993_geology_and_geotechnical_aspects/links/59cde2270f7e9b2256388048/The-Jamaica-earthquake-of-January-13-1993-geology-and-geotechnical-aspects.pdf</t>
  </si>
  <si>
    <t>M515</t>
  </si>
  <si>
    <t>Second smaller shock 7 hours later</t>
  </si>
  <si>
    <t>Dayao (Yunnan)</t>
  </si>
  <si>
    <t>M513</t>
  </si>
  <si>
    <t>Nazret</t>
  </si>
  <si>
    <t>M512</t>
  </si>
  <si>
    <t>Pyrgos</t>
  </si>
  <si>
    <t>VIII (EMS-92)</t>
  </si>
  <si>
    <t>2-16</t>
  </si>
  <si>
    <t>1 death trying to flee building</t>
  </si>
  <si>
    <t>M511</t>
  </si>
  <si>
    <t>May include foreshocks and aftershocks</t>
  </si>
  <si>
    <t>Bovir Ahmadi Va Kohkiluyeh</t>
  </si>
  <si>
    <t>C130</t>
  </si>
  <si>
    <t>Fashing (Texas)</t>
  </si>
  <si>
    <t>M510</t>
  </si>
  <si>
    <t>https://tshaonline.org/handbook/online/articles/yde01, http://www.ig.utexas.edu/research/seismology/TXEQ/map/quake.htm?eqn=1993Apr091229A, https://pubs.geoscienceworld.org/bssa/article-lookup/85/6/1888</t>
  </si>
  <si>
    <t>M507</t>
  </si>
  <si>
    <t>Close to C130</t>
  </si>
  <si>
    <t>Pollina (Sicily)</t>
  </si>
  <si>
    <t>M506</t>
  </si>
  <si>
    <t>https://link.springer.com/article/10.1007/BF00596223, http://earthquaketrack.com/quakes/1993-06-26-17-47-53-utc-4-9-13, http://www.ct.ingv.it/macro/regionali/html_scheda.php?id=19930626, http://rcmt2.bo.ingv.it/Italydataset.html</t>
  </si>
  <si>
    <t>Zhougdian (Yunnan)</t>
  </si>
  <si>
    <t>M505</t>
  </si>
  <si>
    <t>http://www.isc.ac.uk/cgi-bin/web-db-v4?request=COMPREHENSIVE&amp;out_format=ISF&amp;searchshape=RECT&amp;bot_lat=26&amp;top_lat=30&amp;left_lon=98&amp;right_lon=102&amp;ctr_lat=&amp;ctr_lon=&amp;radius=&amp;max_dist_units=deg&amp;srn=&amp;grn=&amp;start_year=1993&amp;start_month=7&amp;start_day=17&amp;start_time=00%3A00%3A00&amp;end_year=1993&amp;end_month=7&amp;end_day=18&amp;end_time=00%3A00%3A00&amp;min_dep=&amp;max_dep=&amp;min_mag=&amp;max_mag=&amp;req_mag_type=&amp;req_mag_agcy=&amp;min_def=&amp;max_def=&amp;include_magnitudes=on&amp;include_links=on&amp;include_headers=on&amp;include_comments=on</t>
  </si>
  <si>
    <t>Sudan</t>
  </si>
  <si>
    <t>Khartoum</t>
  </si>
  <si>
    <t>2-3</t>
  </si>
  <si>
    <t>M504</t>
  </si>
  <si>
    <t>Second smaller shock 12 hours later</t>
  </si>
  <si>
    <t>Nepal</t>
  </si>
  <si>
    <t>Salyan</t>
  </si>
  <si>
    <t>M503</t>
  </si>
  <si>
    <t>https://earthquake.usgs.gov/earthquakes/eventpage/usp00062b9#executive</t>
  </si>
  <si>
    <t>Latur</t>
  </si>
  <si>
    <t>M502</t>
  </si>
  <si>
    <t>AS Mw6.2 29 Sept 1993</t>
  </si>
  <si>
    <t>https://www.ngdc.noaa.gov/nndc/struts/results?bt_0=1993&amp;st_0=1993&amp;type_17=EXACT&amp;query_17=None+Selected&amp;op_12=eq&amp;v_12=&amp;type_12=Or&amp;query_14=None+Selected&amp;type_3=Like&amp;query_3=&amp;st_1=19&amp;bt_2=76&amp;st_2=78&amp;bt_1=17&amp;bt_4=&amp;st_4=&amp;bt_5=&amp;st_5=&amp;bt_6=&amp;st_6=&amp;bt_7=&amp;st_7=&amp;bt_8=&amp;st_8=&amp;bt_9=&amp;st_9=&amp;bt_10=&amp;st_10=&amp;type_11=Exact&amp;query_11=&amp;type_16=Exact&amp;query_16=&amp;bt_18=&amp;st_18=&amp;ge_19=&amp;le_19=&amp;type_20=Like&amp;query_20=&amp;display_look=1&amp;t=101650&amp;s=1&amp;submit_all=Search+Database, https://earthquake.usgs.gov/earthquakes/eventpage/usp00063kt#impact, http://www.isc.ac.uk/cgi-bin/web-db-v4?request=REVIEWED&amp;out_format=ISF&amp;searchshape=RECT&amp;bot_lat=17&amp;top_lat=19&amp;left_lon=75&amp;right_lon=78&amp;ctr_lat=&amp;ctr_lon=&amp;radius=&amp;max_dist_units=deg&amp;srn=&amp;grn=&amp;start_year=1993&amp;start_month=11&amp;start_day=12&amp;start_time=00%3A00%3A00&amp;end_year=1993&amp;end_month=11&amp;end_day=13&amp;end_time=00%3A00%3A00&amp;min_dep=&amp;max_dep=&amp;min_mag=&amp;max_mag=&amp;req_mag_type=&amp;req_mag_agcy=&amp;min_def=&amp;max_def=&amp;include_magnitudes=on&amp;include_links=on&amp;include_headers=on&amp;include_comments=on</t>
  </si>
  <si>
    <t>Klamath Falls (Oregon)</t>
  </si>
  <si>
    <t>M501</t>
  </si>
  <si>
    <t>AS September Klamath Falls Mw5.9</t>
  </si>
  <si>
    <t>Maharashtra</t>
  </si>
  <si>
    <t>M500</t>
  </si>
  <si>
    <t>SWARM M499</t>
  </si>
  <si>
    <t>Reading (Pennsylvania)</t>
  </si>
  <si>
    <t>C131</t>
  </si>
  <si>
    <t>Includes foreshock</t>
  </si>
  <si>
    <t>http://www.wgal.com/article/husband-says-he-dumped-wife-s-body-into-river/15850808</t>
  </si>
  <si>
    <t>M499</t>
  </si>
  <si>
    <t>SWARM M500</t>
  </si>
  <si>
    <t>Okuchi</t>
  </si>
  <si>
    <t>M498</t>
  </si>
  <si>
    <t>Haiti</t>
  </si>
  <si>
    <t>Saint-Louis du Nord</t>
  </si>
  <si>
    <t>M497</t>
  </si>
  <si>
    <t>M495</t>
  </si>
  <si>
    <t>AS Mw6.1 1 March 1994</t>
  </si>
  <si>
    <t>Mentougou Mine (Beijing)</t>
  </si>
  <si>
    <t>M494</t>
  </si>
  <si>
    <t>Li et al. (2007): https://www.sciencedirect.com/science/article/pii/S1365160907000810</t>
  </si>
  <si>
    <t>Cotaruse</t>
  </si>
  <si>
    <t>M493</t>
  </si>
  <si>
    <t>http://www.isc.ac.uk/cgi-bin/web-db-v4?request=COMPREHENSIVE&amp;out_format=ISF&amp;searchshape=RECT&amp;bot_lat=-20&amp;top_lat=1&amp;left_lon=-83&amp;right_lon=-67&amp;ctr_lat=&amp;ctr_lon=&amp;radius=&amp;max_dist_units=deg&amp;srn=&amp;grn=&amp;start_year=1994&amp;start_month=6&amp;start_day=16&amp;start_time=00%3A00%3A00&amp;end_year=1994&amp;end_month=6&amp;end_day=19&amp;end_time=00%3A00%3A00&amp;min_dep=&amp;max_dep=&amp;min_mag=&amp;max_mag=&amp;req_mag_type=&amp;req_mag_agcy=&amp;min_def=&amp;max_def=&amp;include_magnitudes=on&amp;include_links=on&amp;include_headers=on&amp;include_comments=on</t>
  </si>
  <si>
    <t>Uttar Pradesh</t>
  </si>
  <si>
    <t>M492</t>
  </si>
  <si>
    <t>Not found in USGS/ISC/EMSC/Indian Meteo. Only the reports on the minor damage.</t>
  </si>
  <si>
    <t>http://nidm.gov.in/pdf/dp/Delhi.pdf, http://www.jstor.org/stable/24104085?casa_token=SDPeY-Y4AWEAAAAA:iAqqTy1PEDlc0dejObouG1xJZNexYWd-1oNaPVOiQXXEiD2aIx_8hOMQqNFozCZhpBqF5CyLJgC7krnJVVAdIYpKMGWTnULWOr_FwQ4-mJp6vg-u4I8j&amp;seq=1#page_scan_tab_contents, http://indpaedia.com/ind/index.php/National_Capital_Region_(India):_Disaster_Management, http://www.ndma.gov.in/en/new-delhi-sdma-office, http://siteresources.worldbank.org/CMUDLP/Resources/SomyaGupta.pdf</t>
  </si>
  <si>
    <t>Ellalong/Cessnock</t>
  </si>
  <si>
    <t>Mine collapse</t>
  </si>
  <si>
    <t>M491</t>
  </si>
  <si>
    <t>Levkas</t>
  </si>
  <si>
    <t>M490</t>
  </si>
  <si>
    <t>http://www.geo.mtu.edu/volcanoes/misc/archive/v19n12.gvn.txt, http://www.isc.ac.uk/cgi-bin/web-db-v4?request=COMPREHENSIVE&amp;out_format=ISF&amp;searchshape=RECT&amp;bot_lat=36&amp;top_lat=41&amp;left_lon=18&amp;right_lon=23&amp;ctr_lat=&amp;ctr_lon=&amp;radius=&amp;max_dist_units=deg&amp;srn=&amp;grn=&amp;start_year=1994&amp;start_month=12&amp;start_day=01&amp;start_time=00%3A00%3A00&amp;end_year=1994&amp;end_month=12&amp;end_day=02&amp;end_time=00%3A00%3A00&amp;min_dep=&amp;max_dep=&amp;min_mag=&amp;max_mag=&amp;req_mag_type=&amp;req_mag_agcy=&amp;min_def=&amp;max_def=&amp;include_magnitudes=on&amp;include_links=on&amp;include_headers=on&amp;include_comments=on</t>
  </si>
  <si>
    <t>Le Grand-Bornand</t>
  </si>
  <si>
    <t>M489</t>
  </si>
  <si>
    <t>Eureka (California)</t>
  </si>
  <si>
    <t>2,100,000-5,000,000</t>
  </si>
  <si>
    <t>M488</t>
  </si>
  <si>
    <t>http://articles.latimes.com/1994-12-27/news/mn-13511_1_humboldt-county, http://www.insurance.ca.gov/0400-news/0200-studies-reports/upload/EQ_PML_RPT_2002_2010.pdf</t>
  </si>
  <si>
    <t>Diyarbakir</t>
  </si>
  <si>
    <t>M487</t>
  </si>
  <si>
    <t>Guangxi/Guandong</t>
  </si>
  <si>
    <t>M486</t>
  </si>
  <si>
    <t>Bandar-e Abbas</t>
  </si>
  <si>
    <t>M484</t>
  </si>
  <si>
    <t>San Miguel de Sema</t>
  </si>
  <si>
    <t>M483</t>
  </si>
  <si>
    <t>Bad maintenance of building stock</t>
  </si>
  <si>
    <t>http://www.eltiempo.com/archivo/documento/MAM-294402</t>
  </si>
  <si>
    <t xml:space="preserve">Colombia </t>
  </si>
  <si>
    <t>Pasto</t>
  </si>
  <si>
    <t>Landslides, rockfalls</t>
  </si>
  <si>
    <t>M481</t>
  </si>
  <si>
    <t>Related to Galeras Volcano</t>
  </si>
  <si>
    <t>https://volcano.si.edu/showreport.cfm?doi=10.5479/si.GVP.BGVN199503-351080, https://earthquake.usgs.gov/earthquakes/eventpage/usp0006tts#executive, http://www.isc.ac.uk/cgi-bin/web-db-v4?request=REVIEWED&amp;out_format=ISF&amp;searchshape=RECT&amp;bot_lat=1&amp;top_lat=2&amp;left_lon=-79&amp;right_lon=-76&amp;ctr_lat=&amp;ctr_lon=&amp;radius=&amp;max_dist_units=deg&amp;srn=&amp;grn=&amp;start_year=1995&amp;start_month=3&amp;start_day=04&amp;start_time=00%3A00%3A00&amp;end_year=1995&amp;end_month=3&amp;end_day=05&amp;end_time=00%3A00%3A00&amp;min_dep=&amp;max_dep=&amp;min_mag=&amp;max_mag=&amp;req_mag_type=&amp;req_mag_agcy=&amp;min_def=&amp;max_def=&amp;include_magnitudes=on&amp;include_links=on&amp;include_headers=on&amp;include_comments=on, https://www.sciencedirect.com/science/article/pii/S0040195108004253, http://200.119.88.135/RSNC/index.php/consultas/consulexp</t>
  </si>
  <si>
    <t>Niigata</t>
  </si>
  <si>
    <t>M479</t>
  </si>
  <si>
    <t>Adonara (Flores)</t>
  </si>
  <si>
    <t>M477</t>
  </si>
  <si>
    <t>FS C205</t>
  </si>
  <si>
    <t>Ridgecrest (California)</t>
  </si>
  <si>
    <t>M474</t>
  </si>
  <si>
    <t>FS Mw5.5-5.8 20 Sept 1995 (unclear Mw and damage)</t>
  </si>
  <si>
    <t>https://pubs.geoscienceworld.org/srl/article-lookup/66/6/54, http://onlinelibrary.wiley.com/doi/10.1029/96GL02491/full, http://scedc.caltech.edu/significant/ridgecrest1995.html</t>
  </si>
  <si>
    <t>Honaz</t>
  </si>
  <si>
    <t>M473</t>
  </si>
  <si>
    <t>https://pubs.usgs.gov/of/1995/0600c/report.pdf</t>
  </si>
  <si>
    <t>Afyon</t>
  </si>
  <si>
    <t>M472</t>
  </si>
  <si>
    <t>FS Mw6.4 1 Oct 1995</t>
  </si>
  <si>
    <t>http://www.isc.ac.uk/cgi-bin/web-db-v4?request=COMPREHENSIVE&amp;out_format=ISF&amp;searchshape=RECT&amp;bot_lat=36&amp;top_lat=40&amp;left_lon=28&amp;right_lon=32&amp;ctr_lat=&amp;ctr_lon=&amp;radius=&amp;max_dist_units=deg&amp;srn=&amp;grn=&amp;start_year=1995&amp;start_month=9&amp;start_day=25&amp;start_time=00%3A00%3A00&amp;end_year=1995&amp;end_month=9&amp;end_day=28&amp;end_time=00%3A00%3A00&amp;min_dep=&amp;max_dep=&amp;min_mag=&amp;max_mag=&amp;req_mag_type=&amp;req_mag_agcy=&amp;min_def=&amp;max_def=&amp;include_magnitudes=on&amp;include_links=on&amp;include_headers=on&amp;include_comments=on</t>
  </si>
  <si>
    <t>Dubrovnik</t>
  </si>
  <si>
    <t>M471</t>
  </si>
  <si>
    <t>http://www.zod.hr/lang/en/news/seizmoloske_znacajke/index.html, http://geofizika-journal.gfz.hr/Vol_15/geofizika_15_1998_83-102_markusic.pdf, http://www.isc.ac.uk/cgi-bin/web-db-v4?request=COMPREHENSIVE&amp;out_format=ISF&amp;searchshape=RECT&amp;bot_lat=40&amp;top_lat=45&amp;left_lon=16&amp;right_lon=20&amp;ctr_lat=&amp;ctr_lon=&amp;radius=&amp;max_dist_units=deg&amp;srn=&amp;grn=&amp;start_year=1995&amp;start_month=9&amp;start_day=27&amp;start_time=00%3A00%3A00&amp;end_year=1995&amp;end_month=9&amp;end_day=30&amp;end_time=00%3A00%3A00&amp;min_dep=&amp;max_dep=&amp;min_mag=&amp;max_mag=&amp;req_mag_type=&amp;req_mag_agcy=&amp;min_def=&amp;max_def=&amp;include_magnitudes=on&amp;include_links=on&amp;include_headers=on&amp;include_comments=on</t>
  </si>
  <si>
    <t>Gargano</t>
  </si>
  <si>
    <t>M470</t>
  </si>
  <si>
    <t>https://www.statoquotidiano.it/30/09/2014/gargano-30-09-1995-terremoto-ml-5-2-apricena-peschici/252856/, http://www.blueplanetheart.it/2017/08/sismicita-terremoti-e-tsunami-in-puglia/, http://www.puntomultiservice.com/single_news.php?id=33</t>
  </si>
  <si>
    <t>Bolivia</t>
  </si>
  <si>
    <t>Atahuallpa de Oruro</t>
  </si>
  <si>
    <t>M469</t>
  </si>
  <si>
    <t>http://acontecimientos2012.latin-foro.net/t4903-historia-sismica-de-bolivia, http://www.cuevadelcivil.com/2011/08/sismisidad-en-bolivia.html, http://www.isc.ac.uk/cgi-bin/web-db-v4?request=COMPREHENSIVE&amp;out_format=ISF&amp;searchshape=RECT&amp;bot_lat=-21&amp;top_lat=-17&amp;left_lon=-70&amp;right_lon=-66&amp;ctr_lat=&amp;ctr_lon=&amp;radius=&amp;max_dist_units=deg&amp;srn=&amp;grn=&amp;start_year=1995&amp;start_month=11&amp;start_day=05&amp;start_time=00%3A00%3A00&amp;end_year=1995&amp;end_month=11&amp;end_day=08&amp;end_time=00%3A00%3A00&amp;min_dep=&amp;max_dep=&amp;min_mag=&amp;max_mag=&amp;req_mag_type=&amp;req_mag_agcy=&amp;min_def=&amp;max_def=&amp;include_magnitudes=on&amp;include_links=on&amp;include_headers=on&amp;include_comments=on</t>
  </si>
  <si>
    <t>Sarria/Becerrea</t>
  </si>
  <si>
    <t>C175</t>
  </si>
  <si>
    <t>https://www.casadasciencias.org/cc/redindex.php?idart=303&amp;gid=37091084, https://issuu.com/casadasciencias/docs/sismos_portugueses_recentes__1981-2011_</t>
  </si>
  <si>
    <t>Tactic</t>
  </si>
  <si>
    <t>M468</t>
  </si>
  <si>
    <t>Caraz</t>
  </si>
  <si>
    <t>M466</t>
  </si>
  <si>
    <t>Of many (3)</t>
  </si>
  <si>
    <t>https://www.indeci.gob.pe/compend_estad/1996/4_descrip.pdf, https://www.indeci.gob.pe/compend_estad/1996/3_resumen.pdf</t>
  </si>
  <si>
    <t>Kusadasi/Seferihisar</t>
  </si>
  <si>
    <t>M465</t>
  </si>
  <si>
    <t>http://web.itu.edu.tr/~taymaz/docs/2014-Yolsal-Cevikbilen-et-al-TECTO-126297-PROOF-CORRECTED.pdf, http://www.isc.ac.uk/cgi-bin/web-db-v4?request=COMPREHENSIVE&amp;out_format=ISF&amp;searchshape=RECT&amp;bot_lat=36&amp;top_lat=41&amp;left_lon=25&amp;right_lon=29&amp;ctr_lat=&amp;ctr_lon=&amp;radius=&amp;max_dist_units=deg&amp;srn=&amp;grn=&amp;start_year=1996&amp;start_month=4&amp;start_day=02&amp;start_time=00%3A00%3A00&amp;end_year=1996&amp;end_month=4&amp;end_day=03&amp;end_time=00%3A00%3A00&amp;min_dep=&amp;max_dep=&amp;min_mag=&amp;max_mag=&amp;req_mag_type=&amp;req_mag_agcy=&amp;min_def=&amp;max_def=&amp;include_magnitudes=on&amp;include_links=on&amp;include_headers=on&amp;include_comments=on</t>
  </si>
  <si>
    <t>Dagupan</t>
  </si>
  <si>
    <t>M463</t>
  </si>
  <si>
    <t>FS Mw5.9 20 Nov 1996</t>
  </si>
  <si>
    <t>Seattle (Washington)</t>
  </si>
  <si>
    <t>M462</t>
  </si>
  <si>
    <t>Khonj</t>
  </si>
  <si>
    <t>M459</t>
  </si>
  <si>
    <t>Epagny-Annecy</t>
  </si>
  <si>
    <t>Broken glass</t>
  </si>
  <si>
    <t>70,000,000-100,000,000</t>
  </si>
  <si>
    <t>M457</t>
  </si>
  <si>
    <t>Konitsa</t>
  </si>
  <si>
    <t>M456</t>
  </si>
  <si>
    <t>SWARM C29</t>
  </si>
  <si>
    <t>http://www.oasp.gr/node/410, https://www.researchgate.net/publication/261993900_An_overview_of_post-earthquake_building_inspection_practices_in_Greece_and_the_introduction_of_a_rapid_building_usability_evaluation_procedure_after_the_1996_Konitsa_earthquake, http://www.hellenjgeosci.geol.uoa.gr/42/57-64.pdf</t>
  </si>
  <si>
    <t>C29</t>
  </si>
  <si>
    <t>SWARM M456</t>
  </si>
  <si>
    <t>Damaged and destroyed buildings from Galanakis et al assumed to be for both earthquakes</t>
  </si>
  <si>
    <t>Ambato</t>
  </si>
  <si>
    <t>M455</t>
  </si>
  <si>
    <t>AS Mw6.0 28 March 1996</t>
  </si>
  <si>
    <t>Teutschenthal</t>
  </si>
  <si>
    <t>M454</t>
  </si>
  <si>
    <t>https://hallespektrum.de/nachrichten/vermischtes/11-september-1996-als-die-waende-wackelten/66266/, https://link.springer.com/content/pdf/10.1007/PL00001246.pdf, https://www.cdc.gov/niosh/mining/Userfiles/works/pdfs/cfoue.pdf, http://digisrv-1.biblio.etc.tu-bs.de:8080/docportal/servlets/MCRFileNodeServlet/DocPortal_derivate_00008268/00_Diss_komplett.pdf, https://www.halle-saalekreis-netzwerk.de/gebirgsschlag-teutschenthal</t>
  </si>
  <si>
    <t>Slano/Ston</t>
  </si>
  <si>
    <t>M453</t>
  </si>
  <si>
    <t>AS Mw6 5 Sept 1996</t>
  </si>
  <si>
    <t>Reggio Emilia</t>
  </si>
  <si>
    <t>300-800</t>
  </si>
  <si>
    <t>M452</t>
  </si>
  <si>
    <t>https://www.researchgate.net/profile/Maurizio_Indirli/publication/259901034_Rehabilitation_of_Cultural_Heritage_Damaged_by_the_15th_October_1996_Earthquake_at_San_Martino_in_Rio_Reggio_Emilia/links/0f31752e7b32ce5e71000000.pdf, https://academic.oup.com/gji/article/144/1/1/762046, http://www.cinquantamila.it/storyTellerArticolo.php?storyId=4f7b70ef2ae82, http://gazzettadireggio.gelocal.it/reggio/cronaca/2012/01/26/news/il-15-ottobre-1996-e-il-18-giugno-2000-scosse-da-brividi-1.3112348</t>
  </si>
  <si>
    <t>Kanuma</t>
  </si>
  <si>
    <t>M451</t>
  </si>
  <si>
    <t>Batang (Sichuan)</t>
  </si>
  <si>
    <t>M450</t>
  </si>
  <si>
    <t>http://www.isc.ac.uk/cgi-bin/web-db-v4?request=COMPREHENSIVE&amp;out_format=ISF&amp;searchshape=RECT&amp;bot_lat=28&amp;top_lat=32&amp;left_lon=97&amp;right_lon=101&amp;ctr_lat=&amp;ctr_lon=&amp;radius=&amp;max_dist_units=deg&amp;srn=&amp;grn=&amp;start_year=1996&amp;start_month=12&amp;start_day=21&amp;start_time=00%3A00%3A00&amp;end_year=1996&amp;end_month=12&amp;end_day=22&amp;end_time=00%3A00%3A00&amp;min_dep=&amp;max_dep=&amp;min_mag=&amp;max_mag=&amp;req_mag_type=&amp;req_mag_agcy=&amp;min_def=&amp;max_def=&amp;include_magnitudes=on&amp;include_links=on&amp;include_headers=on&amp;include_comments=on</t>
  </si>
  <si>
    <t>Berat</t>
  </si>
  <si>
    <t>M449</t>
  </si>
  <si>
    <t>Corum (Anatolia)</t>
  </si>
  <si>
    <t>M445</t>
  </si>
  <si>
    <t>AS Mw5.8 14 August 1996</t>
  </si>
  <si>
    <t>Accra Area</t>
  </si>
  <si>
    <t>M442</t>
  </si>
  <si>
    <t>https://earthquake.usgs.gov/earthquakes/eventpage/usp0007yd9#executive, http://www.isc.ac.uk/cgi-bin/web-db-v4?request=REVIEWED&amp;out_format=ISF&amp;searchshape=RECT&amp;bot_lat=3&amp;top_lat=7&amp;left_lon=-2&amp;right_lon=2&amp;ctr_lat=&amp;ctr_lon=&amp;radius=&amp;max_dist_units=deg&amp;srn=&amp;grn=&amp;start_year=1997&amp;start_month=3&amp;start_day=06&amp;start_time=00%3A00%3A00&amp;end_year=1997&amp;end_month=3&amp;end_day=07&amp;end_time=00%3A00%3A00&amp;min_dep=&amp;max_dep=&amp;min_mag=&amp;max_mag=&amp;req_mag_type=&amp;req_mag_agcy=&amp;min_def=&amp;max_def=&amp;include_magnitudes=on&amp;include_links=on&amp;include_headers=on&amp;include_comments=on</t>
  </si>
  <si>
    <t>Bajaur</t>
  </si>
  <si>
    <t>M439</t>
  </si>
  <si>
    <t>Santiago</t>
  </si>
  <si>
    <t>M437</t>
  </si>
  <si>
    <t>[MS]</t>
  </si>
  <si>
    <t>Lebanon</t>
  </si>
  <si>
    <t>Beirut</t>
  </si>
  <si>
    <t>M436</t>
  </si>
  <si>
    <t>https://www.researchgate.net/publication/226662491_Evaluation_of_the_seismic_hazard_of_Lebanon</t>
  </si>
  <si>
    <t>Kagoshima</t>
  </si>
  <si>
    <t>M435</t>
  </si>
  <si>
    <t>AS Mw6.1 26 March 1997</t>
  </si>
  <si>
    <t>M433</t>
  </si>
  <si>
    <t>Ston</t>
  </si>
  <si>
    <t>M432</t>
  </si>
  <si>
    <t>http://www.isc.ac.uk/cgi-bin/web-db-v4?request=COMPREHENSIVE&amp;out_format=ISF&amp;searchshape=RECT&amp;bot_lat=40.6&amp;top_lat=47.2&amp;left_lon=13.3&amp;right_lon=19.7&amp;ctr_lat=&amp;ctr_lon=&amp;radius=&amp;max_dist_units=deg&amp;srn=&amp;grn=&amp;start_year=1997&amp;start_month=4&amp;start_day=26&amp;start_time=00%3A00%3A00&amp;end_year=1997&amp;end_month=4&amp;end_day=27&amp;end_time=00%3A00%3A00&amp;min_dep=&amp;max_dep=&amp;min_mag=&amp;max_mag=&amp;req_mag_type=&amp;req_mag_agcy=&amp;min_def=&amp;max_def=&amp;include_magnitudes=on&amp;include_links=on&amp;include_headers=on&amp;include_comments=on</t>
  </si>
  <si>
    <t>M431</t>
  </si>
  <si>
    <t>AS Mw7.3 10 May 1997</t>
  </si>
  <si>
    <t>Jiashi</t>
  </si>
  <si>
    <t>M430</t>
  </si>
  <si>
    <t>FS Mw6.4 27 Aug 1998</t>
  </si>
  <si>
    <t>Galicia</t>
  </si>
  <si>
    <t>2 heart attack deaths, injuries due to falling in panic reactions</t>
  </si>
  <si>
    <t>M428</t>
  </si>
  <si>
    <t>Liancheng/Yongan</t>
  </si>
  <si>
    <t>M426</t>
  </si>
  <si>
    <t>http://www.isc.ac.uk/cgi-bin/web-db-v4?request=COMPREHENSIVE&amp;out_format=ISF&amp;searchshape=RECT&amp;bot_lat=19.5&amp;top_lat=33.5&amp;left_lon=105&amp;right_lon=125.5&amp;ctr_lat=&amp;ctr_lon=&amp;radius=&amp;max_dist_units=deg&amp;srn=&amp;grn=&amp;start_year=1997&amp;start_month=5&amp;start_day=31&amp;start_time=00%3A00%3A00&amp;end_year=1997&amp;end_month=6&amp;end_day=01&amp;end_time=00%3A00%3A00&amp;min_dep=&amp;max_dep=&amp;min_mag=&amp;max_mag=&amp;req_mag_type=&amp;req_mag_agcy=&amp;min_def=&amp;max_def=&amp;include_magnitudes=on&amp;include_links=on&amp;include_headers=on&amp;include_comments=on</t>
  </si>
  <si>
    <t>Birjand-Qayen (aftershock)</t>
  </si>
  <si>
    <t>M425</t>
  </si>
  <si>
    <t>AS Mw7.3 10 May 1997 (not recognised by GK)</t>
  </si>
  <si>
    <t>Hartebeestfontein</t>
  </si>
  <si>
    <t>Rock falls in gold mine due to tremor</t>
  </si>
  <si>
    <t>M429</t>
  </si>
  <si>
    <t>AS Mw. 5.14 10 Feb 1997. No damage above surface mentioned.</t>
  </si>
  <si>
    <t>http://www.chamberofmines.org.za/industry-news/we-care-we-remember/450-we-remember-hartebeestfontein</t>
  </si>
  <si>
    <t>Sundernagar</t>
  </si>
  <si>
    <t>M423</t>
  </si>
  <si>
    <t>http://www.hpsdma.nic.in/ProfileOfState/EarthquakeHazardProfile.pdf</t>
  </si>
  <si>
    <t>Koprukoy</t>
  </si>
  <si>
    <t>M422</t>
  </si>
  <si>
    <t>https://earthquake.usgs.gov/earthquakes/eventpage/usp00085xu#impact, http://www.isc.ac.uk/cgi-bin/web-db-v4?request=REVIEWED&amp;out_format=ISF&amp;searchshape=RECT&amp;bot_lat=38&amp;top_lat=41&amp;left_lon=40&amp;right_lon=43&amp;ctr_lat=&amp;ctr_lon=&amp;radius=&amp;max_dist_units=deg&amp;srn=&amp;grn=&amp;start_year=1997&amp;start_month=8&amp;start_day=08&amp;start_time=00%3A00%3A00&amp;end_year=1997&amp;end_month=8&amp;end_day=09&amp;end_time=00%3A00%3A00&amp;min_dep=&amp;max_dep=&amp;min_mag=&amp;max_mag=&amp;req_mag_type=&amp;req_mag_agcy=&amp;min_def=&amp;max_def=&amp;include_magnitudes=on&amp;include_links=on&amp;include_headers=on&amp;include_comments=on</t>
  </si>
  <si>
    <t>Rongchang (Chongqing)</t>
  </si>
  <si>
    <t>V-VII</t>
  </si>
  <si>
    <t>M421</t>
  </si>
  <si>
    <t>Losses converted from 73.87 million Yuan (0.12 USD/Yuan in 1997)</t>
  </si>
  <si>
    <t>http://en.cnki.com.cn/Article_en/CJFDTOTAL-DIZN200303011.htm, http://en.cnki.com.cn/Article_en/CJFDTOTAL-SCHZ199704006.htm, http://onlinelibrary.wiley.com/doi/10.1029/2008JB005604/full, https://tradingeconomics.com/china/currency</t>
  </si>
  <si>
    <t>M420</t>
  </si>
  <si>
    <t>East Dreifontein</t>
  </si>
  <si>
    <t>Damage in gold mine</t>
  </si>
  <si>
    <t>M418</t>
  </si>
  <si>
    <t>http://www.mhsc.org.za/sites/default/files/gap201.pdf</t>
  </si>
  <si>
    <t>Sanshui</t>
  </si>
  <si>
    <t>M417</t>
  </si>
  <si>
    <t>ML3.3 foreshock</t>
  </si>
  <si>
    <t>http://www.scmp.com/article/213469/thousands-homeless-after-quake, http://en.cnki.com.cn/Article_en/CJFDTOTAL-ZGZD199903005.htm, http://www.earthquakes24.com/el/eq_528365.html, http://en.cnki.com.cn/Article_en/CJFDTOTAL-HNDI801.020.htm</t>
  </si>
  <si>
    <t>Colfiorito</t>
  </si>
  <si>
    <t>M416</t>
  </si>
  <si>
    <t>SWARM M414 M406 M405</t>
  </si>
  <si>
    <t>Possibly of many, additional damage</t>
  </si>
  <si>
    <t>Related to M414 M406 M405. Strongest Mw6 26 Sept 1997.</t>
  </si>
  <si>
    <t>https://earthquake.usgs.gov/earthquakes/eventpage/usp00088ef#executive, http://www.osservatorioricostruzione.regione.umbria.it/canale.asp?id=343, http://www.meteoweb.eu/2017/09/terremoti-del-900-la-sequenza-sismica-umbria-marche-del-1997-migliaia-di-scosse-attivarono-un-sistema-di-faglie-esteso-45-km-lungo-lappennino/975515/, http://www.blueplanetheart.it/2017/09/speciale-sequenza-dellumbria-delle-marche-1997-1998/, http://onlinelibrary.wiley.com/doi/10.1029/1999GL900142/full, http://www.sciencedirect.com/science/article/pii/S026437079900054X, http://www.worldscientific.com/doi/abs/10.1142/S1363246998000150, http://onlinelibrary.wiley.com/doi/10.1046/j.1365-246x.1999.00949.x/full, https://pubs.geoscienceworld.org/bssa/article-abstract/90/4/1041/120559/ground-motion-scaling-in-the-region-of-the-1997?redirectedFrom=fulltext, https://link.springer.com/article/10.1023%2FA%3A1026507917308?LI=true, http://services.feem.it/userfiles/attach/2010112515304352010.11.04_Caterina%20Gennaioli_presentation.pdf, http://onlinelibrary.wiley.com/doi/10.1029/98GL01241/full, http://www.sciencedirect.com/science/article/pii/S0267726199000032, http://www.sciencedirect.com/science/article/pii/S0013795202002776, http://www.sciencedirect.com/science/article/pii/S0950061802000144, http://onlinelibrary.wiley.com/doi/10.1029/98GL51842/epdf</t>
  </si>
  <si>
    <t>Lar</t>
  </si>
  <si>
    <t>M415</t>
  </si>
  <si>
    <t>M414</t>
  </si>
  <si>
    <t>SWARM M416 M406 M405</t>
  </si>
  <si>
    <t>Related to M416 M406 M405. Strongest Mw6 26 Sept 1997.</t>
  </si>
  <si>
    <t>https://earthquake.usgs.gov/earthquakes/eventpage/usp00088np#executive, http://www.osservatorioricostruzione.regione.umbria.it/canale.asp?id=343, http://www.meteoweb.eu/2017/09/terremoti-del-900-la-sequenza-sismica-umbria-marche-del-1997-migliaia-di-scosse-attivarono-un-sistema-di-faglie-esteso-45-km-lungo-lappennino/975515/, http://www.blueplanetheart.it/2017/09/speciale-sequenza-dellumbria-delle-marche-1997-1998/, http://onlinelibrary.wiley.com/doi/10.1029/1999GL900142/full, http://www.sciencedirect.com/science/article/pii/S026437079900054X, http://www.worldscientific.com/doi/abs/10.1142/S1363246998000150, http://onlinelibrary.wiley.com/doi/10.1046/j.1365-246x.1999.00949.x/full, https://pubs.geoscienceworld.org/bssa/article-abstract/90/4/1041/120559/ground-motion-scaling-in-the-region-of-the-1997?redirectedFrom=fulltext, https://link.springer.com/article/10.1023%2FA%3A1026507917308?LI=true, http://services.feem.it/userfiles/attach/2010112515304352010.11.04_Caterina%20Gennaioli_presentation.pdf, http://onlinelibrary.wiley.com/doi/10.1029/98GL01241/full, http://www.sciencedirect.com/science/article/pii/S0267726199000032, http://www.sciencedirect.com/science/article/pii/S0013795202002776, http://www.sciencedirect.com/science/article/pii/S0950061802000144, http://onlinelibrary.wiley.com/doi/10.1029/98GL51842/epdf</t>
  </si>
  <si>
    <t>M412</t>
  </si>
  <si>
    <t>[FS Mw4.8 1997-11-3]</t>
  </si>
  <si>
    <t>Quebec</t>
  </si>
  <si>
    <t>M411</t>
  </si>
  <si>
    <t>Damage only to one URM wall at a school.</t>
  </si>
  <si>
    <t>http://srl.geoscienceworld.org/content/80/3/514</t>
  </si>
  <si>
    <t>Hua-lien/Su-ao</t>
  </si>
  <si>
    <t>Landslide</t>
  </si>
  <si>
    <t>M410</t>
  </si>
  <si>
    <t>Sogod</t>
  </si>
  <si>
    <t>M408</t>
  </si>
  <si>
    <t>M407</t>
  </si>
  <si>
    <t>Gualdo Tadino</t>
  </si>
  <si>
    <t>M406</t>
  </si>
  <si>
    <t>SWARM M416 M414 M405</t>
  </si>
  <si>
    <t>Related to M416 M414 M405. Strongest Mw6 26 Sept 1997.</t>
  </si>
  <si>
    <t>https://earthquake.usgs.gov/earthquakes/eventpage/usp0008j2w#executive, http://www.osservatorioricostruzione.regione.umbria.it/canale.asp?id=343, http://www.meteoweb.eu/2017/09/terremoti-del-900-la-sequenza-sismica-umbria-marche-del-1997-migliaia-di-scosse-attivarono-un-sistema-di-faglie-esteso-45-km-lungo-lappennino/975515/, http://www.blueplanetheart.it/2017/09/speciale-sequenza-dellumbria-delle-marche-1997-1998/, http://onlinelibrary.wiley.com/doi/10.1029/1999GL900142/full, http://www.sciencedirect.com/science/article/pii/S026437079900054X, http://www.worldscientific.com/doi/abs/10.1142/S1363246998000150, http://onlinelibrary.wiley.com/doi/10.1046/j.1365-246x.1999.00949.x/full, https://pubs.geoscienceworld.org/bssa/article-abstract/90/4/1041/120559/ground-motion-scaling-in-the-region-of-the-1997?redirectedFrom=fulltext, https://link.springer.com/article/10.1023%2FA%3A1026507917308?LI=true, http://services.feem.it/userfiles/attach/2010112515304352010.11.04_Caterina%20Gennaioli_presentation.pdf, http://onlinelibrary.wiley.com/doi/10.1029/98GL01241/full, http://www.sciencedirect.com/science/article/pii/S0267726199000032, http://www.sciencedirect.com/science/article/pii/S0013795202002776, http://www.sciencedirect.com/science/article/pii/S0950061802000144, http://onlinelibrary.wiley.com/doi/10.1029/98GL51842/epdf</t>
  </si>
  <si>
    <t>M405</t>
  </si>
  <si>
    <t>SWARM M416 M414 M406</t>
  </si>
  <si>
    <t>Related to M416 M414 M406. Strongest Mw6 26 Sept 1997.</t>
  </si>
  <si>
    <t>http://earthquakes.findthedata.com/l/4856/Italy-Central-Gualdo-Tadino-Nocera-Umbra, http://earthquake.usgs.gov/earthquakes/eqarchives/significant/sig_1998.php, http://bssa.geoscienceworld.org/content/91/3/511.abstract, http://earthquake.usgs.gov/earthquakes/shakemap/atlas/shake/199804030726/#Instrumental_Intensity, http://srl.geoscienceworld.org/content/70/4/417.short, https://earthquake.usgs.gov/earthquakes/eventpage/usp0008jg7#executive, http://www.meteoweb.eu/2017/09/terremoti-del-900-la-sequenza-sismica-umbria-marche-del-1997-migliaia-di-scosse-attivarono-un-sistema-di-faglie-esteso-45-km-lungo-lappennino/975515/, http://www.blueplanetheart.it/2017/09/speciale-sequenza-dellumbria-delle-marche-1997-1998/, http://onlinelibrary.wiley.com/doi/10.1029/1999GL900142/full, http://www.sciencedirect.com/science/article/pii/S026437079900054X, http://www.worldscientific.com/doi/abs/10.1142/S1363246998000150, http://onlinelibrary.wiley.com/doi/10.1046/j.1365-246x.1999.00949.x/full, https://pubs.geoscienceworld.org/bssa/article-abstract/90/4/1041/120559/ground-motion-scaling-in-the-region-of-the-1997?redirectedFrom=fulltext, https://link.springer.com/article/10.1023%2FA%3A1026507917308?LI=true, http://services.feem.it/userfiles/attach/2010112515304352010.11.04_Caterina%20Gennaioli_presentation.pdf, http://onlinelibrary.wiley.com/doi/10.1029/98GL01241/full, http://www.sciencedirect.com/science/article/pii/S0267726199000032, http://www.sciencedirect.com/science/article/pii/S0013795202002776, http://www.sciencedirect.com/science/article/pii/S0950061802000144, http://onlinelibrary.wiley.com/doi/10.1029/98GL51842/epdf</t>
  </si>
  <si>
    <t>Karliova</t>
  </si>
  <si>
    <t>M403</t>
  </si>
  <si>
    <t>Cairo</t>
  </si>
  <si>
    <t>M401</t>
  </si>
  <si>
    <t>Adana-Ceyhan</t>
  </si>
  <si>
    <t>M399</t>
  </si>
  <si>
    <t>AS 27 June 1998 M6.2</t>
  </si>
  <si>
    <t>Baicheng / Xinjiang</t>
  </si>
  <si>
    <t>M397</t>
  </si>
  <si>
    <t>http://earthquake.usgs.gov/earthquakes/eqarchives/significant/sig_1998.php, http://earthquake.usgs.gov/earthquakes/shakemap/atlas/shake/199807280451/, http://en.cnki.com.cn/Article_en/CJFDTOTAL-LLDZ199901011.htm, http://www.csi.ac.cn/manage/html/4028861611c5c2ba0111c5c558b00001/zhenli/tian/html/zhenli177.htm, http://samples.sainsburysebooks.co.uk/9781134360963_sample_501835.pdf</t>
  </si>
  <si>
    <t>San Juan Bautista (California)</t>
  </si>
  <si>
    <t>M396</t>
  </si>
  <si>
    <t>Rieti</t>
  </si>
  <si>
    <t>M395</t>
  </si>
  <si>
    <t>Unlikely to be related to Mw6 26 Sept 1997</t>
  </si>
  <si>
    <t>https://emidius.mi.ingv.it/ASMI/event/19980815_0518_000</t>
  </si>
  <si>
    <t>M394</t>
  </si>
  <si>
    <t>Miyagi</t>
  </si>
  <si>
    <t>M393</t>
  </si>
  <si>
    <t>Mionica</t>
  </si>
  <si>
    <t>M392</t>
  </si>
  <si>
    <t>Related to C27</t>
  </si>
  <si>
    <t>https://www.ngdc.noaa.gov/nndc/struts/results?eq_0=5505&amp;t=101650&amp;s=13&amp;d=22,26,13,12&amp;nd=display</t>
  </si>
  <si>
    <t>Kukes</t>
  </si>
  <si>
    <t>C133</t>
  </si>
  <si>
    <t>Darreh Shahr/Pol-E-Dokhtar</t>
  </si>
  <si>
    <t>M391</t>
  </si>
  <si>
    <t>Ticuantepe</t>
  </si>
  <si>
    <t>M389</t>
  </si>
  <si>
    <t>Largest shock of a swarm</t>
  </si>
  <si>
    <t>https://earthquake.usgs.gov/earthquakes/eventpage/usp0008wqg#executive</t>
  </si>
  <si>
    <t>Western Sichuan</t>
  </si>
  <si>
    <t>&gt;700</t>
  </si>
  <si>
    <t>M388</t>
  </si>
  <si>
    <t>FS Mw5.6 19 Nov 1998</t>
  </si>
  <si>
    <t>https://earthquake.usgs.gov/earthquakes/eventpage/usp0008x3w#executive, http://www.isc.ac.uk/cgi-bin/web-db-v4?request=REVIEWED&amp;out_format=ISF&amp;searchshape=RECT&amp;bot_lat=26&amp;top_lat=28&amp;left_lon=100&amp;right_lon=102.5&amp;ctr_lat=&amp;ctr_lon=&amp;radius=&amp;max_dist_units=deg&amp;srn=&amp;grn=&amp;start_year=1998&amp;start_month=10&amp;start_day=26&amp;start_time=00%3A00%3A00&amp;end_year=1998&amp;end_month=10&amp;end_day=27&amp;end_time=00%3A00%3A00&amp;min_dep=&amp;max_dep=&amp;min_mag=&amp;max_mag=&amp;req_mag_type=&amp;req_mag_agcy=&amp;min_def=&amp;max_def=&amp;include_magnitudes=on&amp;include_links=on&amp;include_headers=on&amp;include_comments=on</t>
  </si>
  <si>
    <t>Bigherd-Khonj</t>
  </si>
  <si>
    <t>M387</t>
  </si>
  <si>
    <t>Redding (California)</t>
  </si>
  <si>
    <t>M386</t>
  </si>
  <si>
    <t>http://www.insurance.ca.gov/0400-news/0200-studies-reports/upload/EQ_PML_RPT_2002_2010.pdf, http://articles.latimes.com/1998/nov/27/news/mn-48303, https://www.sfgate.com/news/article/Redding-Eureka-ride-out-quakes-3056849.php</t>
  </si>
  <si>
    <t>Xuanwei (Yunnan)</t>
  </si>
  <si>
    <t>M385</t>
  </si>
  <si>
    <t>http://earthquake.usgs.gov/earthquakes/eqarchives/significant/sig_1998.php, https://reliefweb.int/report/china/china-allocates-relief-earthquake-victims</t>
  </si>
  <si>
    <t>Kayseri</t>
  </si>
  <si>
    <t>M383</t>
  </si>
  <si>
    <t>Second shock similar size 20 minutes later. Only EMDAT says 2 deaths, possible error.</t>
  </si>
  <si>
    <t>http://www.seced.org.uk/images/newsletters/Newsletter%20vol%2013%20no%201.pdf</t>
  </si>
  <si>
    <t>M382</t>
  </si>
  <si>
    <t>AS Mw5.6 19 Nov 1998</t>
  </si>
  <si>
    <t>Laffrey</t>
  </si>
  <si>
    <t>V-VI (MSK-64)</t>
  </si>
  <si>
    <t>C197</t>
  </si>
  <si>
    <t>http://adsbit.harvard.edu/cgi-bin/nph-iarticle_query?2003GeoJI.155..174T&amp;defaultprint=YES&amp;filetype=.pdf</t>
  </si>
  <si>
    <t>Obando</t>
  </si>
  <si>
    <t>M381</t>
  </si>
  <si>
    <t>AS Mw6.1 25 Jan 1999</t>
  </si>
  <si>
    <t>https://earthquake.usgs.gov/earthquakes/eventpage/usp00091yu#executive, http://www.isc.ac.uk/cgi-bin/web-db-v4?request=REVIEWED&amp;out_format=ISF&amp;searchshape=RECT&amp;bot_lat=4&amp;top_lat=5&amp;left_lon=-77&amp;right_lon=-74&amp;ctr_lat=&amp;ctr_lon=&amp;radius=&amp;max_dist_units=deg&amp;srn=&amp;grn=&amp;start_year=1999&amp;start_month=1&amp;start_day=30&amp;start_time=00%3A00%3A00&amp;end_year=1999&amp;end_month=1&amp;end_day=31&amp;end_time=00%3A00%3A00&amp;min_dep=&amp;max_dep=&amp;min_mag=&amp;max_mag=&amp;req_mag_type=&amp;req_mag_agcy=&amp;min_def=&amp;max_def=&amp;include_magnitudes=on&amp;include_links=on&amp;include_headers=on&amp;include_comments=on</t>
  </si>
  <si>
    <t>Mula</t>
  </si>
  <si>
    <t>M380</t>
  </si>
  <si>
    <t>http://adsabs.harvard.edu/abs/2003EAEJA.....1683B, http://sp.lyellcollection.org/content/316/1/207.short, https://earthquake.usgs.gov/earthquakes/eventpage/usp000924t#executive</t>
  </si>
  <si>
    <t>M379</t>
  </si>
  <si>
    <t>AS Mw5.7 31 Jan 1999</t>
  </si>
  <si>
    <t>https://earthquake.usgs.gov/earthquakes/eventpage/usp0009369#executive, http://www.isc.ac.uk/cgi-bin/web-db-v4?event_id=1455022&amp;out_format=IMS1.0&amp;request=COMPREHENSIVE</t>
  </si>
  <si>
    <t>Zhangbei</t>
  </si>
  <si>
    <t>M378</t>
  </si>
  <si>
    <t>http://en.cnki.com.cn/Article_en/CJFDTOTAL-DZDZ200201007.htm, http://en.cnki.com.cn/Article_en/CJFDTOTAL-HDKD200002012.htm, https://search.proquest.com/docview/214840343?pq-origsite=gscholar</t>
  </si>
  <si>
    <t>Appin</t>
  </si>
  <si>
    <t>M377</t>
  </si>
  <si>
    <t>http://www.ga.gov.au/earthquakes/getQuakeDetails.do?quakeId=1243385&amp;orid=1452495&amp;sta=, minor non-structural damage: http://www.aees.org.au/wp-content/uploads/2013/11/AEES_1999_2.pdf, http://www.aees.org.au/wp-content/uploads/2013/11/McCue_ASR99.pdf,</t>
  </si>
  <si>
    <t>Ibaraki</t>
  </si>
  <si>
    <t>M376</t>
  </si>
  <si>
    <t>FS Mw6.0 20 July 2000</t>
  </si>
  <si>
    <t>Garhwal</t>
  </si>
  <si>
    <t>M373</t>
  </si>
  <si>
    <t>AS Mw6.6 28 March 1999, mb4.6 one hour later</t>
  </si>
  <si>
    <t>https://pubs.geoscienceworld.org/bssa/article-lookup/93/1/109, https://www.researchgate.net/profile/Ajay_Naithani/publication/312174621_Landslide_induced_by_Chamoli_earthquake_An_assessment_using_high_resolution_IRS_1C1D_data/links/5874c0e508ae6eb871c96edc/Landslide-induced-by-Chamoli-earthquake-An-assessment-using-high-resolution-IRS-1C-1D-data.pdf, http://www.iitk.ac.in/nicee/wcee/article/2838.pdf</t>
  </si>
  <si>
    <t>Mining tremor</t>
  </si>
  <si>
    <t>M372</t>
  </si>
  <si>
    <t>http://ieeexplore.ieee.org/document/977895/?reload=true, https://books.google.de/books?id=cn6jLdR-DtoC&amp;pg=PA55&amp;lpg=PA55&amp;dq=welkom+south+africa+earthquake+april+1999+damage+dead&amp;source=bl&amp;ots=8Lmvy7Oo3W&amp;sig=5Af5ImY7mppcuAB5TUZhLlGSXHU&amp;hl=en&amp;sa=X&amp;ved=0ahUKEwiVwdq6gf3ZAhWCzaQKHX0YC04Q6AEIZTAK#v=onepage&amp;q=welkom%20south%20africa%20earthquake%20april%201999%20damage%20dead&amp;f=false</t>
  </si>
  <si>
    <t>C27</t>
  </si>
  <si>
    <t>AS M392</t>
  </si>
  <si>
    <t>mb4.2 four hours later</t>
  </si>
  <si>
    <t>M371</t>
  </si>
  <si>
    <t>AS M387</t>
  </si>
  <si>
    <t>AS Mw5.4 13 Nov 1998</t>
  </si>
  <si>
    <t>C5</t>
  </si>
  <si>
    <t>Related to C6</t>
  </si>
  <si>
    <t>Suarez Vidal et al. (2001) "Distribucion de danos materiales…", Gonzalez et al. (2001) "Two Mw4.8 Cerro Prieto…"</t>
  </si>
  <si>
    <t>Agdash</t>
  </si>
  <si>
    <t>0-1</t>
  </si>
  <si>
    <t>M368</t>
  </si>
  <si>
    <t>Velika Drenova/Trstenik</t>
  </si>
  <si>
    <t>M367</t>
  </si>
  <si>
    <t>War - little documentation</t>
  </si>
  <si>
    <t>Arcabuco</t>
  </si>
  <si>
    <t>M366</t>
  </si>
  <si>
    <t>http://www.eltiempo.com/archivo/documento/MAM-912737</t>
  </si>
  <si>
    <t>Bangladesh</t>
  </si>
  <si>
    <t>Maheskhali island</t>
  </si>
  <si>
    <t>M365</t>
  </si>
  <si>
    <t>Momenabad</t>
  </si>
  <si>
    <t>M363</t>
  </si>
  <si>
    <t>Cyprus</t>
  </si>
  <si>
    <t>Limassol</t>
  </si>
  <si>
    <t>Panic-rush to evacuate buildings</t>
  </si>
  <si>
    <t>M362</t>
  </si>
  <si>
    <t>Possible of many, additional damage likely</t>
  </si>
  <si>
    <t>mb4.0 30 minutes earlier. AS Mw5.6 11 Aug 1999</t>
  </si>
  <si>
    <t>http://www.hri.org/news/cyprus/cmnews/1999/99-08-12.cmnews.html</t>
  </si>
  <si>
    <t>Izmit</t>
  </si>
  <si>
    <t>M361</t>
  </si>
  <si>
    <t>AS of 17 Aug 1999 Izmit/Kocaeli EQ. Second smaller shock 20 mins later.</t>
  </si>
  <si>
    <t>Laguna Salada</t>
  </si>
  <si>
    <t>C6</t>
  </si>
  <si>
    <t>AS C5</t>
  </si>
  <si>
    <t>Related to C5. The 3 damaged buildings had not been damaged by C5.</t>
  </si>
  <si>
    <t>Shalamzar</t>
  </si>
  <si>
    <t>M360</t>
  </si>
  <si>
    <t>Ahram</t>
  </si>
  <si>
    <t>M359</t>
  </si>
  <si>
    <t>https://link.springer.com/content/pdf/10.1134%2FS0016852112050044.pdf, https://link.springer.com/content/pdf/10.1007%2Fs10950-016-9622-4.pdf</t>
  </si>
  <si>
    <t>M357</t>
  </si>
  <si>
    <t>AS of 17 Aug 1999 Izmit/Kocaeli EQ</t>
  </si>
  <si>
    <t>Marmaris</t>
  </si>
  <si>
    <t>103-104</t>
  </si>
  <si>
    <t>1 jumping off balcony</t>
  </si>
  <si>
    <t>"A number"</t>
  </si>
  <si>
    <t>M356</t>
  </si>
  <si>
    <t>mb4.3 10 minutes later</t>
  </si>
  <si>
    <t>https://reliefweb.int/report/turkey/more-100-hurt-fresh-turkish-quake</t>
  </si>
  <si>
    <t>Chuschi</t>
  </si>
  <si>
    <t>22-30</t>
  </si>
  <si>
    <t>22 injured due to falling masonry</t>
  </si>
  <si>
    <t>M354</t>
  </si>
  <si>
    <t>80 percent of houses damaged or destroyed</t>
  </si>
  <si>
    <t>Kazerun</t>
  </si>
  <si>
    <t>M355</t>
  </si>
  <si>
    <t>mb4.4 10 minutes later. AS Mw6.2 6 May 1999</t>
  </si>
  <si>
    <t>Datong (Shangxi)</t>
  </si>
  <si>
    <t>M353</t>
  </si>
  <si>
    <t>http://earthquakes.findthedata.com/l/4902/China-Shanxi-Northeastern, http://earthquake.usgs.gov/earthquakes/shakemap/atlas/shake/199911011325/, http://earthquake.usgs.gov/earthquakes/eqarchives/significant/sig_1999.php, http://wap.cnki.net/qikan-ZDZW200204005.html, http://www.emdat.be/result-disaster-profiles?disgroup=group&amp;dis_type=%27Earthquake%27,%27Mass%20movement%20%28dry%29%27,%27Volcanic%20activity%27&amp;period=1996$2015, https://reliefweb.int/report/china/china-earthquakes-appeal-no-022000, https://reliefweb.int/report/china/china-earthquakes-appeal-no-022000-situation-report-no-2</t>
  </si>
  <si>
    <t>M352</t>
  </si>
  <si>
    <t>mb4.2 10 minutes later. AS Mw7.6 17 Aug 1999 Izmit/Kocaeli EQ</t>
  </si>
  <si>
    <t>http://srl.geoscienceworld.org/content/71/6/753</t>
  </si>
  <si>
    <t>Sarakhs/Torbat-e Jam</t>
  </si>
  <si>
    <t>M351</t>
  </si>
  <si>
    <t>Possibly of many (5)</t>
  </si>
  <si>
    <t>Consequences likely to be for 5 earthquakes</t>
  </si>
  <si>
    <t>Chengjiang (Yunnan)</t>
  </si>
  <si>
    <t>M350</t>
  </si>
  <si>
    <t>M349</t>
  </si>
  <si>
    <t>Liaoning</t>
  </si>
  <si>
    <t>M348</t>
  </si>
  <si>
    <t>SWARM M346</t>
  </si>
  <si>
    <t>Related to M346</t>
  </si>
  <si>
    <t>https://reliefweb.int/report/china/china-earthquakes-appeal-no-022000, https://reliefweb.int/report/china/china-earthquakes-appeal-no-022000-situation-report-no-2</t>
  </si>
  <si>
    <t>M347</t>
  </si>
  <si>
    <t>Kipawa</t>
  </si>
  <si>
    <t>C206</t>
  </si>
  <si>
    <t>http://www.earthquakescanada.nrcan.gc.ca//pprs/pubs/esssa00_temis.php</t>
  </si>
  <si>
    <t>Maheshkhali</t>
  </si>
  <si>
    <t>A19</t>
  </si>
  <si>
    <t>http://www.isc.ac.uk/cgi-bin/web-db-v4?event_id=1725445&amp;out_format=IMS1.0&amp;request=COMPREHENSIVE</t>
  </si>
  <si>
    <t>M346</t>
  </si>
  <si>
    <t>SWARM M348</t>
  </si>
  <si>
    <t>Numbers are dwellings not buildings</t>
  </si>
  <si>
    <t>Mile-Qiubei (Yunnan)</t>
  </si>
  <si>
    <t>M345</t>
  </si>
  <si>
    <t>Bardaskan-Kashmar</t>
  </si>
  <si>
    <t>M344</t>
  </si>
  <si>
    <t>Swaziland</t>
  </si>
  <si>
    <t>Mbabane/Manzini</t>
  </si>
  <si>
    <t>M343</t>
  </si>
  <si>
    <t>Mengen (Bolu)</t>
  </si>
  <si>
    <t>M342</t>
  </si>
  <si>
    <t>AS Mw7.2 12 Nov 1999 Duzce EQ. Related to M298</t>
  </si>
  <si>
    <t>Koyna-Kolhapur</t>
  </si>
  <si>
    <t>M341</t>
  </si>
  <si>
    <t>[FS Mw5.2 2000-9-5]</t>
  </si>
  <si>
    <t>C204</t>
  </si>
  <si>
    <t>Doganyol</t>
  </si>
  <si>
    <t>M340</t>
  </si>
  <si>
    <t>https://earthquake.usgs.gov/earthquakes/eventpage/usp0009ska#impact, https://www.ngdc.noaa.gov/nndc/struts/results?bt_0=2000&amp;st_0=2000&amp;type_17=EXACT&amp;query_17=None+Selected&amp;op_12=eq&amp;v_12=&amp;type_12=Or&amp;query_14=None+Selected&amp;type_3=Like&amp;query_3=&amp;st_1=39&amp;bt_2=37&amp;st_2=39&amp;bt_1=37&amp;bt_4=&amp;st_4=&amp;bt_5=&amp;st_5=&amp;bt_6=&amp;st_6=&amp;bt_7=&amp;st_7=&amp;bt_8=&amp;st_8=&amp;bt_9=&amp;st_9=&amp;bt_10=&amp;st_10=&amp;type_11=Exact&amp;query_11=&amp;type_16=Exact&amp;query_16=&amp;bt_18=&amp;st_18=&amp;ge_19=&amp;le_19=&amp;type_20=Like&amp;query_20=&amp;display_look=1&amp;t=101650&amp;s=1&amp;submit_all=Search+Database, http://www.isc.ac.uk/cgi-bin/web-db-v4?request=REVIEWED&amp;out_format=ISF&amp;searchshape=RECT&amp;bot_lat=37&amp;top_lat=39&amp;left_lon=37&amp;right_lon=39&amp;ctr_lat=&amp;ctr_lon=&amp;radius=&amp;max_dist_units=deg&amp;srn=&amp;grn=&amp;start_year=2000&amp;start_month=5&amp;start_day=07&amp;start_time=00%3A00%3A00&amp;end_year=2000&amp;end_month=5&amp;end_day=08&amp;end_time=00%3A00%3A00&amp;min_dep=&amp;max_dep=&amp;min_mag=&amp;max_mag=&amp;req_mag_type=&amp;req_mag_agcy=&amp;min_def=&amp;max_def=&amp;include_magnitudes=on&amp;include_links=on&amp;include_headers=on&amp;include_comments=on</t>
  </si>
  <si>
    <t>Osmaniye</t>
  </si>
  <si>
    <t>M339</t>
  </si>
  <si>
    <t>Tai-chung</t>
  </si>
  <si>
    <t>M338</t>
  </si>
  <si>
    <t>Two shocks of similar magnitude in 2 minutes. AS Mw7.7 20 Sept 1999.</t>
  </si>
  <si>
    <t>Jumping off windows, scaping, glass breaking, heart attacks</t>
  </si>
  <si>
    <t>C184</t>
  </si>
  <si>
    <t>Some pre-weakened by M452</t>
  </si>
  <si>
    <t>http://www.ilrestodelcarlino.it/reggio_emilia/cronaca/2012/01/25/658991-terremoto_torna_paura.shtml, https://www.google.de/url?sa=t&amp;rct=j&amp;q=&amp;esrc=s&amp;source=web&amp;cd=6&amp;ved=0ahUKEwi005n6tOvYAhWGjqQKHUnSDTYQFghTMAU&amp;url=http%3A%2F%2Fwww.ingv.it%2Fufficio-stampa%2Fstampa-e-comunicazione%2Farchivio-rassegna-stampa%2Fanni-precedenti%2F2000%2Fgiugno-2000%2F19062000_CorrieredellUmbria.pdf&amp;usg=AOvVaw0qWttmu42KzQ_UGahIekGV</t>
  </si>
  <si>
    <t>Masaya</t>
  </si>
  <si>
    <t>M337</t>
  </si>
  <si>
    <t>http://webserver2.ineter.gob.ni/sis/com/apoyo-20000706/com01.html, http://webserver2.ineter.gob.ni/sis/hist-fuertes.html</t>
  </si>
  <si>
    <t>Gebze</t>
  </si>
  <si>
    <t>M336</t>
  </si>
  <si>
    <t>AS Mw7.6 17 Aug 1999</t>
  </si>
  <si>
    <t>Java</t>
  </si>
  <si>
    <t>M335</t>
  </si>
  <si>
    <t xml:space="preserve">http://earthquakes.findthedata.com/l/4933/Indonesia-Jawa-Bandung-Cibadak-Cimandiri-Kadudampit, http://earthquake.usgs.gov/earthquakes/shakemap/atlas/shake/200007120110/, http://articles.orlandosentinel.com/2000-07-12/news/0007120372_1_java-and-sumatra-indonesia-sumatra-islands, </t>
  </si>
  <si>
    <t>Amarillo (Texas)</t>
  </si>
  <si>
    <t>M332</t>
  </si>
  <si>
    <t>https://tshaonline.org/handbook/online/articles/yde01, http://www.ig.utexas.edu/research/seismology/TXEQ/map/quake.htm?eqn=2000Aug170108A, http://www.usgs.gov/newsroom/article.asp?ID=575#.VSKYmuGeVkk, Frolich (2012)</t>
  </si>
  <si>
    <t>M331</t>
  </si>
  <si>
    <t>https://earthquake.usgs.gov/earthquakes/eventpage/usp0009yta#executive, http://www.isc.ac.uk/cgi-bin/web-db-v4?request=REVIEWED&amp;out_format=ISF&amp;searchshape=RECT&amp;bot_lat=39&amp;top_lat=41&amp;left_lon=40&amp;right_lon=42&amp;ctr_lat=&amp;ctr_lon=&amp;radius=&amp;max_dist_units=deg&amp;srn=&amp;grn=&amp;start_year=2000&amp;start_month=8&amp;start_day=19&amp;start_time=00%3A00%3A00&amp;end_year=2000&amp;end_month=8&amp;end_day=20&amp;end_time=00%3A00%3A00&amp;min_dep=&amp;max_dep=&amp;min_mag=&amp;max_mag=&amp;req_mag_type=&amp;req_mag_agcy=&amp;min_def=&amp;max_def=&amp;include_magnitudes=on&amp;include_links=on&amp;include_headers=on&amp;include_comments=on</t>
  </si>
  <si>
    <t>Wuding</t>
  </si>
  <si>
    <t>M330</t>
  </si>
  <si>
    <t>http://earthquake.usgs.gov/earthquakes/shakemap/atlas/shake/200008211325/, http://earthquake.usgs.gov/earthquakes/eqarchives/significant/sig_2000.php, http://earthquakes.findthedata.com/l/4938/China-Yunnan-Province-Wuding, http://www.bangla2000.com/news/archive/international/8-26-2000/news_detail6.html, http://articles.chicagotribune.com/2000-08-26/news/0008260163_1_wuding-county-yunnan-province-casualties-or-damage</t>
  </si>
  <si>
    <t>Piemonte</t>
  </si>
  <si>
    <t>C185</t>
  </si>
  <si>
    <t>https://earthquake.usgs.gov/earthquakes/eventpage/usp0009yw6#impact, https://it.wikipedia.org/wiki/Terremoto_del_Piemonte_meridionale_del_2000, http://www.unannoinpiemonte.com/?p=4919, http://www.regione.piemonte.it/oopp/rischio_sismico/dwd/2000_08_21_terr_AL_AT_3ed.pdf</t>
  </si>
  <si>
    <t>M329</t>
  </si>
  <si>
    <t>AS Mw7.6 17 Aug 1999 Izmit/Kocaeli EQ</t>
  </si>
  <si>
    <t>http://srl.geoscienceworld.org/content/72/5/576</t>
  </si>
  <si>
    <t>Napa / Yountville</t>
  </si>
  <si>
    <t>25,174-30,000</t>
  </si>
  <si>
    <t>25-41</t>
  </si>
  <si>
    <t>Falling objects, chimney failure</t>
  </si>
  <si>
    <t>200-3,000</t>
  </si>
  <si>
    <t>M328</t>
  </si>
  <si>
    <t>http://napavalleyregister.com/lifestyles/real-napa/columnists/ev-parker/earthquake-a-reprise/article_0ac13a0a-dcb6-55d6-a2e6-9c3f74c4de73.html, http://strongmotioncenter.org/NCESMD/data/yountville_03sep2000/eqinfo.htm, http://articles.sun-sentinel.com/2000-09-04/news/0009030482_1_fault-line-earthquake-magnitude, http://peer.berkeley.edu/publications/yountville-napa_sep-2000.html, http://www.sfgate.com/bayarea/article/Dozens-Injured-In-Napa-Quake-Many-homeless-as-3302981.php#photo-2451288, http://earthquake.usgs.gov/earthquakes/eventpage/usp0009zmm#general_summary, http://www.latimes.com/local/lanow/la-me-ln-napa-earthquake-last-big-jolt-20140824-story.html, http://money.cnn.com/2014/08/24/news/economy/earthquakes-10-most-expensive/index.html</t>
  </si>
  <si>
    <t>Manabi</t>
  </si>
  <si>
    <t>M327</t>
  </si>
  <si>
    <t>M326</t>
  </si>
  <si>
    <t>AS C204</t>
  </si>
  <si>
    <t>mb4.3 5 hours later</t>
  </si>
  <si>
    <t>Ibarra</t>
  </si>
  <si>
    <t>M325</t>
  </si>
  <si>
    <t>Mie/Aichi/Gifu/Nara</t>
  </si>
  <si>
    <t>M324</t>
  </si>
  <si>
    <t>Parkhar / Farkhor</t>
  </si>
  <si>
    <t>M323</t>
  </si>
  <si>
    <t>Declustering algorithm identifies it as part of 1998 cluster, detailed anlaysis suggests it is not</t>
  </si>
  <si>
    <t>Kerala</t>
  </si>
  <si>
    <t>M322</t>
  </si>
  <si>
    <t>Related to M320</t>
  </si>
  <si>
    <t>http://www.currentscience.ac.in/cs/Downloads/article_id_082_10_1275_1278_0.pdf</t>
  </si>
  <si>
    <t>M320</t>
  </si>
  <si>
    <t>AS M322</t>
  </si>
  <si>
    <t>Not strictly AS, more like second main shock</t>
  </si>
  <si>
    <t>Gujarat</t>
  </si>
  <si>
    <t>M319</t>
  </si>
  <si>
    <t>[AS Mw7.6 2001-1-26]</t>
  </si>
  <si>
    <t>Central El Salvador</t>
  </si>
  <si>
    <t>M318</t>
  </si>
  <si>
    <t>Aftershock of 13/02/2001 or 13/01/2001?</t>
  </si>
  <si>
    <t>Vietnam</t>
  </si>
  <si>
    <t>Dien Ben Phu</t>
  </si>
  <si>
    <t>3088-3108</t>
  </si>
  <si>
    <t>M317</t>
  </si>
  <si>
    <t>Likely includes aftershocks</t>
  </si>
  <si>
    <t>Damage possibly due to AS of 4 March 2001 too</t>
  </si>
  <si>
    <t>http://english.vista.gov.vn/english/st_documents_abstract/200408297750626751/200411014613429642/200412143415938079/, http://earthquake.usgs.gov/earthquakes/shakemap/atlas/shake/200102191551/#Peak_Ground_Acceleration, http://www.ejse.org/Archives/Fulltext/2008/Special1/200803.pdf, http://www.independent.co.uk/news/world/asia/buildings-damaged-as-earthquake-hits-vietnam-5366043.html</t>
  </si>
  <si>
    <t>Shizuoka</t>
  </si>
  <si>
    <t>M315</t>
  </si>
  <si>
    <t>Coipasa</t>
  </si>
  <si>
    <t>Some cracks</t>
  </si>
  <si>
    <t>C166</t>
  </si>
  <si>
    <t>http://acontecimientos2012.latin-foro.net/t4903-historia-sismica-de-bolivia, http://www.cuevadelcivil.com/2011/08/sismisidad-en-bolivia.html</t>
  </si>
  <si>
    <t>Ninglang (Yunnan)</t>
  </si>
  <si>
    <t>M314</t>
  </si>
  <si>
    <t>M313</t>
  </si>
  <si>
    <t>FS M304</t>
  </si>
  <si>
    <t>FS Mw5.4 10 July 2001</t>
  </si>
  <si>
    <t>Parvan</t>
  </si>
  <si>
    <t>M311</t>
  </si>
  <si>
    <t>Duplicate of M312</t>
  </si>
  <si>
    <t>Shidian (Yunnan)</t>
  </si>
  <si>
    <t>M310</t>
  </si>
  <si>
    <t>AS Mw5.6 12 April 2001</t>
  </si>
  <si>
    <t>https://earthquake.usgs.gov/earthquakes/map/#%7B%22autoUpdate%22%3A%5B%5D%2C%22basemap%22%3A%22grayscale%22%2C%22feed%22%3A%221510914540087%22%2C%22listFormat%22%3A%22default%22%2C%22mapposition%22%3A%5B%5B23.71495350699027%2C97.72613525390625%5D%2C%5B25.088086383542663%2C100.36285400390625%5D%5D%2C%22overlays%22%3A%5B%22plates%22%5D%2C%22restrictListToMap%22%3A%5B%22restrictListToMap%22%5D%2C%22search%22%3A%7B%22id%22%3A%221510914540087%22%2C%22name%22%3A%22Search%20Results%22%2C%22isSearch%22%3Atrue%2C%22params%22%3A%7B%22starttime%22%3A%222000-06-01%2000%3A00%3A00%22%2C%22endtime%22%3A%222002-06-01%2000%3A00%3A00%22%2C%22maxlatitude%22%3A28%2C%22minlatitude%22%3A22%2C%22maxlongitude%22%3A101%2C%22minlongitude%22%3A97%2C%22minmagnitude%22%3A2.5%2C%22orderby%22%3A%22time%22%7D%7D%2C%22sort%22%3A%22newest%22%2C%22timezone%22%3A%22utc%22%2C%22viewModes%22%3A%5B%22list%22%2C%22map%22%5D%2C%22event%22%3A%22usp000ad3a%22%7D, http://www.isc.ac.uk/cgi-bin/web-db-v4?request=REVIEWED&amp;out_format=ISF&amp;searchshape=RECT&amp;bot_lat=23&amp;top_lat=25&amp;left_lon=98&amp;right_lon=100&amp;ctr_lat=&amp;ctr_lon=&amp;radius=&amp;max_dist_units=deg&amp;srn=&amp;grn=&amp;start_year=2001&amp;start_month=6&amp;start_day=07&amp;start_time=00%3A00%3A00&amp;end_year=2001&amp;end_month=6&amp;end_day=08&amp;end_time=00%3A00%3A00&amp;min_dep=&amp;max_dep=&amp;min_mag=&amp;max_mag=&amp;req_mag_type=&amp;req_mag_agcy=&amp;min_def=&amp;max_def=&amp;include_magnitudes=on&amp;include_links=on&amp;include_headers=on&amp;include_comments=on</t>
  </si>
  <si>
    <t>Quilali</t>
  </si>
  <si>
    <t>M308</t>
  </si>
  <si>
    <t>http://webserver2.ineter.gob.ni/boletin/2001/06/sismologia0106.htm</t>
  </si>
  <si>
    <t>Lorraine</t>
  </si>
  <si>
    <t>1 death in mine</t>
  </si>
  <si>
    <t>M307</t>
  </si>
  <si>
    <t>Falling pieces of chimneys, tiles, wide cracks on walls, and falling pieces of plaster</t>
  </si>
  <si>
    <t>https://earthquake.usgs.gov/earthquakes/eventpage/usp000ah16#executive, http://www.franceseisme.fr/donnees/publi/2000-2002/OBS_SISMO_2000-02ebook.pdf, https://www.nouvelobs.com/societe/20010622.OBS5587/coup-de-charge-dans-une-mine-1-mort.html, https://www.ineris.fr/sites/ineris.fr/files/contribution/Documents/DRS-17-149681-07390D-RAP-sismicit%C3%A9_induite-EKl-ICo_2.pdf</t>
  </si>
  <si>
    <t>Jumping off balconies and windows</t>
  </si>
  <si>
    <t>M306</t>
  </si>
  <si>
    <t>Related to M295</t>
  </si>
  <si>
    <t>https://reliefweb.int/report/turkey/turkey-appeal-no-01572001-situation-report-no-3</t>
  </si>
  <si>
    <t>Jawa Barat</t>
  </si>
  <si>
    <t>M305</t>
  </si>
  <si>
    <t>46-120</t>
  </si>
  <si>
    <t>M304</t>
  </si>
  <si>
    <t>Related to M313</t>
  </si>
  <si>
    <t>https://earthquake.usgs.gov/earthquakes/eventpage/usp000ajbh#impact, http://www.isc.ac.uk/cgi-bin/web-db-v4?request=COMPREHENSIVE&amp;out_format=ISF&amp;searchshape=RECT&amp;bot_lat=38&amp;top_lat=42&amp;left_lon=40&amp;right_lon=43&amp;ctr_lat=&amp;ctr_lon=&amp;radius=&amp;max_dist_units=deg&amp;srn=&amp;grn=&amp;start_year=2001&amp;start_month=7&amp;start_day=10&amp;start_time=00%3A00%3A00&amp;end_year=2001&amp;end_month=7&amp;end_day=11&amp;end_time=00%3A00%3A00&amp;min_dep=&amp;max_dep=&amp;min_mag=&amp;max_mag=&amp;req_mag_type=&amp;req_mag_agcy=&amp;min_def=&amp;max_def=&amp;include_magnitudes=on&amp;include_links=on&amp;include_headers=on&amp;include_comments=on, http://edition.cnn.com/2001/WORLD/europe/07/11/turkey.quake/index.html</t>
  </si>
  <si>
    <t>Jiangchuan (Yunnan)</t>
  </si>
  <si>
    <t>M303</t>
  </si>
  <si>
    <t>ML4.1 thirty minutes earlier</t>
  </si>
  <si>
    <t>https://earthquake.usgs.gov/earthquakes/eventpage/usp000ajhn#shakemap</t>
  </si>
  <si>
    <t>Dhading</t>
  </si>
  <si>
    <t>M302</t>
  </si>
  <si>
    <t>Merano</t>
  </si>
  <si>
    <t>3 landslides deaths, 1 heart attack death</t>
  </si>
  <si>
    <t>M301</t>
  </si>
  <si>
    <t>https://earthquake.usgs.gov/earthquakes/eventpage/usp000ajqv#executive, http://www.isc.ac.uk/cgi-bin/web-db-v4?request=REVIEWED&amp;out_format=ISF&amp;searchshape=RECT&amp;bot_lat=45&amp;top_lat=48&amp;left_lon=10&amp;right_lon=13&amp;ctr_lat=&amp;ctr_lon=&amp;radius=&amp;max_dist_units=deg&amp;srn=&amp;grn=&amp;start_year=2001&amp;start_month=7&amp;start_day=17&amp;start_time=00%3A00%3A00&amp;end_year=2001&amp;end_month=7&amp;end_day=18&amp;end_time=00%3A00%3A00&amp;min_dep=&amp;max_dep=&amp;min_mag=&amp;max_mag=&amp;req_mag_type=&amp;req_mag_agcy=&amp;min_def=&amp;max_def=&amp;include_magnitudes=on&amp;include_links=on&amp;include_headers=on&amp;include_comments=on, http://www.seced.org.uk/images/newsletters/Newsletter%20vol%2016%20no%201.pdf</t>
  </si>
  <si>
    <t>Vina del Mar/Valparaiso</t>
  </si>
  <si>
    <t>M300</t>
  </si>
  <si>
    <t>M299</t>
  </si>
  <si>
    <t>Could be related to M304</t>
  </si>
  <si>
    <t>Duzce</t>
  </si>
  <si>
    <t>M298</t>
  </si>
  <si>
    <t>AS Mw7.2 12 Nov 1999 Duzce EQ. Related to M342</t>
  </si>
  <si>
    <t>Los Angeles (California)</t>
  </si>
  <si>
    <t>A88</t>
  </si>
  <si>
    <t>Messinia</t>
  </si>
  <si>
    <t>M297</t>
  </si>
  <si>
    <t>mb4.7 one day earlier</t>
  </si>
  <si>
    <t>Khorasan</t>
  </si>
  <si>
    <t>M296</t>
  </si>
  <si>
    <t>Melton Mowbray</t>
  </si>
  <si>
    <t>VI (EMS-98)</t>
  </si>
  <si>
    <t>&gt;6</t>
  </si>
  <si>
    <t>C2</t>
  </si>
  <si>
    <t>http://www.seced.org.uk/images/newsletters/Newsletter%20vol%2016%20no%201.pdf, http://news.bbc.co.uk/2/hi/uk_news/england/1625090.stm, http://www.keyworth-history.org.uk/about/newsletter/melton-earthquake.htm, http://www.earthquakes.bgs.ac.uk/publications/bulletins/eqbull2001.pdf</t>
  </si>
  <si>
    <t>Adana-Osmaniye</t>
  </si>
  <si>
    <t>M295</t>
  </si>
  <si>
    <t>AS M306</t>
  </si>
  <si>
    <t>AS Mw5.5 25 June 2001</t>
  </si>
  <si>
    <t>Dhaka</t>
  </si>
  <si>
    <t>M293</t>
  </si>
  <si>
    <t>https://earthquake.usgs.gov/earthquakes/eventpage/usp000auw4#executive, http://www.isc.ac.uk/cgi-bin/web-db-v4?request=REVIEWED&amp;out_format=ISF&amp;searchshape=RECT&amp;bot_lat=23&amp;top_lat=24&amp;left_lon=90&amp;right_lon=91&amp;ctr_lat=&amp;ctr_lon=&amp;radius=&amp;max_dist_units=deg&amp;srn=&amp;grn=&amp;start_year=2001&amp;start_month=12&amp;start_day=19&amp;start_time=00%3A00%3A00&amp;end_year=2001&amp;end_month=12&amp;end_day=20&amp;end_time=00%3A00%3A00&amp;min_dep=&amp;max_dep=&amp;min_mag=&amp;max_mag=&amp;req_mag_type=&amp;req_mag_agcy=&amp;min_def=&amp;max_def=&amp;include_magnitudes=on&amp;include_links=on&amp;include_headers=on&amp;include_comments=on, https://www.ngdc.noaa.gov/nndc/struts/results?bt_0=2001&amp;st_0=2001&amp;type_17=EXACT&amp;query_17=None+Selected&amp;op_12=eq&amp;v_12=&amp;type_12=Or&amp;query_14=None+Selected&amp;type_3=Like&amp;query_3=&amp;st_1=24&amp;bt_2=90&amp;st_2=91&amp;bt_1=23&amp;bt_4=&amp;st_4=&amp;bt_5=&amp;st_5=&amp;bt_6=&amp;st_6=&amp;bt_7=&amp;st_7=&amp;bt_8=&amp;st_8=&amp;bt_9=&amp;st_9=&amp;bt_10=&amp;st_10=&amp;type_11=Exact&amp;query_11=&amp;type_16=Exact&amp;query_16=&amp;bt_18=&amp;st_18=&amp;ge_19=&amp;le_19=&amp;type_20=Like&amp;query_20=&amp;display_look=1&amp;t=101650&amp;s=1&amp;submit_all=Search+Database, http://news.bbc.co.uk/2/hi/south_asia/1719357.stm, http://asc-india.org/lib/20011219-dhaka.htm</t>
  </si>
  <si>
    <t>Roghun</t>
  </si>
  <si>
    <t>1,050-1,500</t>
  </si>
  <si>
    <t>50-54</t>
  </si>
  <si>
    <t>3 dead due to roof collapse</t>
  </si>
  <si>
    <t>M292</t>
  </si>
  <si>
    <t>https://reliefweb.int/sites/reliefweb.int/files/resources/365140A8A2E57BCCC1256CF3002EA021-swissre-annual-2002.pdf, https://reliefweb.int/report/tajikistan/earthquake-destroys-two-villages-tajikistan, https://reliefweb.int/report/afghanistan/central-asia-irin-weekly-round-40-covering-period-05-11-jan-2002, https://reliefweb.int/report/afghanistan/assistance-tajikistan-ocha-situation-update-no-12, https://reliefweb.int/report/tajikistan/tajik-quake-leaves-over-600-homeless, https://reliefweb.int/report/tajikistan/conflicting-reports-damage-following-earthquake-tajikistan</t>
  </si>
  <si>
    <t>Rwanda</t>
  </si>
  <si>
    <t>M289</t>
  </si>
  <si>
    <t>C33</t>
  </si>
  <si>
    <t>AS M292</t>
  </si>
  <si>
    <t>May include main shock partly</t>
  </si>
  <si>
    <t>Could not find report separate from MS in ReliefWeb</t>
  </si>
  <si>
    <t>Baghan</t>
  </si>
  <si>
    <t>M286</t>
  </si>
  <si>
    <t>Polkowice</t>
  </si>
  <si>
    <t>Collapse of mine tunnels</t>
  </si>
  <si>
    <t>M285</t>
  </si>
  <si>
    <t>Mexicali (Baja California)</t>
  </si>
  <si>
    <t>A194</t>
  </si>
  <si>
    <t>Declustering algorithm says AS Mw5.7 8 Dec 2001 but MS makes more sense</t>
  </si>
  <si>
    <t>Morobe</t>
  </si>
  <si>
    <t>12-29</t>
  </si>
  <si>
    <t>M282</t>
  </si>
  <si>
    <t>FS Mw6.3 22 Oct 2003</t>
  </si>
  <si>
    <t>https://reliefweb.int/report/papua-new-guinea/papua-new-guinea-landslide-ocha-situation-report-no-1, https://reliefweb.int/report/papua-new-guinea/papua-new-guinea-landslides-information-bulletin-n-1, https://reliefweb.int/report/papua-new-guinea/papua-new-guinea-landslide-ocha-situation-report-no-2, https://reliefweb.int/report/papua-new-guinea/papua-new-guinea-landslides-information-bulletin-n-2, https://reliefweb.int/report/papua-new-guinea/adra-assists-mudslide-survivors-papua-new-guinea</t>
  </si>
  <si>
    <t>Kroumovo / Plovdiv</t>
  </si>
  <si>
    <t>M281</t>
  </si>
  <si>
    <t>http://geo.physics.uni-plovdiv.bg/krdame.htm, http://slupcane.tripod.com/april/id8.html</t>
  </si>
  <si>
    <t>Au Sable Forks (New York)</t>
  </si>
  <si>
    <t>M279</t>
  </si>
  <si>
    <t>Chilca</t>
  </si>
  <si>
    <t>M278</t>
  </si>
  <si>
    <t>http://www.isc.ac.uk/cgi-bin/web-db-v4?request=REVIEWED&amp;out_format=ISF&amp;searchshape=RECT&amp;bot_lat=-14&amp;top_lat=-12&amp;left_lon=-78&amp;right_lon=-76&amp;ctr_lat=&amp;ctr_lon=&amp;radius=&amp;max_dist_units=deg&amp;srn=&amp;grn=&amp;start_year=2002&amp;start_month=4&amp;start_day=22&amp;start_time=00%3A00%3A00&amp;end_year=2002&amp;end_month=4&amp;end_day=23&amp;end_time=00%3A00%3A00&amp;min_dep=&amp;max_dep=&amp;min_mag=&amp;max_mag=&amp;req_mag_type=&amp;req_mag_agcy=&amp;min_def=&amp;max_def=&amp;include_magnitudes=on&amp;include_links=on&amp;include_headers=on&amp;include_comments=on, https://earthquake.usgs.gov/earthquakes/eventpage/usp000b2y1#executive, http://www.myplainview.com/news/article/Girl-Dies-After-Peru-Earthquake-8745130.php</t>
  </si>
  <si>
    <t>Kermanshah</t>
  </si>
  <si>
    <t>20,056-80,000</t>
  </si>
  <si>
    <t>&gt;1000 (50 villages)</t>
  </si>
  <si>
    <t>&gt;1000 (10 villages)</t>
  </si>
  <si>
    <t>M277</t>
  </si>
  <si>
    <t>SWARM M263</t>
  </si>
  <si>
    <t>Damaged buildings that were later destroyed by M263</t>
  </si>
  <si>
    <t>Tbilisi</t>
  </si>
  <si>
    <t>19,156-69,000</t>
  </si>
  <si>
    <t>6-8</t>
  </si>
  <si>
    <t>30-70</t>
  </si>
  <si>
    <t>1,086-69,000</t>
  </si>
  <si>
    <t>3 deaths due to falling debris, 1 death due to roof collapse, 2 deaths due to heart attacks</t>
  </si>
  <si>
    <t>180,000,000-350,000,000</t>
  </si>
  <si>
    <t>M276</t>
  </si>
  <si>
    <t>Tanzania</t>
  </si>
  <si>
    <t>Bunda</t>
  </si>
  <si>
    <t>400 families</t>
  </si>
  <si>
    <t>M275</t>
  </si>
  <si>
    <t>Pojejena</t>
  </si>
  <si>
    <t>&gt;20</t>
  </si>
  <si>
    <t>M274</t>
  </si>
  <si>
    <t>Toride</t>
  </si>
  <si>
    <t>M273</t>
  </si>
  <si>
    <t>Rangpur</t>
  </si>
  <si>
    <t>M272</t>
  </si>
  <si>
    <t>http://www.isc.ac.uk/cgi-bin/web-db-v4?request=REVIEWED&amp;out_format=ISF&amp;searchshape=RECT&amp;bot_lat=25&amp;top_lat=26&amp;left_lon=88&amp;right_lon=90&amp;ctr_lat=&amp;ctr_lon=&amp;radius=&amp;max_dist_units=deg&amp;srn=&amp;grn=&amp;start_year=2002&amp;start_month=6&amp;start_day=20&amp;start_time=00%3A00%3A00&amp;end_year=2002&amp;end_month=6&amp;end_day=21&amp;end_time=00%3A00%3A00&amp;min_dep=&amp;max_dep=&amp;min_mag=&amp;max_mag=&amp;req_mag_type=&amp;req_mag_agcy=&amp;min_def=&amp;max_def=&amp;include_magnitudes=on&amp;include_links=on&amp;include_headers=on&amp;include_comments=on, https://earthquake.usgs.gov/earthquakes/eventpage/usp000b6jd#executive</t>
  </si>
  <si>
    <t>Kairouan</t>
  </si>
  <si>
    <t>M271</t>
  </si>
  <si>
    <t>Razan</t>
  </si>
  <si>
    <t>M270</t>
  </si>
  <si>
    <t>AS Mw6.5 22 June 2002</t>
  </si>
  <si>
    <t>https://earthquake.usgs.gov/earthquakes/eventpage/usp000b6z4#impact, http://www.isc.ac.uk/cgi-bin/web-db-v4?request=REVIEWED&amp;out_format=ISF&amp;searchshape=RECT&amp;bot_lat=35+&amp;top_lat=36&amp;left_lon=48&amp;right_lon=49&amp;ctr_lat=&amp;ctr_lon=&amp;radius=&amp;max_dist_units=deg&amp;srn=&amp;grn=&amp;start_year=2002&amp;start_month=6&amp;start_day=26&amp;start_time=00%3A00%3A00&amp;end_year=2002&amp;end_month=6&amp;end_day=27&amp;end_time=00%3A00%3A00&amp;min_dep=&amp;max_dep=&amp;min_mag=&amp;max_mag=&amp;req_mag_type=&amp;req_mag_agcy=&amp;min_def=&amp;max_def=&amp;include_magnitudes=on&amp;include_links=on&amp;include_headers=on&amp;include_comments=on, http://bullard.esc.cam.ac.uk/~rwalker/pdf/2005_gji_changureh.pdf</t>
  </si>
  <si>
    <t>Alsdorf</t>
  </si>
  <si>
    <t>C171</t>
  </si>
  <si>
    <t>https://www.worlddata.info/europe/germany/earthquakes.php, http://www.spiegel.de/panorama/erdbeben-ich-dachte-ein-lkw-sei-gegen-die-wand-gefahren-a-206335.html, http://www.stadtklangnetz.de/assets/hilfen/08_ANLAGE_Alsdorf.pdf, http://www.stadtklangnetz.de/assets/hilfen/08_ANLAGE_Alsdorf.pdf</t>
  </si>
  <si>
    <t>Bullas</t>
  </si>
  <si>
    <t>Partial collapse of roof</t>
  </si>
  <si>
    <t>M269</t>
  </si>
  <si>
    <t xml:space="preserve">https://elpais.com/elpais/2011/05/11/actualidad/1305101864_850215.html, https://elpais.com/elpais/2002/08/06/actualidad/1028621818_850215.html, http://www.fomento.gob.es/MFOM/LANG_CASTELLANO/DIRECCIONES_GENERALES/INSTITUTO_GEOGRAFICO/Geofisica/informes/terremoto_bullas/, http://www.fomento.es/MFOM/LANG_CASTELLANO/DIRECCIONES_GENERALES/INSTITUTO_GEOGRAFICO/Geofisica/informes/terremoto_bullas/15.htm, </t>
  </si>
  <si>
    <t>Rulong (Sichuan)</t>
  </si>
  <si>
    <t>M268</t>
  </si>
  <si>
    <t>A89</t>
  </si>
  <si>
    <t>10.0</t>
  </si>
  <si>
    <t>A6</t>
  </si>
  <si>
    <t>Batken</t>
  </si>
  <si>
    <t>A7</t>
  </si>
  <si>
    <t>Dudley</t>
  </si>
  <si>
    <t>V (EMS-98)</t>
  </si>
  <si>
    <t>1-3</t>
  </si>
  <si>
    <t>Head bangs</t>
  </si>
  <si>
    <t>M267</t>
  </si>
  <si>
    <t>http://en.wikipedia.org/wiki/2002_Dudley_earthquake, http://geologymatters.org.uk/2012/10/22/memories-of-the-dudley-earthquake-22nd23rd-september-2002/, http://www.keele.ac.uk/geophysics/appliedseismology/quakes/dudleyearthquake/, http://www.theguardian.com/uk/2002/sep/24/davidward, http://news.bbc.co.uk/1/hi/uk/2275158.stm, http://www.birminghammail.co.uk/news/midlands-news/you-remember-dudley-earthquake-2002-8547421, http://earthquakes.findthedata.com/l/5012/United-Kingdom-Mansfield-Dudley</t>
  </si>
  <si>
    <t>Acapulco</t>
  </si>
  <si>
    <t>M266</t>
  </si>
  <si>
    <t>Declustering algorithm says AS Mw5.9 8 Oct 2001</t>
  </si>
  <si>
    <t>Lorient</t>
  </si>
  <si>
    <t>A20</t>
  </si>
  <si>
    <t>https://academic.oup.com/gji/article/162/3/935/589640, http://www.isc.ac.uk/cgi-bin/web-db-v4?event_id=3444044&amp;out_format=IMS1.0&amp;request=COMPREHENSIVE</t>
  </si>
  <si>
    <t>Santa Venerina</t>
  </si>
  <si>
    <t>M265</t>
  </si>
  <si>
    <t>Strongest event of series following a volcanic eruption</t>
  </si>
  <si>
    <t>https://earthquake.usgs.gov/earthquakes/eventpage/usp000bfkj#executive, http://www.isc.ac.uk/cgi-bin/web-db-v4?request=REVIEWED&amp;out_format=ISF&amp;searchshape=RECT&amp;bot_lat=37&amp;top_lat=38&amp;left_lon=15&amp;right_lon=16&amp;ctr_lat=&amp;ctr_lon=&amp;radius=&amp;max_dist_units=deg&amp;srn=&amp;grn=&amp;start_year=2002&amp;start_month=10&amp;start_day=29&amp;start_time=00%3A00%3A00&amp;end_year=2002&amp;end_month=10&amp;end_day=30&amp;end_time=00%3A00%3A00&amp;min_dep=&amp;max_dep=&amp;min_mag=&amp;max_mag=&amp;req_mag_type=&amp;req_mag_agcy=&amp;min_def=&amp;max_def=&amp;include_magnitudes=on&amp;include_links=on&amp;include_headers=on&amp;include_comments=on, http://www.ct.ingv.it/macro/download/AzzaroEtAl_2006_Quaderni_Geofisica.pdf, http://sit.protezionecivilesicilia.it/opcm3278/Pagine/Il_terremoto_di_Santa_Venerina.htm, https://emidius.mi.ingv.it/ASMI/event/20021029_1002_000, http://news.bbc.co.uk/1/hi/world/europe/2376207.stm, http://news.bbc.co.uk/1/hi/world/europe/2366555.stm, http://link.springer.com/article/10.1134%2FS0742046308040064, http://adsabs.harvard.edu/abs/2003EAEJA.....5440B, http://onlinelibrary.wiley.com/doi/10.1029/2003GL018642/full</t>
  </si>
  <si>
    <t>Gilgit</t>
  </si>
  <si>
    <t>Kashmir</t>
  </si>
  <si>
    <t>40-65</t>
  </si>
  <si>
    <t>M264</t>
  </si>
  <si>
    <t>Of 2 (or more)</t>
  </si>
  <si>
    <t>EQs of 1st and 3rd Nov (similar Mw) seem reported together. FS Mw6.3 20 Nov 2002</t>
  </si>
  <si>
    <t>http://earthquake.usgs.gov/earthquakes/eqarchives/significant/sig_2002.php, http://earthquake.usgs.gov/earthquakes/shakemap/atlas/shake/200211012209/, https://www.upi.com/At-least-25-dead-in-58-quake-in-Pakistan/35741037909374/, http://news.bbc.co.uk/2/hi/south_asia/2499321.stm, http://asc-india.org/lib/20021101-astore.htm, http://asc-india.org/lib/20021103-astore.htm</t>
  </si>
  <si>
    <t>Yumen (Gansu)</t>
  </si>
  <si>
    <t>A197</t>
  </si>
  <si>
    <t>M263</t>
  </si>
  <si>
    <t>SWARM M277</t>
  </si>
  <si>
    <t>Declustering algorithm does not identify it as related to M277, but it is likely. Destroyed buildings pre-damaged by M277.</t>
  </si>
  <si>
    <t>https://earthquake.usgs.gov/earthquakes/eventpage/usp000bmbe#executive</t>
  </si>
  <si>
    <t>Jalalabad</t>
  </si>
  <si>
    <t>Dozens</t>
  </si>
  <si>
    <t>A8</t>
  </si>
  <si>
    <t>http://www.isc.ac.uk/cgi-bin/web-db-v4?request=COMPREHENSIVE&amp;out_format=ISF&amp;searchshape=RECT&amp;bot_lat=33&amp;top_lat=38&amp;left_lon=68&amp;right_lon=72&amp;ctr_lat=&amp;ctr_lon=&amp;radius=&amp;max_dist_units=deg&amp;srn=&amp;grn=&amp;start_year=2002&amp;start_month=12&amp;start_day=25&amp;start_time=00%3A00%3A00&amp;end_year=2002&amp;end_month=12&amp;end_day=26&amp;end_time=00%3A00%3A00&amp;min_dep=&amp;max_dep=&amp;min_mag=&amp;max_mag=&amp;req_mag_type=&amp;req_mag_agcy=&amp;min_def=&amp;max_def=&amp;include_magnitudes=on&amp;include_links=on&amp;include_headers=on&amp;include_comments=on</t>
  </si>
  <si>
    <t xml:space="preserve">Kazerun-Nurabad </t>
  </si>
  <si>
    <t>M262</t>
  </si>
  <si>
    <t>FS Mw5.3 27 May 2003</t>
  </si>
  <si>
    <t>https://earthquake.usgs.gov/earthquakes/eventpage/usp000bndp#executive, http://www.isc.ac.uk/cgi-bin/web-db-v4?event_id=6535058&amp;out_format=IMS1.0&amp;request=COMPREHENSIVE</t>
  </si>
  <si>
    <t>Dompu</t>
  </si>
  <si>
    <t>M261</t>
  </si>
  <si>
    <t>The MS was much more in the sea. AS Mw5.9 24 July 2002</t>
  </si>
  <si>
    <t>Spinello</t>
  </si>
  <si>
    <t>A21</t>
  </si>
  <si>
    <t>Possibly of many (3 main)</t>
  </si>
  <si>
    <t>Urumqi (Xinjiang)</t>
  </si>
  <si>
    <t>A9</t>
  </si>
  <si>
    <t>Declustering algorithm says AS of the one 2 mins earlier, possible magnitude conversion, no damage for previous one</t>
  </si>
  <si>
    <t>A10</t>
  </si>
  <si>
    <t>Rambervillers</t>
  </si>
  <si>
    <t>&gt;40</t>
  </si>
  <si>
    <t>M260</t>
  </si>
  <si>
    <t>https://link.springer.com/article/10.1007%2Fs00015-004-1135-4?LI=true, https://link.springer.com/article/10.1007%2Fs10950-005-6853-1?LI=true, https://link.springer.com/article/10.1007/s10950-012-9319-2, http://www.lgb-rlp.de/fachthemen-des-amtes/projekte/projektliste/makroseismik-rambervillers.html, http://www.franceseisme.fr/donnees/publi/2003-2005/OBS_SISMO_2003-05_W.pdf, http://www.handelsblatt.com/archiv/erdbeben-der-staerke-5-4-in-baden-wuerttemberg/2447314.html</t>
  </si>
  <si>
    <t>Bachu</t>
  </si>
  <si>
    <t>M259</t>
  </si>
  <si>
    <t>Damaged same area as main shock: Mw6.3 24 Feb 2003</t>
  </si>
  <si>
    <t>Kuningan</t>
  </si>
  <si>
    <t>M257</t>
  </si>
  <si>
    <t>http://www.isc.ac.uk/cgi-bin/web-db-v4?request=COMPREHENSIVE&amp;out_format=ISF&amp;searchshape=RECT&amp;bot_lat=-8&amp;top_lat=-5&amp;left_lon=107&amp;right_lon=110&amp;ctr_lat=&amp;ctr_lon=&amp;radius=&amp;max_dist_units=deg&amp;srn=&amp;grn=&amp;start_year=2003&amp;start_month=3&amp;start_day=21&amp;start_time=00%3A00%3A00&amp;end_year=2003&amp;end_month=3&amp;end_day=22&amp;end_time=00%3A00%3A00&amp;min_dep=&amp;max_dep=&amp;min_mag=&amp;max_mag=&amp;req_mag_type=&amp;req_mag_agcy=&amp;min_def=&amp;max_def=&amp;include_magnitudes=on&amp;include_links=on&amp;include_headers=on&amp;include_comments=on</t>
  </si>
  <si>
    <t>Bhutan</t>
  </si>
  <si>
    <t>Phuentsholing</t>
  </si>
  <si>
    <t>A11</t>
  </si>
  <si>
    <t>Yaka Bagh</t>
  </si>
  <si>
    <t>M256</t>
  </si>
  <si>
    <t>AS Mw5.9 29 March 2003</t>
  </si>
  <si>
    <t>Alessandria</t>
  </si>
  <si>
    <t>Tiles falling, falling in a construction site</t>
  </si>
  <si>
    <t>M255</t>
  </si>
  <si>
    <t>http://www.earthquakes24.com/en/eq_128082.html, http://news.bbc.co.uk/1/hi/world/europe/2939655.stm, http://www.kuna.net.kw/ArticlePrintPage.aspx?id=1336574&amp;language=en</t>
  </si>
  <si>
    <t>Fort Payne (Alabama)</t>
  </si>
  <si>
    <t>A58</t>
  </si>
  <si>
    <t>M254</t>
  </si>
  <si>
    <t>Bardwell (Kentucky)</t>
  </si>
  <si>
    <t>A90</t>
  </si>
  <si>
    <t>Gonnoi/Larisa</t>
  </si>
  <si>
    <t>A12</t>
  </si>
  <si>
    <t>Aligudarz</t>
  </si>
  <si>
    <t>M253</t>
  </si>
  <si>
    <t>85 livestock dead due to a landslide</t>
  </si>
  <si>
    <t>Northeastern Iran</t>
  </si>
  <si>
    <t>M252</t>
  </si>
  <si>
    <t>Bandung</t>
  </si>
  <si>
    <t>M251</t>
  </si>
  <si>
    <t>Honshu/Miyagi Prefecture</t>
  </si>
  <si>
    <t>M250</t>
  </si>
  <si>
    <t>Includes main shock</t>
  </si>
  <si>
    <t>Consenquences include MS Mw6.1 2003-07-25 22:13:29</t>
  </si>
  <si>
    <t>Buldan</t>
  </si>
  <si>
    <t>M249</t>
  </si>
  <si>
    <t>FS M248</t>
  </si>
  <si>
    <t>May include main shock</t>
  </si>
  <si>
    <t>Related to M248. FS and MS appear with separate consequences in databases. Not clear how they could separate them.</t>
  </si>
  <si>
    <t>http://www.isc.ac.uk/cgi-bin/web-db-v4?request=REVIEWED&amp;out_format=ISF&amp;searchshape=RECT&amp;bot_lat=36&amp;top_lat=39&amp;left_lon=28&amp;right_lon=30&amp;ctr_lat=&amp;ctr_lon=&amp;radius=&amp;max_dist_units=deg&amp;srn=&amp;grn=&amp;start_year=2003&amp;start_month=7&amp;start_day=26&amp;start_time=00%3A00%3A00&amp;end_year=2003&amp;end_month=7&amp;end_day=27&amp;end_time=00%3A00%3A00&amp;min_dep=&amp;max_dep=&amp;min_mag=&amp;max_mag=&amp;req_mag_type=&amp;req_mag_agcy=&amp;min_def=&amp;max_def=&amp;include_magnitudes=on&amp;include_links=on&amp;include_headers=on&amp;include_comments=on</t>
  </si>
  <si>
    <t>M248</t>
  </si>
  <si>
    <t>Related to M249. FS and MS appear with separate consequences in databases. Not clear how they could separate them.</t>
  </si>
  <si>
    <t xml:space="preserve">Chittagong / Rangamati </t>
  </si>
  <si>
    <t>M247</t>
  </si>
  <si>
    <t>AS Mw5.7 26 July 2003, consequences reported together</t>
  </si>
  <si>
    <t>Khoy</t>
  </si>
  <si>
    <t>M245</t>
  </si>
  <si>
    <t>Panama</t>
  </si>
  <si>
    <t>Colon</t>
  </si>
  <si>
    <t>Many, Minor</t>
  </si>
  <si>
    <t>M244</t>
  </si>
  <si>
    <t>http://www.cei.utp.ac.pa/documentos/2010/pdf/Informe_13_08_2003.pdf, http://www.emol.com/noticias/internacional/2003/08/13/120103/sismo-de-53-grados-sacude-panama.html</t>
  </si>
  <si>
    <t>Nei Mongol</t>
  </si>
  <si>
    <t>455,500-600,000</t>
  </si>
  <si>
    <t>3-4</t>
  </si>
  <si>
    <t>M243</t>
  </si>
  <si>
    <t>Tibet (Xizang)</t>
  </si>
  <si>
    <t>A198</t>
  </si>
  <si>
    <t>Loiano-Monghidoro-Monzuno</t>
  </si>
  <si>
    <t>10-20</t>
  </si>
  <si>
    <t>M241</t>
  </si>
  <si>
    <t>Large seismic activity in the area</t>
  </si>
  <si>
    <t>https://emidius.mi.ingv.it/eqs/030914/sequenza.html, http://www.questingv.it/index.php?option=com_content&amp;view=article&amp;id=872:appennino-bolognese-14-09-2003&amp;catid=31:quest&amp;Itemid=205, http://www.protezionecivile.gov.it/jcms/en/sismicita_emiliana.wp;jsessionid=1B47DD37A2EDC20F50C42E0C1FCE66F8?contentId=RIS44</t>
  </si>
  <si>
    <t>Kosh-Agach</t>
  </si>
  <si>
    <t>A22</t>
  </si>
  <si>
    <t>AS Mw7.3 27 Sept 2003</t>
  </si>
  <si>
    <t>A91</t>
  </si>
  <si>
    <t>Atsugi (Honshu)</t>
  </si>
  <si>
    <t>A13</t>
  </si>
  <si>
    <t>AS M254</t>
  </si>
  <si>
    <t>This earthquake and its main shock affected places 45 km apart.</t>
  </si>
  <si>
    <t>Dominican Republic</t>
  </si>
  <si>
    <t>Moca/Santiago</t>
  </si>
  <si>
    <t>A23</t>
  </si>
  <si>
    <t>AS Mw6.4 22 Sept 2003</t>
  </si>
  <si>
    <t>Jone/Lintan/Minxian</t>
  </si>
  <si>
    <t>30-126</t>
  </si>
  <si>
    <t>M240</t>
  </si>
  <si>
    <t>Ludian (Yunnan)</t>
  </si>
  <si>
    <t>Ludian</t>
  </si>
  <si>
    <t>M239</t>
  </si>
  <si>
    <t>AS Mw5.6 14 Nov 2003 that was very damaging. Related to M217</t>
  </si>
  <si>
    <t>http://earthquake.usgs.gov/earthquakes/eqarchives/significant/sig_2003.php, http://earthquakes.findthedata.com/l/5093/China-Yunnan-Province-Ludian, http://earthquake.usgs.gov/earthquakes/shakemap/atlas/shake/200311261338/</t>
  </si>
  <si>
    <t>Ruteng/Flores</t>
  </si>
  <si>
    <t>&lt;50</t>
  </si>
  <si>
    <t>C36</t>
  </si>
  <si>
    <t>AS Mw6.5 25 March 2003</t>
  </si>
  <si>
    <t>Masjed-e Soleyman</t>
  </si>
  <si>
    <t>M238</t>
  </si>
  <si>
    <t>AS Mw5.6 25 Sept 2002 not captured by declustering algorithm</t>
  </si>
  <si>
    <t>Povadiya</t>
  </si>
  <si>
    <t>A24</t>
  </si>
  <si>
    <t>http://www.isc.ac.uk/cgi-bin/web-db-v4?event_id=7211477&amp;out_format=IMS1.0&amp;request=COMPREHENSIVE</t>
  </si>
  <si>
    <t>Algiers-Boumerdes</t>
  </si>
  <si>
    <t>Panick attacks</t>
  </si>
  <si>
    <t>M237</t>
  </si>
  <si>
    <t>AS Mw6.8 21 May 2003</t>
  </si>
  <si>
    <t>https://earthquake.usgs.gov/earthquakes/eventpage/usp000chm5#impact, http://www.isc.ac.uk/cgi-bin/web-db-v4?request=REVIEWED&amp;out_format=ISF&amp;searchshape=RECT&amp;bot_lat=36&amp;top_lat=37&amp;left_lon=3&amp;right_lon=4&amp;ctr_lat=&amp;ctr_lon=&amp;radius=&amp;max_dist_units=deg&amp;srn=&amp;grn=&amp;start_year=2004&amp;start_month=1&amp;start_day=10&amp;start_time=00%3A00%3A00&amp;end_year=2004&amp;end_month=1&amp;end_day=11&amp;end_time=00%3A00%3A00&amp;min_dep=&amp;max_dep=&amp;min_mag=&amp;max_mag=&amp;req_mag_type=&amp;req_mag_agcy=&amp;min_def=&amp;max_def=&amp;include_magnitudes=on&amp;include_links=on&amp;include_headers=on&amp;include_comments=on, http://onlinelibrary.wiley.com/doi/10.1029/2004GL022038/pdf, http://www.smh.com.au/articles/2004/01/12/1073769476525.html</t>
  </si>
  <si>
    <t>A31</t>
  </si>
  <si>
    <t>4-20</t>
  </si>
  <si>
    <t>Crowded school exits, falling from construction site</t>
  </si>
  <si>
    <t>M236</t>
  </si>
  <si>
    <t>https://www.sciencedirect.com/science/article/pii/S0040195106002976</t>
  </si>
  <si>
    <t>Balakot-Batgram-Mansehra</t>
  </si>
  <si>
    <t>40-63</t>
  </si>
  <si>
    <t>2320-6000</t>
  </si>
  <si>
    <t>M235</t>
  </si>
  <si>
    <t>Includes aftershock</t>
  </si>
  <si>
    <t>FS Mw7.6 8 Oct 2005. Very high seismic activity in general</t>
  </si>
  <si>
    <t xml:space="preserve">http://earthquake.usgs.gov/earthquakes/eqarchives/significant/sig_2004.php, http://earthquakes.findthedata.com/l/5113/Pakistan-Balakot-Batgram-Mansehra, http://www.adrc.asia/latestinfo/View_E.php?lang=en&amp;KEY=689, http://asc-india.org/lib/20040214-nwfp.htm, http://nceg.upesh.edu.pk/GeologicalBulletin/Vol-41-2008/Vol-41-2008-Paper3.pdf, </t>
  </si>
  <si>
    <t>Padangpanjang</t>
  </si>
  <si>
    <t>M234</t>
  </si>
  <si>
    <t>Roulans</t>
  </si>
  <si>
    <t>C170</t>
  </si>
  <si>
    <t>Some cases pre-weakened by M260</t>
  </si>
  <si>
    <t>https://link.springer.com/article/10.1007/s10950-012-9319-2, http://www.roulans.fr/spip/spip.php?article99, http://webdefence.global.blackspider.com/urlwrap/?q=AXicJYjRCoIwFEAv9AU99hPbdZsIPvUQEQYR_oBMm7mYd7JNpb9P7Dydc44HQAlwugME91XFh8WwsFFb13lKwTvW-RFmvFzrW0woUEkJNurWOGdYG2YiHewcz33Q1Jm0sD7AkNJUcr6uK_vvaGwczRb85YmMidxSMhRt2lQgKo4KhZBNVshsHw2KRkg2vXqo3o9nPZSqKnMh8gJ2fg2AN9U&amp;action=allow, http://www.doubs.gouv.fr/content/download/7122/46967/file/ROULANS%20n%C2%B02011090-0001%20-com25508_0.pdf, https://www.ladepeche.fr/article/2004/02/24/167251-un-seisme-secoue-l-est-de-la-france.html</t>
  </si>
  <si>
    <t>Burundi</t>
  </si>
  <si>
    <t>Ruyaga</t>
  </si>
  <si>
    <t>5-8</t>
  </si>
  <si>
    <t>M233</t>
  </si>
  <si>
    <t>A32</t>
  </si>
  <si>
    <t>http://www.isc.ac.uk/cgi-bin/web-db-v4?event_id=7301139&amp;out_format=IMS1.0&amp;request=COMPREHENSIVE</t>
  </si>
  <si>
    <t>Bayan Ul Hot-Uliastai</t>
  </si>
  <si>
    <t>M230</t>
  </si>
  <si>
    <t>At least monetary losses include aftershocks</t>
  </si>
  <si>
    <t>http://earthquakes.findthedata.com/l/5119/China-Nei-Mongol-Bayan-Ul-Hot-Uliastai, http://earthquake.usgs.gov/earthquakes/eqarchives/significant/sig_2004.php</t>
  </si>
  <si>
    <t>Padang (Sumatra)</t>
  </si>
  <si>
    <t>A33</t>
  </si>
  <si>
    <t>AS Mw6.0 22 Feb 2004</t>
  </si>
  <si>
    <t>Western Turkey</t>
  </si>
  <si>
    <t>M227</t>
  </si>
  <si>
    <t>https://earthquake.usgs.gov/earthquakes/eventpage/usp000cse6#executive</t>
  </si>
  <si>
    <t>Bali</t>
  </si>
  <si>
    <t>A34</t>
  </si>
  <si>
    <t>Hua-lien</t>
  </si>
  <si>
    <t>M226</t>
  </si>
  <si>
    <t>AS Mw7.1 31 March 2002. Seem to have damaged different areas.</t>
  </si>
  <si>
    <t>Delingha</t>
  </si>
  <si>
    <t>M225</t>
  </si>
  <si>
    <t>Damaged same area as main shock: Mw6.4 17 April 2003</t>
  </si>
  <si>
    <t>A92</t>
  </si>
  <si>
    <t>Quetta</t>
  </si>
  <si>
    <t>M224</t>
  </si>
  <si>
    <t>https://earthquake.usgs.gov/earthquakes/eventpage/usp000cugd#executive, http://www.isc.ac.uk/cgi-bin/web-db-v4?request=REVIEWED&amp;out_format=ISF&amp;searchshape=RECT&amp;bot_lat=30&amp;top_lat=31&amp;left_lon=67&amp;right_lon=68&amp;ctr_lat=&amp;ctr_lon=&amp;radius=&amp;max_dist_units=deg&amp;srn=&amp;grn=&amp;start_year=2004&amp;start_month=5&amp;start_day=08&amp;start_time=00%3A00%3A00&amp;end_year=2004&amp;end_month=5&amp;end_day=09&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31&amp;bt_2=67&amp;st_2=68&amp;bt_1=30&amp;bt_4=&amp;st_4=&amp;bt_5=&amp;st_5=&amp;bt_6=&amp;st_6=&amp;bt_7=&amp;st_7=&amp;bt_8=&amp;st_8=&amp;bt_9=&amp;st_9=&amp;bt_10=&amp;st_10=&amp;type_11=Exact&amp;query_11=&amp;type_16=Exact&amp;query_16=&amp;bt_18=&amp;st_18=&amp;ge_19=&amp;le_19=&amp;type_20=Like&amp;query_20=&amp;display_look=1&amp;t=101650&amp;s=1&amp;submit_all=Search+Database</t>
  </si>
  <si>
    <t>Tubigon</t>
  </si>
  <si>
    <t>A93</t>
  </si>
  <si>
    <t>Kostromskoe</t>
  </si>
  <si>
    <t>46</t>
  </si>
  <si>
    <t>A35</t>
  </si>
  <si>
    <t>Second shock one minute later</t>
  </si>
  <si>
    <t>Saudi Arabia</t>
  </si>
  <si>
    <t>Western</t>
  </si>
  <si>
    <t>A81</t>
  </si>
  <si>
    <t>FS Mw5.0-5.1 22 June 2004</t>
  </si>
  <si>
    <t>https://link.springer.com/article/10.1007/s10950-008-9148-5</t>
  </si>
  <si>
    <t>Dogubeyazit</t>
  </si>
  <si>
    <t>M223</t>
  </si>
  <si>
    <t>Related to M219</t>
  </si>
  <si>
    <t>Upper Soca Valley</t>
  </si>
  <si>
    <t>VI-VII (EMS-98)</t>
  </si>
  <si>
    <t>M222</t>
  </si>
  <si>
    <t>http://www.emsc-csem.org/Earthquake/85/mb-5-1-Slovenia-12-07-2004, http://www.risknat.org/projets/sismovalp/CD3/e-Synthese%20Vallees/8-EARS_SocaValley.pdf, https://books.google.co.uk/books?id=MexqMB5vzokC&amp;pg=PA233&amp;lpg=PA233&amp;dq=Soca+valley+2004+earthquake&amp;source=bl&amp;ots=SUKMRsQFox&amp;sig=jioMaay3VKgFwhglwiJgsDDRGVc&amp;hl=el&amp;sa=X&amp;ei=7yA6VZGMMYv9PL39gMgL&amp;ved=0CEAQ6AEwBA#v=onepage&amp;q&amp;f=false, http://link.springer.com/chapter/10.1007/978-1-4020-9196-4_18, https://hal.archives-ouvertes.fr/hal-00299486/, http://www.google.co.uk/url?sa=t&amp;rct=j&amp;q=&amp;esrc=s&amp;source=web&amp;cd=2&amp;cad=rja&amp;uact=8&amp;ved=0CCgQFjAB&amp;url=http%3A%2F%2Fwww.researchgate.net%2Fpublication%2F258617809_Public_participation_in_reconstruction_after_the_earthquakes_in_Friuli_%2528Italy%2529_and_the_Upper_Soca_Valley_%2528Slovenia%2529_in_1976_1998_and_2004&amp;ei=7yA6VZGMMYv9PL39gMgL&amp;usg=AFQjCNEOX5NvrO9EXmmZv4PNTLmV1flmfw&amp;sig2=dE168yd0397VCfXAxig6ag&amp;bvm=bv.91665533,d.ZWU</t>
  </si>
  <si>
    <t>Qarahbagh (Herat)</t>
  </si>
  <si>
    <t>M221</t>
  </si>
  <si>
    <t>Three shocks above M4 in one week</t>
  </si>
  <si>
    <t>Rotorua</t>
  </si>
  <si>
    <t>5</t>
  </si>
  <si>
    <t>A36</t>
  </si>
  <si>
    <t>Probably of many</t>
  </si>
  <si>
    <t>Paktia</t>
  </si>
  <si>
    <t>M220</t>
  </si>
  <si>
    <t>M219</t>
  </si>
  <si>
    <t>AS M223</t>
  </si>
  <si>
    <t>AS Mw5.1 1 July 2004</t>
  </si>
  <si>
    <t>M217</t>
  </si>
  <si>
    <t>AS Mw5.6 14 Nov 2003 that was very damaging. Related to M239</t>
  </si>
  <si>
    <t>Denpasar</t>
  </si>
  <si>
    <t>M215</t>
  </si>
  <si>
    <t>Kaliningrad</t>
  </si>
  <si>
    <t>3-20</t>
  </si>
  <si>
    <t>1 heart attack death, injuries due to falling objects</t>
  </si>
  <si>
    <t>17-2,100</t>
  </si>
  <si>
    <t>M214</t>
  </si>
  <si>
    <t>Two EQs of similar magnitude 2.5 hours apart</t>
  </si>
  <si>
    <t>Baoshan</t>
  </si>
  <si>
    <t>M213</t>
  </si>
  <si>
    <t>https://www.ngdc.noaa.gov/nndc/struts/results?bt_0=2004&amp;st_0=2004&amp;type_17=EXACT&amp;query_17=None+Selected&amp;op_12=eq&amp;v_12=&amp;type_12=Or&amp;query_14=None+Selected&amp;type_3=Like&amp;query_3=&amp;st_1=26&amp;bt_2=98&amp;st_2=100&amp;bt_1=24&amp;bt_4=&amp;st_4=&amp;bt_5=&amp;st_5=&amp;bt_6=&amp;st_6=&amp;bt_7=&amp;st_7=&amp;bt_8=&amp;st_8=&amp;bt_9=&amp;st_9=&amp;bt_10=&amp;st_10=&amp;type_11=Exact&amp;query_11=&amp;type_16=Exact&amp;query_16=&amp;bt_18=&amp;st_18=&amp;ge_19=&amp;le_19=&amp;type_20=Like&amp;query_20=&amp;display_look=1&amp;t=101650&amp;s=1&amp;submit_all=Search+Database, https://earthquake.usgs.gov/earthquakes/eventpage/usp000d6mj#executive, http://www.isc.ac.uk/cgi-bin/web-db-v4?request=REVIEWED&amp;out_format=ISF&amp;searchshape=RECT&amp;bot_lat=24&amp;top_lat=26&amp;left_lon=97&amp;right_lon=100&amp;ctr_lat=&amp;ctr_lon=&amp;radius=&amp;max_dist_units=deg&amp;srn=&amp;grn=&amp;start_year=2004&amp;start_month=10&amp;start_day=18&amp;start_time=00%3A00%3A00&amp;end_year=2004&amp;end_month=10&amp;end_day=19&amp;end_time=00%3A00%3A00&amp;min_dep=&amp;max_dep=&amp;min_mag=&amp;max_mag=&amp;req_mag_type=&amp;req_mag_agcy=&amp;min_def=&amp;max_def=&amp;include_magnitudes=on&amp;include_links=on&amp;include_headers=on&amp;include_comments=on</t>
  </si>
  <si>
    <t>M212</t>
  </si>
  <si>
    <t>AS of Mw6.6 23 Oct 2004. Related to M211 and M210</t>
  </si>
  <si>
    <t>Antikythira</t>
  </si>
  <si>
    <t>A37</t>
  </si>
  <si>
    <t>FS Mw6.7 8 Jan 2006</t>
  </si>
  <si>
    <t>M211</t>
  </si>
  <si>
    <t>AS of Mw6.6 23 Oct 2004. Related to M212 and M210</t>
  </si>
  <si>
    <t>M210</t>
  </si>
  <si>
    <t>AS of Mw6.6 23 Oct 2004. Related to M212 and M211</t>
  </si>
  <si>
    <t>Shushtar</t>
  </si>
  <si>
    <t>A94</t>
  </si>
  <si>
    <t>12 earthquakes of similar magnitude in 2 days</t>
  </si>
  <si>
    <t>Pol-e Dokhtar</t>
  </si>
  <si>
    <t>M209</t>
  </si>
  <si>
    <t>Mw5.2 6 hours before is largest of swarm, no damage reported</t>
  </si>
  <si>
    <t>Garda Lake / Salò</t>
  </si>
  <si>
    <t>5-12</t>
  </si>
  <si>
    <t>At least one injured preventing damage to paintings or furnishings, 1 running away, some by falling debris</t>
  </si>
  <si>
    <t>150,000,000-260,000,000</t>
  </si>
  <si>
    <t>M207</t>
  </si>
  <si>
    <t>http://www.gardapost.it/2016/11/24/dodici-anni-fa-il-terremoto-di-salo/, https://earthquake.usgs.gov/earthquakes/eventpage/usp000d94j#moment-tensor, http://www.isc.ac.uk/cgi-bin/web-db-v4?request=REVIEWED&amp;out_format=ISF&amp;searchshape=RECT&amp;bot_lat=44&amp;top_lat=46&amp;left_lon=10&amp;right_lon=11&amp;ctr_lat=&amp;ctr_lon=&amp;radius=&amp;max_dist_units=deg&amp;srn=&amp;grn=&amp;start_year=2004&amp;start_month=11&amp;start_day=24&amp;start_time=00%3A00%3A00&amp;end_year=2004&amp;end_month=11&amp;end_day=25&amp;end_time=00%3A00%3A00&amp;min_dep=&amp;max_dep=&amp;min_mag=&amp;max_mag=&amp;req_mag_type=&amp;req_mag_agcy=&amp;min_def=&amp;max_def=&amp;include_magnitudes=on&amp;include_links=on&amp;include_headers=on&amp;include_comments=on, http://www.dailymail.co.uk/travel/article-592982/Northern-Italy-rocked-earthquake.html, http://www.tandfonline.com/doi/abs/10.1080/13632460701232675#.VTe3ypPaZkk</t>
  </si>
  <si>
    <t>Boumerdas</t>
  </si>
  <si>
    <t>M206</t>
  </si>
  <si>
    <t>AS Mw6.8 Zemmouri 21 May 2003 EQ. Related to M204.</t>
  </si>
  <si>
    <t>https://www.ngdc.noaa.gov/nndc/struts/results?bt_0=2004&amp;st_0=2004&amp;type_17=EXACT&amp;query_17=None+Selected&amp;op_12=eq&amp;v_12=&amp;type_12=Or&amp;query_14=None+Selected&amp;type_3=Like&amp;query_3=&amp;st_1=38&amp;bt_2=2&amp;st_2=5&amp;bt_1=34&amp;bt_4=&amp;st_4=&amp;bt_5=&amp;st_5=&amp;bt_6=&amp;st_6=&amp;bt_7=&amp;st_7=&amp;bt_8=&amp;st_8=&amp;bt_9=&amp;st_9=&amp;bt_10=&amp;st_10=&amp;type_11=Exact&amp;query_11=&amp;type_16=Exact&amp;query_16=&amp;bt_18=&amp;st_18=&amp;ge_19=&amp;le_19=&amp;type_20=Like&amp;query_20=&amp;display_look=1&amp;t=101650&amp;s=1&amp;submit_all=Search+Database, https://earthquake.usgs.gov/earthquakes/eventpage/usp000d9r7#executive, http://www.isc.ac.uk/cgi-bin/web-db-v4?request=REVIEWED&amp;out_format=ISF&amp;searchshape=RECT&amp;bot_lat=38&amp;top_lat=35&amp;left_lon=2&amp;right_lon=5&amp;ctr_lat=&amp;ctr_lon=&amp;radius=&amp;max_dist_units=deg&amp;srn=&amp;grn=&amp;start_year=2004&amp;start_month=12&amp;start_day=01&amp;start_time=00%3A00%3A00&amp;end_year=2004&amp;end_month=12&amp;end_day=02&amp;end_time=00%3A00%3A00&amp;min_dep=&amp;max_dep=&amp;min_mag=&amp;max_mag=&amp;req_mag_type=&amp;req_mag_agcy=&amp;min_def=&amp;max_def=&amp;include_magnitudes=on&amp;include_links=on&amp;include_headers=on&amp;include_comments=on</t>
  </si>
  <si>
    <t>Waldkirch</t>
  </si>
  <si>
    <t>V-VI (EMS-98)</t>
  </si>
  <si>
    <t>3,000,000 € - 12,000,000 USD</t>
  </si>
  <si>
    <t>C167</t>
  </si>
  <si>
    <t>http://www.naturgewalten.de/090505schopfheim.htm, https://earthquake.usgs.gov/earthquakes/eventpage/usp000da1z#impact, https://link.springer.com/article/10.1007/s10950-012-9319-2, https://pubs.geoscienceworld.org/bssa/article-lookup/102/5/2077, https://www.nat-hazards-earth-syst-sci.net/6/573/2006/nhess-6-573-2006.pdf, https://www.academia.edu/23984682/Vulnerability_of_masonry_structures_-_experience_from_recent_damaging_earthquakes_in_Central_Europe, http://www.faz.net/aktuell/gesellschaft/suedwestdeutschland-erdbeben-reisst-schwarzwaelder-aus-dem-schlaf-1191279.html, http://www.handelsblatt.com/archiv/erdbeben-der-staerke-5-4-in-baden-wuerttemberg/2447314.html</t>
  </si>
  <si>
    <t xml:space="preserve">Algeria </t>
  </si>
  <si>
    <t>Zemmouri</t>
  </si>
  <si>
    <t>M204</t>
  </si>
  <si>
    <t>AS Mw6.8 Zemmouri 21 May 2003 EQ. Related to M206.</t>
  </si>
  <si>
    <t>https://earthquake.usgs.gov/earthquakes/eventpage/usp000da30#impact, http://www.isc.ac.uk/cgi-bin/web-db-v4?request=REVIEWED&amp;out_format=ISF&amp;searchshape=RECT&amp;bot_lat=36&amp;top_lat=37.5&amp;left_lon=3&amp;right_lon=4&amp;ctr_lat=&amp;ctr_lon=&amp;radius=&amp;max_dist_units=deg&amp;srn=&amp;grn=&amp;start_year=2004&amp;start_month=12&amp;start_day=05&amp;start_time=00%3A00%3A00&amp;end_year=2004&amp;end_month=12&amp;end_day=06&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37&amp;bt_2=3&amp;st_2=4&amp;bt_1=36&amp;bt_4=&amp;st_4=&amp;bt_5=&amp;st_5=&amp;bt_6=&amp;st_6=&amp;bt_7=&amp;st_7=&amp;bt_8=&amp;st_8=&amp;bt_9=&amp;st_9=&amp;bt_10=&amp;st_10=&amp;type_11=Exact&amp;query_11=&amp;type_16=Exact&amp;query_16=&amp;bt_18=&amp;st_18=&amp;ge_19=&amp;le_19=&amp;type_20=Like&amp;query_20=&amp;display_look=1&amp;t=101650&amp;s=1&amp;submit_all=Search+Database</t>
  </si>
  <si>
    <t>Hailakandi/Cachar</t>
  </si>
  <si>
    <t>M202</t>
  </si>
  <si>
    <t>Related to A39</t>
  </si>
  <si>
    <t>Cabo de Sao Vicente</t>
  </si>
  <si>
    <t>C176</t>
  </si>
  <si>
    <t>https://www.casadasciencias.org/cc/redindex.php?idart=303&amp;gid=37091084, https://issuu.com/casadasciencias/docs/sismos_portugueses_recentes__1981-2011_, http://www.ipma.pt/resources.www/docs/im.publicacoes/edicoes.online/wtNhoDtIOJNmODgQynul/sis_20041201_20041231_bsi_mm_pm_pt.pdf</t>
  </si>
  <si>
    <t>M201</t>
  </si>
  <si>
    <t>M200</t>
  </si>
  <si>
    <t>AS Mw5.6 three months earlier 7 Oct 2004</t>
  </si>
  <si>
    <t>M199</t>
  </si>
  <si>
    <t>SWARM M218</t>
  </si>
  <si>
    <t>Of 2 or more</t>
  </si>
  <si>
    <t>mb5.0 two minutes later</t>
  </si>
  <si>
    <t>Lower Hutt</t>
  </si>
  <si>
    <t>A38</t>
  </si>
  <si>
    <t>Simao</t>
  </si>
  <si>
    <t>M198</t>
  </si>
  <si>
    <t>https://earthquake.usgs.gov/earthquakes/eventpage/usp000deb8#executive, http://www.isc.ac.uk/cgi-bin/web-db-v4?request=REVIEWED&amp;out_format=ISF&amp;searchshape=RECT&amp;bot_lat=21&amp;top_lat=23&amp;left_lon=99&amp;right_lon=102&amp;ctr_lat=&amp;ctr_lon=&amp;radius=&amp;max_dist_units=deg&amp;srn=&amp;grn=&amp;start_year=2005&amp;start_month=1&amp;start_day=25&amp;start_time=00%3A00%3A00&amp;end_year=2005&amp;end_month=1&amp;end_day=26&amp;end_time=00%3A00%3A00&amp;min_dep=&amp;max_dep=&amp;min_mag=&amp;max_mag=&amp;req_mag_type=&amp;req_mag_agcy=&amp;min_def=&amp;max_def=&amp;include_magnitudes=on&amp;include_links=on&amp;include_headers=on&amp;include_comments=on</t>
  </si>
  <si>
    <t>La Paca/Bullas</t>
  </si>
  <si>
    <t>&gt;2,500</t>
  </si>
  <si>
    <t>30 families</t>
  </si>
  <si>
    <t>565-900</t>
  </si>
  <si>
    <t>20-80</t>
  </si>
  <si>
    <t>M197</t>
  </si>
  <si>
    <t>Garut</t>
  </si>
  <si>
    <t>M196</t>
  </si>
  <si>
    <t>Khaspur</t>
  </si>
  <si>
    <t>A39</t>
  </si>
  <si>
    <t>AS M202</t>
  </si>
  <si>
    <t>Could be separate</t>
  </si>
  <si>
    <t>Places named are different for MS and AS</t>
  </si>
  <si>
    <t>Chiba/Ibaraki/Saitama</t>
  </si>
  <si>
    <t>M194</t>
  </si>
  <si>
    <t>Related to M174</t>
  </si>
  <si>
    <t>M193</t>
  </si>
  <si>
    <t>Stilfontein / Klerksdorp</t>
  </si>
  <si>
    <t>60 families</t>
  </si>
  <si>
    <t>M192</t>
  </si>
  <si>
    <t>Declustering algorithm says AS mb4.9 17 Feb 2005 but possible conversion issue (MS not damaging)</t>
  </si>
  <si>
    <t>http://earthquakes.findthedata.com/l/5194/South-Africa-Klerksdorp-Stilfontein, http://reliefweb.int/report/south-africa/south-africa-earthquake-stilfontein, http://www.iol.co.za/news/south-africa/more-tremors-rock-stilfontein-after-quake-1.235903#.VTZuiJPaZkk, http://www.fin24.com/Companies/Mining/Did-mining-cause-Jhb-quake-20140806, http://reliefweb.int/map/south-africa/south-africa-earthquake-situation-map, http://reliefweb.int/report/south-africa/south-africa-earthquake-victims-receive-support-north-west-government, http://www.abovetopsecret.com/forum/thread125683/pg1, http://earthquake.usgs.gov/earthquakes/shakemap/atlas/shake/200503091015/, http://www.earthdoc.org/publication/publicationdetails/?publication=51508</t>
  </si>
  <si>
    <t>Dhebewadi/Kasani</t>
  </si>
  <si>
    <t>M191</t>
  </si>
  <si>
    <t>SWARM A95 A96 A107 A111</t>
  </si>
  <si>
    <t>Related to A95, A96 and A107. Declustering algorithm says FS but swarm makes more sense.</t>
  </si>
  <si>
    <t>Dhebewadi</t>
  </si>
  <si>
    <t>A95</t>
  </si>
  <si>
    <t>SWARM M191 A96 A107 A111</t>
  </si>
  <si>
    <t>Related to M191, A96 and A107. 10 km away from damaging main shock</t>
  </si>
  <si>
    <t>Fukuoka</t>
  </si>
  <si>
    <t>M189</t>
  </si>
  <si>
    <t>AS of Mw6.6 20 March 2005</t>
  </si>
  <si>
    <t>Chuschi (Ayacucho)</t>
  </si>
  <si>
    <t>M188</t>
  </si>
  <si>
    <t>Of many (4)</t>
  </si>
  <si>
    <t>http://www.indeci.gob.pe/compend_estad/2005/pdfs/doc322_4e.pdf, http://www.indeci.gob.pe/compend_estad/2005/pdfs/doc322_5.pdf, http://portal.igp.gob.pe/sites/default/files/images/documents/comunicaciones/Notasprensa/2016/catalogo_isosistas_peru_2016.pdf</t>
  </si>
  <si>
    <t>M187</t>
  </si>
  <si>
    <t>AS Mw6.6 20 March 2005</t>
  </si>
  <si>
    <t>https://earthquake.usgs.gov/earthquakes/eventpage/usp000dpq1#impact, http://www.isc.ac.uk/cgi-bin/web-db-v4?request=REVIEWED&amp;out_format=ISF&amp;searchshape=RECT&amp;bot_lat=32&amp;top_lat=37&amp;left_lon=128&amp;right_lon=132&amp;ctr_lat=&amp;ctr_lon=&amp;radius=&amp;max_dist_units=deg&amp;srn=&amp;grn=&amp;start_year=2005&amp;start_month=5&amp;start_day=01&amp;start_time=00%3A00%3A00&amp;end_year=2005&amp;end_month=5&amp;end_day=02&amp;end_time=00%3A00%3A00&amp;min_dep=&amp;max_dep=&amp;min_mag=&amp;max_mag=&amp;req_mag_type=&amp;req_mag_agcy=&amp;min_def=&amp;max_def=&amp;include_magnitudes=on&amp;include_links=on&amp;include_headers=on&amp;include_comments=on</t>
  </si>
  <si>
    <t>Borujerd</t>
  </si>
  <si>
    <t>M186</t>
  </si>
  <si>
    <t>mb4.1 three minutes later. FS Mw6.1 31 March 2006</t>
  </si>
  <si>
    <t>Johannesburg / Carletonville</t>
  </si>
  <si>
    <t>M185</t>
  </si>
  <si>
    <t>Related to C30. Apparently 13/07/2005 is main shock, but no damage.</t>
  </si>
  <si>
    <t>Event 8432193 of ISC Bulletin. https://www.iol.co.za/news/south-africa/i-was-scared-it-was-all-too-much-241944</t>
  </si>
  <si>
    <t>C30</t>
  </si>
  <si>
    <t>Related to M185. Apparently 13/07/2005 is main shock, but no damage.</t>
  </si>
  <si>
    <t>Clarendon / Manchester</t>
  </si>
  <si>
    <t>Falling objects, collapsed dwellings</t>
  </si>
  <si>
    <t>M183</t>
  </si>
  <si>
    <t>https://earthquake.usgs.gov/earthquakes/eventpage/usp000dsug#impact, https://www.mona.uwi.edu/earthquake/equakedata.htm</t>
  </si>
  <si>
    <t>San Bernardino (California)</t>
  </si>
  <si>
    <t>M182</t>
  </si>
  <si>
    <t>Kashiwazaki</t>
  </si>
  <si>
    <t>M181</t>
  </si>
  <si>
    <t>mb4.4 12 minutes later. FS Mw6.6 16 July 2007</t>
  </si>
  <si>
    <t>Tropoje</t>
  </si>
  <si>
    <t>A40</t>
  </si>
  <si>
    <t>Timor Tengah Utara</t>
  </si>
  <si>
    <t>A41</t>
  </si>
  <si>
    <t>Declustering algorithm says FS of the second one 2 mins later, for damage purposes this is MS</t>
  </si>
  <si>
    <t>Daqing</t>
  </si>
  <si>
    <t>M180</t>
  </si>
  <si>
    <t>http://globaldisasterwatch.blogspot.de/p/2005-disasters-from-july-december.html, http://www.chinadaily.com.cn/english/doc/2005-07/27/content_463776.htm</t>
  </si>
  <si>
    <t>Bala</t>
  </si>
  <si>
    <t>A42</t>
  </si>
  <si>
    <t>https://journals.tubitak.gov.tr/earth/abstract.htm?id=11043</t>
  </si>
  <si>
    <t>Huize</t>
  </si>
  <si>
    <t>M179</t>
  </si>
  <si>
    <t>Ho Chi Minh</t>
  </si>
  <si>
    <t>C97</t>
  </si>
  <si>
    <t>[FS Mw5.3 2005-11-8]</t>
  </si>
  <si>
    <t>A43</t>
  </si>
  <si>
    <t>Wenshan</t>
  </si>
  <si>
    <t>M178</t>
  </si>
  <si>
    <t>https://earthquake.usgs.gov/earthquakes/eventpage/usp000dx7x#executive, http://www.isc.ac.uk/cgi-bin/web-db-v4?request=REVIEWED&amp;out_format=ISF&amp;searchshape=RECT&amp;bot_lat=21&amp;top_lat=26&amp;left_lon=102&amp;right_lon=106&amp;ctr_lat=&amp;ctr_lon=&amp;radius=&amp;max_dist_units=deg&amp;srn=&amp;grn=&amp;start_year=2005&amp;start_month=8&amp;start_day=13&amp;start_time=00%3A00%3A00&amp;end_year=2005&amp;end_month=8&amp;end_day=14&amp;end_time=00%3A00%3A00&amp;min_dep=&amp;max_dep=&amp;min_mag=&amp;max_mag=&amp;req_mag_type=&amp;req_mag_agcy=&amp;min_def=&amp;max_def=&amp;include_magnitudes=on&amp;include_links=on&amp;include_headers=on&amp;include_comments=on, https://www.ngdc.noaa.gov/nndc/struts/results?bt_0=2005&amp;st_0=2005&amp;type_17=EXACT&amp;query_17=None+Selected&amp;op_12=eq&amp;v_12=&amp;type_12=Or&amp;query_14=None+Selected&amp;type_3=Like&amp;query_3=&amp;st_1=25&amp;bt_2=102&amp;st_2=105&amp;bt_1=22&amp;bt_4=&amp;st_4=&amp;bt_5=&amp;st_5=&amp;bt_6=&amp;st_6=&amp;bt_7=&amp;st_7=&amp;bt_8=&amp;st_8=&amp;bt_9=&amp;st_9=&amp;bt_10=&amp;st_10=&amp;type_11=Exact&amp;query_11=&amp;type_16=Exact&amp;query_16=&amp;bt_18=&amp;st_18=&amp;ge_19=&amp;le_19=&amp;type_20=Like&amp;query_20=&amp;display_look=1&amp;t=101650&amp;s=1&amp;submit_all=Search+Database</t>
  </si>
  <si>
    <t>A107</t>
  </si>
  <si>
    <t>SWARM M191 A95 A96 A111</t>
  </si>
  <si>
    <t>Uttarkahi (Uttaranchal)</t>
  </si>
  <si>
    <t>A108</t>
  </si>
  <si>
    <t>M177</t>
  </si>
  <si>
    <t>[FS Mw6.6 2007-7-16]</t>
  </si>
  <si>
    <t>Ambeghar</t>
  </si>
  <si>
    <t>A96</t>
  </si>
  <si>
    <t>SWARM M191 A95 A107 A111</t>
  </si>
  <si>
    <t>Related to M191, A95 and A107. Declustering algorithm does not say AS but it was very close</t>
  </si>
  <si>
    <t>Moquegua</t>
  </si>
  <si>
    <t>850 families</t>
  </si>
  <si>
    <t>M176</t>
  </si>
  <si>
    <t>12 events with mb&gt;4 in one week</t>
  </si>
  <si>
    <t>http://ovs.igp.gob.pe/sites/ovs.igp.gob.pe/files/pdf/Investigacion/Articulos/Ticsani/ticsani_-_crisis_sismica_de_calacoa_moquegua_octubre_2005.pdf, https://www.indeci.gob.pe/compend_estad/2006/7_otras_estad/7.1_sismos/7.1.4_hist_sismos.pdf</t>
  </si>
  <si>
    <t>Uri (Kashmir)</t>
  </si>
  <si>
    <t>M175</t>
  </si>
  <si>
    <t>M174</t>
  </si>
  <si>
    <t>AS M194</t>
  </si>
  <si>
    <t>AS Mw5.4 15 Feb 2005</t>
  </si>
  <si>
    <t>Baeza</t>
  </si>
  <si>
    <t>A97</t>
  </si>
  <si>
    <t>Baise (Guangxi)</t>
  </si>
  <si>
    <t>Guangxi</t>
  </si>
  <si>
    <t>Rockfall</t>
  </si>
  <si>
    <t>M172</t>
  </si>
  <si>
    <t>http://www.isc.ac.uk/cgi-bin/web-db-v4?request=REVIEWED&amp;out_format=ISF&amp;searchshape=RECT&amp;bot_lat=22&amp;top_lat=25&amp;left_lon=105&amp;right_lon=109&amp;ctr_lat=&amp;ctr_lon=&amp;radius=&amp;max_dist_units=deg&amp;srn=&amp;grn=&amp;start_year=2005&amp;start_month=10&amp;start_day=27&amp;start_time=00%3A00%3A00&amp;end_year=2005&amp;end_month=10&amp;end_day=28&amp;end_time=00%3A00%3A00&amp;min_dep=&amp;max_dep=&amp;min_mag=&amp;max_mag=&amp;req_mag_type=&amp;req_mag_agcy=&amp;min_def=&amp;max_def=&amp;include_magnitudes=on&amp;include_links=on&amp;include_headers=on&amp;include_comments=on, https://earthquake.usgs.gov/earthquakes/eventpage/usp000e2y0#executive, http://english.sina.com/china/1/2005/1029/51547.html</t>
  </si>
  <si>
    <t>Bagua</t>
  </si>
  <si>
    <t>M171</t>
  </si>
  <si>
    <t>Batgram</t>
  </si>
  <si>
    <t>M170</t>
  </si>
  <si>
    <t>mb4.4 two minutes later. AS Mw7.6 8 Oct 2005</t>
  </si>
  <si>
    <t>M169</t>
  </si>
  <si>
    <t>Jiujiang-Ruichang</t>
  </si>
  <si>
    <t>M167</t>
  </si>
  <si>
    <t>A44</t>
  </si>
  <si>
    <t>Uttaranchal</t>
  </si>
  <si>
    <t>M166</t>
  </si>
  <si>
    <t>Yokkaichi</t>
  </si>
  <si>
    <t>M165</t>
  </si>
  <si>
    <t>http://www.isc.ac.uk/cgi-bin/web-db-v4?request=REVIEWED&amp;out_format=ISF&amp;searchshape=RECT&amp;bot_lat=32&amp;top_lat=37&amp;left_lon=134&amp;right_lon=138&amp;ctr_lat=&amp;ctr_lon=&amp;radius=&amp;max_dist_units=deg&amp;srn=&amp;grn=&amp;start_year=2005&amp;start_month=12&amp;start_day=24&amp;start_time=00%3A00%3A00&amp;end_year=2005&amp;end_month=12&amp;end_day=25&amp;end_time=00%3A00%3A00&amp;min_dep=&amp;max_dep=&amp;min_mag=&amp;max_mag=&amp;req_mag_type=&amp;req_mag_agcy=&amp;min_def=&amp;max_def=&amp;include_magnitudes=on&amp;include_links=on&amp;include_headers=on&amp;include_comments=on, https://earthquake.usgs.gov/earthquakes/eventpage/usp000e6rd#executive</t>
  </si>
  <si>
    <t>Akhisar</t>
  </si>
  <si>
    <t>A98</t>
  </si>
  <si>
    <t xml:space="preserve">China </t>
  </si>
  <si>
    <t>Mijiang (Yunnan)</t>
  </si>
  <si>
    <t>M163</t>
  </si>
  <si>
    <t>http://factsanddetails.com/china/cat10/sub65/item1660.html, http://www.csndmc.ac.cn/wdc4seis@bj/cgi-bin/wdc4seis@bj/csn_catalog_p003.pl?mode=location&amp;ot=20060112_0105315, https://earthquake.usgs.gov/earthquakes/eventpage/usp000e82j#executive</t>
  </si>
  <si>
    <t>Khusenshug</t>
  </si>
  <si>
    <t>M164</t>
  </si>
  <si>
    <t>Series 10-15 January 2006</t>
  </si>
  <si>
    <t>https://reliefweb.int/report/tajikistan/tajikistan-avalanches-information-bulletin-n-1, http://www.isc.ac.uk/cgi-bin/web-db-v4?request=COMPREHENSIVE&amp;out_format=ISF&amp;searchshape=RECT&amp;bot_lat=36.85&amp;top_lat=39.24&amp;left_lon=67.56&amp;right_lon=70.72&amp;ctr_lat=&amp;ctr_lon=&amp;radius=&amp;max_dist_units=deg&amp;srn=&amp;grn=&amp;start_year=2006&amp;start_month=1&amp;start_day=09&amp;start_time=00%3A00%3A00&amp;end_year=2006&amp;end_month=1&amp;end_day=17&amp;end_time=00%3A00%3A00&amp;min_dep=&amp;max_dep=&amp;min_mag=&amp;max_mag=&amp;req_mag_type=&amp;req_mag_agcy=&amp;min_def=&amp;max_def=&amp;include_magnitudes=on&amp;include_links=on&amp;include_headers=on&amp;include_comments=on</t>
  </si>
  <si>
    <t>Sikkim</t>
  </si>
  <si>
    <t>2 landslide deaths</t>
  </si>
  <si>
    <t>Moderate to Severe</t>
  </si>
  <si>
    <t>M162</t>
  </si>
  <si>
    <t>Damage description based on reports</t>
  </si>
  <si>
    <t>http://www.jstor.org/stable/24093945?seq=1#page_scan_tab_contents, http://www.jstor.org/stable/24099134?seq=1#page_scan_tab_contents</t>
  </si>
  <si>
    <t>Murgovo</t>
  </si>
  <si>
    <t>M161</t>
  </si>
  <si>
    <t>http://www.isc.ac.uk/cgi-bin/web-db-v4?event_id=8096138&amp;out_format=IMS1.0&amp;request=REVIEWED, https://earthquake.usgs.gov/earthquakes/eventpage/usp000eaez#executive</t>
  </si>
  <si>
    <t>M160</t>
  </si>
  <si>
    <t>Mangla</t>
  </si>
  <si>
    <t>Death due to collapsed wall, injuries from jumping off buildings</t>
  </si>
  <si>
    <t>M159</t>
  </si>
  <si>
    <t>Some sources say AS Mw7.6 8 Oct 2005 but seems too far away in space</t>
  </si>
  <si>
    <t>https://reliefweb.int/report/pakistan/pakistan-tremor-kills-man-injures-16, http://pu.edu.pk/images/journal/geology/PDF-FILES/Vol_44_117-122.pdf</t>
  </si>
  <si>
    <t>Kherrata/Laalam</t>
  </si>
  <si>
    <t>9-68</t>
  </si>
  <si>
    <t>Landslide, 1 death due to collapse</t>
  </si>
  <si>
    <t>&gt;2,000,000</t>
  </si>
  <si>
    <t>M158</t>
  </si>
  <si>
    <t>Damage caused by landslide and shaking</t>
  </si>
  <si>
    <t>Tapaktuan (Sumatra)</t>
  </si>
  <si>
    <t>30.0</t>
  </si>
  <si>
    <t>A14</t>
  </si>
  <si>
    <t>M157</t>
  </si>
  <si>
    <t>M156</t>
  </si>
  <si>
    <t>AS Mw7.6 8 Oct 2005</t>
  </si>
  <si>
    <t>https://reliefweb.int/report/pakistan/pakistan-earthquake-ocha-situation-report-no-41, https://earthquake.usgs.gov/earthquakes/eventpage/usp000edns#executive</t>
  </si>
  <si>
    <t>Zakynthos</t>
  </si>
  <si>
    <t>A199</t>
  </si>
  <si>
    <t>Boquete</t>
  </si>
  <si>
    <t>A118</t>
  </si>
  <si>
    <t>Zarand</t>
  </si>
  <si>
    <t>M155</t>
  </si>
  <si>
    <t>AS Mw6.4 22 Feb 2005</t>
  </si>
  <si>
    <t>Kaliandak (Sumatra)</t>
  </si>
  <si>
    <t>A45</t>
  </si>
  <si>
    <t>Qeshm/Ramkan</t>
  </si>
  <si>
    <t>M153</t>
  </si>
  <si>
    <t>AS Mw5.9 27 Nov 2005</t>
  </si>
  <si>
    <t>Hakkari</t>
  </si>
  <si>
    <t>A99</t>
  </si>
  <si>
    <t>AS Mw5.9 25 Jan 2005 not identified by declustering algorithm but affected same area</t>
  </si>
  <si>
    <t>Tepelene</t>
  </si>
  <si>
    <t>M152</t>
  </si>
  <si>
    <t>https://earthquake.usgs.gov/earthquakes/eventpage/usp000ek9c#executive, https://www.ngdc.noaa.gov/nndc/struts/results?bt_0=2006&amp;st_0=2006&amp;type_17=EXACT&amp;query_17=None+Selected&amp;op_12=eq&amp;v_12=&amp;type_12=Or&amp;query_14=None+Selected&amp;type_3=Like&amp;query_3=&amp;st_1=41&amp;bt_2=19&amp;st_2=20.5&amp;bt_1=40&amp;bt_4=&amp;st_4=&amp;bt_5=&amp;st_5=&amp;bt_6=&amp;st_6=&amp;bt_7=&amp;st_7=&amp;bt_8=&amp;st_8=&amp;bt_9=&amp;st_9=&amp;bt_10=&amp;st_10=&amp;type_11=Exact&amp;query_11=&amp;type_16=Exact&amp;query_16=&amp;bt_18=&amp;st_18=&amp;ge_19=&amp;le_19=&amp;type_20=Like&amp;query_20=&amp;display_look=1&amp;t=101650&amp;s=1&amp;submit_all=Search+Database, http://www.isc.ac.uk/cgi-bin/web-db-v4?request=REVIEWED&amp;out_format=ISF&amp;searchshape=RECT&amp;bot_lat=40&amp;top_lat=42&amp;left_lon=19&amp;right_lon=20.5&amp;ctr_lat=&amp;ctr_lon=&amp;radius=&amp;max_dist_units=deg&amp;srn=&amp;grn=&amp;start_year=2006&amp;start_month=6&amp;start_day=13&amp;start_time=00%3A00%3A00&amp;end_year=2006&amp;end_month=6&amp;end_day=14&amp;end_time=00%3A00%3A00&amp;min_dep=&amp;max_dep=&amp;min_mag=&amp;max_mag=&amp;req_mag_type=&amp;req_mag_agcy=&amp;min_def=&amp;max_def=&amp;include_magnitudes=on&amp;include_links=on&amp;include_headers=on&amp;include_comments=on</t>
  </si>
  <si>
    <t>Wen Xian (Gansu)</t>
  </si>
  <si>
    <t>M151</t>
  </si>
  <si>
    <t>https://earthquake.usgs.gov/earthquakes/eventpage/usp000ekvx#executive, https://www.researchgate.net/publication/290266750_Study_on_the_seismogenic_tectonic_of_the_Ms_5_0_earthquake_in_Wenxian_Gansu_on_June_21_2006, http://www.isc.ac.uk/cgi-bin/web-db-v4?request=REVIEWED&amp;out_format=ISF&amp;searchshape=RECT&amp;bot_lat=32&amp;top_lat=34&amp;left_lon=102&amp;right_lon=106&amp;ctr_lat=&amp;ctr_lon=&amp;radius=&amp;max_dist_units=deg&amp;srn=&amp;grn=&amp;start_year=2006&amp;start_month=6&amp;start_day=20&amp;start_time=00%3A00%3A00&amp;end_year=2006&amp;end_month=6&amp;end_day=21&amp;end_time=00%3A00%3A00&amp;min_dep=&amp;max_dep=&amp;min_mag=&amp;max_mag=&amp;req_mag_type=&amp;req_mag_agcy=&amp;min_def=&amp;max_def=&amp;include_magnitudes=on&amp;include_links=on&amp;include_headers=on&amp;include_comments=on</t>
  </si>
  <si>
    <t>Yanjin</t>
  </si>
  <si>
    <t>50,000-75,000</t>
  </si>
  <si>
    <t>1000-38000</t>
  </si>
  <si>
    <t>M150</t>
  </si>
  <si>
    <t>FS M147</t>
  </si>
  <si>
    <t>FS Mw5.0 25 Aug 2006</t>
  </si>
  <si>
    <t>Argentina</t>
  </si>
  <si>
    <t>Mendoza</t>
  </si>
  <si>
    <t>Dushanbe</t>
  </si>
  <si>
    <t>A100</t>
  </si>
  <si>
    <t>Charente</t>
  </si>
  <si>
    <t>A82</t>
  </si>
  <si>
    <t>Doushaguan / Yanjin</t>
  </si>
  <si>
    <t>M147</t>
  </si>
  <si>
    <t>http://earthquake.usgs.gov/earthquakes/eqarchives/significant/sig_2006.php, http://earthquake.usgs.gov/earthquakes/shakemap/atlas/shake/200608250551/, http://earthquakes.findthedata.com/l/5277/China-Sichuan-Province</t>
  </si>
  <si>
    <t>Chaman</t>
  </si>
  <si>
    <t>M144</t>
  </si>
  <si>
    <t>https://earthquake.usgs.gov/earthquakes/eventpage/usp000eurm#executive, http://www.isc.ac.uk/cgi-bin/web-db-v4?request=REVIEWED&amp;out_format=ISF&amp;searchshape=RECT&amp;bot_lat=29&amp;top_lat=32&amp;left_lon=65&amp;right_lon=67&amp;ctr_lat=&amp;ctr_lon=&amp;radius=&amp;max_dist_units=deg&amp;srn=&amp;grn=&amp;start_year=2006&amp;start_month=10&amp;start_day=09&amp;start_time=00%3A00%3A00&amp;end_year=2006&amp;end_month=10&amp;end_day=10&amp;end_time=00%3A00%3A00&amp;min_dep=&amp;max_dep=&amp;min_mag=&amp;max_mag=&amp;req_mag_type=&amp;req_mag_agcy=&amp;min_def=&amp;max_def=&amp;include_magnitudes=on&amp;include_links=on&amp;include_headers=on&amp;include_comments=on</t>
  </si>
  <si>
    <t>Suizhou (Hubei)</t>
  </si>
  <si>
    <t>A101</t>
  </si>
  <si>
    <t>Inner Mongolia</t>
  </si>
  <si>
    <t>M143</t>
  </si>
  <si>
    <t>NOAA estimates 5 to 24 million USD (their number of buildings has a typo)</t>
  </si>
  <si>
    <t>http://factsanddetails.com/china/cat10/sub65/item1660.html, https://earthquake.usgs.gov/earthquakes/eventpage/usp000ewhk#executive, http://www.china.org.cn/2006-11/06/content_1187808.htm</t>
  </si>
  <si>
    <t>Pyrenees</t>
  </si>
  <si>
    <t>A109</t>
  </si>
  <si>
    <t>Hungary</t>
  </si>
  <si>
    <t>Beregdaroc</t>
  </si>
  <si>
    <t>A102</t>
  </si>
  <si>
    <t>Not clear if part of the 2005–2006 Mukacheve sequence</t>
  </si>
  <si>
    <t>https://link.springer.com/article/10.2478/s11600-012-0096-7</t>
  </si>
  <si>
    <t>Wusu (Xinjiang)</t>
  </si>
  <si>
    <t>A46</t>
  </si>
  <si>
    <t>http://en.cnki.com.cn/Article_en/CJFDTOTAL-DIZN200704015.htm</t>
  </si>
  <si>
    <t>Pinrang (Sulawesi)</t>
  </si>
  <si>
    <t>A47</t>
  </si>
  <si>
    <t>Basel</t>
  </si>
  <si>
    <t>6,500,000-8,300,000</t>
  </si>
  <si>
    <t>M142</t>
  </si>
  <si>
    <t>http://www.nytimes.com/2009/12/11/science/earth/11basel.html, http://earthquakes.findthedata.com/l/5293/Switzerland-Basel, http://onlinelibrary.wiley.com/doi/10.1111/j.1365-246X.2011.05068.x/abstract?deniedAccessCustomisedMessage=&amp;userIsAuthenticated=false, http://srl.geoscienceworld.org/content/80/5/784.extract, http://www.nature.com/nature/journal/v462/n7275/full/462848a.html, http://www.cces.ethz.ch/projects/nature/geotherm/meetings/Latsis-Symposium_Nov-2010/Latsis-Symposium_Nov-2010/DeichmannEtAl_Latsis2010_Poster, http://onlinelibrary.wiley.com/doi/10.1029/2011GL047498/full, http://onlinelibrary.wiley.com/doi/10.1029/2012GL054147/full, http://www.nytimes.com/2010/01/16/science/earth/16alta.html, http://www.researchgate.net/publication/263318666_Induced_seismicity_risk_analysis_of_the_2006_Basel_Switzerland_Enhanced_Geothermal_System_project_Influence_of_uncertainties_on_risk_mitigation, http://www.livescience.com/9777-earthquake-concerns-shake-geothermal-energy-projects.html</t>
  </si>
  <si>
    <t>Thailand</t>
  </si>
  <si>
    <t>Mae Rim</t>
  </si>
  <si>
    <t>M141</t>
  </si>
  <si>
    <t>Ahuachapan</t>
  </si>
  <si>
    <t>5500-16470</t>
  </si>
  <si>
    <t>M140</t>
  </si>
  <si>
    <t>Consequences make reference to the whole swarm</t>
  </si>
  <si>
    <t>http://reliefweb.int/report/el-salvador/el-salvador-dref-bulletin-no-mdrsv001-update-no-1, files sent by MARN to Cecilia</t>
  </si>
  <si>
    <t>Rajasthan</t>
  </si>
  <si>
    <t>A119</t>
  </si>
  <si>
    <t>http://asc-india.org/lib/20061224-jaipur.htm</t>
  </si>
  <si>
    <t>Gyomro</t>
  </si>
  <si>
    <t>M139</t>
  </si>
  <si>
    <t>https://earthquake.usgs.gov/earthquakes/eventpage/usp000f1e6#executive, http://www.georisk.hu/Bulletin/HEB_2006.pdf, https://www.ngdc.noaa.gov/nndc/struts/results?bt_0=2006&amp;st_0=2006&amp;type_17=EXACT&amp;query_17=None+Selected&amp;op_12=eq&amp;v_12=&amp;type_12=Or&amp;query_14=None+Selected&amp;type_3=Like&amp;query_3=&amp;st_1=48&amp;bt_2=19&amp;st_2=20&amp;bt_1=46&amp;bt_4=&amp;st_4=&amp;bt_5=&amp;st_5=&amp;bt_6=&amp;st_6=&amp;bt_7=&amp;st_7=&amp;bt_8=&amp;st_8=&amp;bt_9=&amp;st_9=&amp;bt_10=&amp;st_10=&amp;type_11=Exact&amp;query_11=&amp;type_16=Exact&amp;query_16=&amp;bt_18=&amp;st_18=&amp;ge_19=&amp;le_19=&amp;type_20=Like&amp;query_20=&amp;display_look=1&amp;t=101650&amp;s=1&amp;submit_all=Search+Database</t>
  </si>
  <si>
    <t>Lanzhou (Gansu)</t>
  </si>
  <si>
    <t>Few</t>
  </si>
  <si>
    <t>M137</t>
  </si>
  <si>
    <t>Not related to C201</t>
  </si>
  <si>
    <t>http://factsanddetails.com/china/cat10/sub65/item1660.html, http://earthquaketrack.com/quakes/2007-01-09-14-49-48-utc-4-5-20, http://www.emsc-csem.org/Earthquake/earthquake.php?id=38164, http://earthquakes.findthedata.com/l/5302/China-Gansu-Province</t>
  </si>
  <si>
    <t>Longnan (Gansu)</t>
  </si>
  <si>
    <t>C201</t>
  </si>
  <si>
    <t>Not related to M137</t>
  </si>
  <si>
    <t>https://earthquake.usgs.gov/earthquakes/eventpage/usp000f24j#executive, http://www.isc.ac.uk/cgi-bin/web-db-v4?request=COMPREHENSIVE&amp;out_format=ISF&amp;searchshape=RECT&amp;bot_lat=33&amp;top_lat=39&amp;left_lon=102&amp;right_lon=106&amp;ctr_lat=&amp;ctr_lon=&amp;radius=&amp;max_dist_units=deg&amp;srn=&amp;grn=&amp;start_year=2007&amp;start_month=1&amp;start_day=09&amp;start_time=00%3A00%3A00&amp;end_year=2007&amp;end_month=1&amp;end_day=11&amp;end_time=00%3A00%3A00&amp;min_dep=&amp;max_dep=&amp;min_mag=&amp;max_mag=&amp;req_mag_type=&amp;req_mag_agcy=&amp;min_def=&amp;max_def=&amp;include_magnitudes=on&amp;include_links=on&amp;include_headers=on&amp;include_comments=on</t>
  </si>
  <si>
    <t>M136</t>
  </si>
  <si>
    <t>Mindanao</t>
  </si>
  <si>
    <t>A110</t>
  </si>
  <si>
    <t>Manokwari</t>
  </si>
  <si>
    <t>M132</t>
  </si>
  <si>
    <t>FS Mw5.9 7 Jan 2008</t>
  </si>
  <si>
    <t>Cauca/Sotara/Purace</t>
  </si>
  <si>
    <t>M130</t>
  </si>
  <si>
    <t>Dorud</t>
  </si>
  <si>
    <t>Broken glass, stampede</t>
  </si>
  <si>
    <t>M131</t>
  </si>
  <si>
    <t>AS Mw6.1 31 March 2006</t>
  </si>
  <si>
    <t>https://earthquake.usgs.gov/earthquakes/eventpage/usp000f67t#executive, http://www.isc.ac.uk/cgi-bin/web-db-v4?request=REVIEWED&amp;out_format=ISF&amp;searchshape=RECT&amp;bot_lat=32&amp;top_lat=35&amp;left_lon=47&amp;right_lon=50&amp;ctr_lat=&amp;ctr_lon=&amp;radius=&amp;max_dist_units=deg&amp;srn=&amp;grn=&amp;start_year=2007&amp;start_month=3&amp;start_day=06&amp;start_time=00%3A00%3A00&amp;end_year=2007&amp;end_month=3&amp;end_day=07&amp;end_time=00%3A00%3A00&amp;min_dep=&amp;max_dep=&amp;min_mag=&amp;max_mag=&amp;req_mag_type=&amp;req_mag_agcy=&amp;min_def=&amp;max_def=&amp;include_magnitudes=on&amp;include_links=on&amp;include_headers=on&amp;include_comments=on, https://www.ngdc.noaa.gov/nndc/struts/results?bt_0=2007&amp;st_0=2007&amp;type_17=EXACT&amp;query_17=None+Selected&amp;op_12=eq&amp;v_12=&amp;type_12=Or&amp;query_14=None+Selected&amp;type_3=Like&amp;query_3=&amp;st_1=35&amp;bt_2=46&amp;st_2=50&amp;bt_1=32&amp;bt_4=&amp;st_4=&amp;bt_5=&amp;st_5=&amp;bt_6=&amp;st_6=&amp;bt_7=&amp;st_7=&amp;bt_8=&amp;st_8=&amp;bt_9=&amp;st_9=&amp;bt_10=&amp;st_10=&amp;type_11=Exact&amp;query_11=&amp;type_16=Exact&amp;query_16=&amp;bt_18=&amp;st_18=&amp;ge_19=&amp;le_19=&amp;type_20=Like&amp;query_20=&amp;display_look=1&amp;t=101650&amp;s=1&amp;submit_all=Search+Database, http://www.abc.net.au/news/2007-03-07/35-injured-in-iran-earthquake/2211234</t>
  </si>
  <si>
    <t>Mozambique</t>
  </si>
  <si>
    <t>Manica</t>
  </si>
  <si>
    <t>6 kids injured rushing into school (panic)</t>
  </si>
  <si>
    <t>M129</t>
  </si>
  <si>
    <t>http://allafrica.com/stories/200703150633.html, https://www.iol.co.za/news/africa/schoolchildren-hurt-in-mozambique-quake-319051, http://www.earthweek.com/online/ew070316/ew070316k.html</t>
  </si>
  <si>
    <t>Trichonis Lake</t>
  </si>
  <si>
    <t>M127</t>
  </si>
  <si>
    <t>Of 3 or more</t>
  </si>
  <si>
    <t>Three Mw5.0-5.2 in 7 hours plus consequent swarm</t>
  </si>
  <si>
    <t>http://www.sciencedirect.com/science/article/pii/S0264370713001439, https://pubs.geoscienceworld.org/ssa/bssa/article/98/2/804-811/350128</t>
  </si>
  <si>
    <t>Mie-Nara-Shiga</t>
  </si>
  <si>
    <t>M126</t>
  </si>
  <si>
    <t>Elbasan</t>
  </si>
  <si>
    <t>M125</t>
  </si>
  <si>
    <t>https://link.springer.com/article/10.1556/AGeod.43.2008.2-3.11, https://earthquake.usgs.gov/earthquakes/eventpage/usp000f9uq#executive</t>
  </si>
  <si>
    <t>Folkestone</t>
  </si>
  <si>
    <t>Falling masonry</t>
  </si>
  <si>
    <t>M124</t>
  </si>
  <si>
    <t>Sheridan (Montana)</t>
  </si>
  <si>
    <t>1 family</t>
  </si>
  <si>
    <t>Several, Slight</t>
  </si>
  <si>
    <t>M123</t>
  </si>
  <si>
    <t>http://mtstandard.com/news/local/do-you-remember-earthquakes-felt-in-butte/article_cdf25fec-6d5d-5c97-96a0-6add942aaa4e.html, http://missoulian.com/news/state-and-regional/earthquake-causes-some-damage-in-sheridanposted-on-may/article_e56614cc-6e91-55ec-b132-bf218caf0d8d.html, https://www.insurancejournal.com/news/west/2007/05/15/79704.htm, https://earthquake.usgs.gov/earthquakes/eventpage/usp000fbhu#impact</t>
  </si>
  <si>
    <t>Qom</t>
  </si>
  <si>
    <t>A48</t>
  </si>
  <si>
    <t>Zaruma</t>
  </si>
  <si>
    <t>A103</t>
  </si>
  <si>
    <t>M122</t>
  </si>
  <si>
    <t>FS Mw5.8 25 Aug 2008</t>
  </si>
  <si>
    <t>http://tempo.com.ph/2017/07/09/phivolcs-strong-quakes-have-hit-leyte-before/</t>
  </si>
  <si>
    <t>San Francisco Bay (California)</t>
  </si>
  <si>
    <t>M121</t>
  </si>
  <si>
    <t>http://www.fogcityjournal.com/news_in_brief/bcn_oakland_earthquake_070720.shtml, https://earthquake.usgs.gov/earthquakes/eventpage/nc40199209#executive, https://www.ngdc.noaa.gov/nndc/struts/results?bt_0=2007&amp;st_0=2007&amp;type_17=EXACT&amp;query_17=None+Selected&amp;op_12=eq&amp;v_12=&amp;type_12=Or&amp;query_14=None+Selected&amp;type_3=Like&amp;query_3=&amp;st_1=38&amp;bt_2=-124&amp;st_2=-120&amp;bt_1=34&amp;bt_4=&amp;st_4=&amp;bt_5=&amp;st_5=&amp;bt_6=&amp;st_6=&amp;bt_7=&amp;st_7=&amp;bt_8=&amp;st_8=&amp;bt_9=&amp;st_9=&amp;bt_10=&amp;st_10=&amp;type_11=Exact&amp;query_11=&amp;type_16=Exact&amp;query_16=&amp;bt_18=&amp;st_18=&amp;ge_19=&amp;le_19=&amp;type_20=Like&amp;query_20=&amp;display_look=1&amp;t=101650&amp;s=1&amp;submit_all=Search+Database, http://www.isc.ac.uk/cgi-bin/web-db-v4?request=REVIEWED&amp;out_format=ISF&amp;searchshape=RECT&amp;bot_lat=35&amp;top_lat=39&amp;left_lon=-126&amp;right_lon=-120&amp;ctr_lat=&amp;ctr_lon=&amp;radius=&amp;max_dist_units=deg&amp;srn=&amp;grn=&amp;start_year=2007&amp;start_month=7&amp;start_day=20&amp;start_time=00%3A00%3A00&amp;end_year=2007&amp;end_month=7&amp;end_day=21&amp;end_time=00%3A00%3A00&amp;min_dep=&amp;max_dep=&amp;min_mag=&amp;max_mag=&amp;req_mag_type=&amp;req_mag_agcy=&amp;min_def=&amp;max_def=&amp;include_magnitudes=on&amp;include_links=on&amp;include_headers=on&amp;include_comments=on, http://www.cisn.org/special/evt.07.20.07/, http://www.mercurynews.com/2007/07/20/magnitude-4-2-quake-rattles-east-bay/</t>
  </si>
  <si>
    <t xml:space="preserve">Rasht/Asht </t>
  </si>
  <si>
    <t>M120</t>
  </si>
  <si>
    <t>Damaged and destroyed buildings do not seem to include those due to landslides</t>
  </si>
  <si>
    <t>https://reliefweb.int/sites/reliefweb.int/files/resources/CDDB95784AA235DE852573300063E0D6-Full_Report.pdf</t>
  </si>
  <si>
    <t>M119</t>
  </si>
  <si>
    <t>Sakhalin</t>
  </si>
  <si>
    <t>M118</t>
  </si>
  <si>
    <t>[AS Mw6.2 2007-8-2]</t>
  </si>
  <si>
    <t>Satara (Maharashtra)</t>
  </si>
  <si>
    <t>A111</t>
  </si>
  <si>
    <t>SWARM M191 A95 A96 A107</t>
  </si>
  <si>
    <t>Haji Abad/Orzuiyeh</t>
  </si>
  <si>
    <t>M116</t>
  </si>
  <si>
    <t>AS Mw6 28 Feb 2006 though declustering algorithm points at a Mw5.2 that does not make sense</t>
  </si>
  <si>
    <t>Stampedes</t>
  </si>
  <si>
    <t>M115</t>
  </si>
  <si>
    <t>http://asc-india.org/lib/20070906-marathwada.htm</t>
  </si>
  <si>
    <t>Situbondo</t>
  </si>
  <si>
    <t>M114</t>
  </si>
  <si>
    <t>Second shock similar size 5 hours later</t>
  </si>
  <si>
    <t>Yoro</t>
  </si>
  <si>
    <t>M113</t>
  </si>
  <si>
    <t>http://www.historiadehonduras.hn/Investigaciones/LosSismosenHonduras.htm, http://cidbimena.desastres.hn/article.php?story=20120206150518950</t>
  </si>
  <si>
    <t>Ghanche</t>
  </si>
  <si>
    <t>M112</t>
  </si>
  <si>
    <t>Cameli (Denizli)</t>
  </si>
  <si>
    <t>M111</t>
  </si>
  <si>
    <t>mb4.3 10 hours later</t>
  </si>
  <si>
    <t>http://www.ingentaconnect.com/content/doaj/15618633/2008/00000008/00000004/art00031, https://www.nat-hazards-earth-syst-sci.net/8/919/2008/nhess-8-919-2008.pdf</t>
  </si>
  <si>
    <t>Talala</t>
  </si>
  <si>
    <t>M110</t>
  </si>
  <si>
    <t>Mabini</t>
  </si>
  <si>
    <t>M109</t>
  </si>
  <si>
    <t>India-Bangladesh border</t>
  </si>
  <si>
    <t>M108</t>
  </si>
  <si>
    <t>Qal eh-ye Tol/Khuzestan</t>
  </si>
  <si>
    <t>M107</t>
  </si>
  <si>
    <t>https://earthquake.usgs.gov/earthquakes/eventpage/usp000fsyc#executive, http://www.isc.ac.uk/cgi-bin/web-db-v4?request=REVIEWED&amp;out_format=ISF&amp;searchshape=RECT&amp;bot_lat=30&amp;top_lat=34&amp;left_lon=47&amp;right_lon=52&amp;ctr_lat=&amp;ctr_lon=&amp;radius=&amp;max_dist_units=deg&amp;srn=&amp;grn=&amp;start_year=2007&amp;start_month=11&amp;start_day=20&amp;start_time=00%3A00%3A00&amp;end_year=2007&amp;end_month=11&amp;end_day=21&amp;end_time=00%3A00%3A00&amp;min_dep=&amp;max_dep=&amp;min_mag=&amp;max_mag=&amp;req_mag_type=&amp;req_mag_agcy=&amp;min_def=&amp;max_def=&amp;include_magnitudes=on&amp;include_links=on&amp;include_headers=on&amp;include_comments=on, https://www.ngdc.noaa.gov/nndc/struts/results?bt_0=2007&amp;st_0=2007&amp;type_17=EXACT&amp;query_17=None+Selected&amp;op_12=eq&amp;v_12=&amp;type_12=Or&amp;query_14=None+Selected&amp;type_3=Like&amp;query_3=&amp;st_1=33&amp;bt_2=47&amp;st_2=51&amp;bt_1=28&amp;bt_4=&amp;st_4=&amp;bt_5=&amp;st_5=&amp;bt_6=&amp;st_6=&amp;bt_7=&amp;st_7=&amp;bt_8=&amp;st_8=&amp;bt_9=&amp;st_9=&amp;bt_10=&amp;st_10=&amp;type_11=Exact&amp;query_11=&amp;type_16=Exact&amp;query_16=&amp;bt_18=&amp;st_18=&amp;ge_19=&amp;le_19=&amp;type_20=Like&amp;query_20=&amp;display_look=1&amp;t=101650&amp;s=1&amp;submit_all=Search+Database</t>
  </si>
  <si>
    <t>New Delhi</t>
  </si>
  <si>
    <t>A25</t>
  </si>
  <si>
    <t>Caraibas–Itacarambi</t>
  </si>
  <si>
    <t>M106</t>
  </si>
  <si>
    <t>https://www.sciencedirect.com/science/article/pii/S0040195109005253, http://www2.ifrn.edu.br/ojs/index.php/HOLOS/article/view/4703, http://www.repositorio.ufc.br/handle/riufc/17322</t>
  </si>
  <si>
    <t>Osh</t>
  </si>
  <si>
    <t>Oran</t>
  </si>
  <si>
    <t>M103</t>
  </si>
  <si>
    <t>FS M86</t>
  </si>
  <si>
    <t>FS Mw5.5 6 June 2008</t>
  </si>
  <si>
    <t>Rangamati</t>
  </si>
  <si>
    <t>A49</t>
  </si>
  <si>
    <t>III - V</t>
  </si>
  <si>
    <t>M102</t>
  </si>
  <si>
    <t>https://earthquake.usgs.gov/earthquakes/eventpage/usp000fxx4#origin, http://www.isc.ac.uk/cgi-bin/web-db-v4?request=REVIEWED&amp;out_format=ISF&amp;searchshape=RECT&amp;bot_lat=34&amp;top_lat=39&amp;left_lon=2&amp;right_lon=6&amp;ctr_lat=&amp;ctr_lon=&amp;radius=&amp;max_dist_units=deg&amp;srn=&amp;grn=&amp;start_year=2008&amp;start_month=2&amp;start_day=01&amp;start_time=00%3A00%3A00&amp;end_year=2008&amp;end_month=2&amp;end_day=02&amp;end_time=00%3A00%3A00&amp;min_dep=&amp;max_dep=&amp;min_mag=&amp;max_mag=&amp;req_mag_type=&amp;req_mag_agcy=&amp;min_def=&amp;max_def=&amp;include_magnitudes=on&amp;include_links=on&amp;include_headers=on&amp;include_comments=on</t>
  </si>
  <si>
    <t>Durgapur</t>
  </si>
  <si>
    <t>M101</t>
  </si>
  <si>
    <t>Mexicali (Baja California Swarm)</t>
  </si>
  <si>
    <t>M100</t>
  </si>
  <si>
    <t>https://earthquake.usgs.gov/earthquakes/eventpage/ci14346868#executive, https://www.eeri.org/wp-content/uploads/February-9-2008-Earthquake-Swarm-in-Baja-California-Mar08.pdf, http://www.insurance.ca.gov/0400-news/0200-studies-reports/upload/EQ_PML_RPT_2002_2010.pdf</t>
  </si>
  <si>
    <t>Nasirabad</t>
  </si>
  <si>
    <t>M99</t>
  </si>
  <si>
    <t>https://earthquake.usgs.gov/earthquakes/eventpage/usp000fyuq#impact, http://www.isc.ac.uk/cgi-bin/web-db-v4?request=REVIEWED&amp;out_format=ISF&amp;searchshape=RECT&amp;bot_lat=31&amp;top_lat=33&amp;left_lon=50&amp;right_lon=52&amp;ctr_lat=&amp;ctr_lon=&amp;radius=&amp;max_dist_units=deg&amp;srn=&amp;grn=&amp;start_year=2008&amp;start_month=2&amp;start_day=13&amp;start_time=00%3A00%3A00&amp;end_year=2008&amp;end_month=2&amp;end_day=14&amp;end_time=00%3A00%3A00&amp;min_dep=&amp;max_dep=&amp;min_mag=&amp;max_mag=&amp;req_mag_type=&amp;req_mag_agcy=&amp;min_def=&amp;max_def=&amp;include_magnitudes=on&amp;include_links=on&amp;include_headers=on&amp;include_comments=on, https://www.ngdc.noaa.gov/nndc/struts/results?bt_0=2008&amp;st_0=2008&amp;type_17=EXACT&amp;query_17=None+Selected&amp;op_12=eq&amp;v_12=&amp;type_12=Or&amp;query_14=None+Selected&amp;type_3=Like&amp;query_3=&amp;st_1=32.5&amp;bt_2=50&amp;st_2=52&amp;bt_1=30&amp;bt_4=&amp;st_4=&amp;bt_5=&amp;st_5=&amp;bt_6=&amp;st_6=&amp;bt_7=&amp;st_7=&amp;bt_8=&amp;st_8=&amp;bt_9=&amp;st_9=&amp;bt_10=&amp;st_10=&amp;type_11=Exact&amp;query_11=&amp;type_16=Exact&amp;query_16=&amp;bt_18=&amp;st_18=&amp;ge_19=&amp;le_19=&amp;type_20=Like&amp;query_20=&amp;display_look=1&amp;t=101650&amp;s=1&amp;submit_all=Search+Database</t>
  </si>
  <si>
    <t>Kigali/Ibanda</t>
  </si>
  <si>
    <t>M98</t>
  </si>
  <si>
    <t>AS Mw5.9 3 Feb 2008. Seem to have affected different towns.</t>
  </si>
  <si>
    <t>https://reliefweb.int/sites/reliefweb.int/files/resources/617F2FF5133287DF852574090061B077-Full_Report.pdf, https://en.wikipedia.org/wiki/2008_Lake_Kivu_earthquake</t>
  </si>
  <si>
    <t>M97</t>
  </si>
  <si>
    <t>Market Rasen</t>
  </si>
  <si>
    <t>Chimney collapse</t>
  </si>
  <si>
    <t>M94</t>
  </si>
  <si>
    <t>http://adsabs.harvard.edu/abs/2009EGUGA..11.9770O, http://news.bbc.co.uk/1/hi/7266136.stm, http://web.archive.org/web/20080309224139/, http://www.earthquakes.bgs.ac.uk/publications/annual_reports/2008_19th_annual_report.pdf, http://www.dailymail.co.uk/news/article-519968/Damage-runs-millions-biggest-earthquake-25-years-rocks-Britain.html, http://news.bbc.co.uk/1/hi/england/cambridgeshire/7314447.stm, http://earthquake.usgs.gov/earthquakes/eqinthenews/2008/us2008nyae/#details, http://www.theguardian.com/world/2008/feb/27/earthquake, http://www.bssaonline.org/content/100/4/1823.short, http://www.earthquakes.bgs.ac.uk/earthquakes/reports/market_rasen_27022008/market_rasen_27022008_aftershocks.htm, https://www.youtube.com/watch?v=HeaL48OY3Do, http://www.telegraph.co.uk/news/uknews/1580015/British-earthquake-to-cost-30-million.html, http://www.bgs.ac.uk/news/NEWS/htmldocs/earthquake_market_rasen.html, https://www.youtube.com/watch?v=dQ3VUBEHWLg, http://www.dailymail.co.uk/news/article-519968/Damage-runs-millions-biggest-earthquake-25-years-rocks-Britain.html, http://www.seced.org.uk/images/newsletters/Newsletter%20vol%2021%20no%201.pdf, http://www.seced.org.uk/images/newsletters/Newsletter%20vol%2020%20no%204.pdf</t>
  </si>
  <si>
    <t>Sobral</t>
  </si>
  <si>
    <t>A117</t>
  </si>
  <si>
    <t>Bhachau (Gujarat)</t>
  </si>
  <si>
    <t>A104</t>
  </si>
  <si>
    <t>Injury: rock slide</t>
  </si>
  <si>
    <t>M91</t>
  </si>
  <si>
    <t>Mount Carmel (Illinois)</t>
  </si>
  <si>
    <t>A50</t>
  </si>
  <si>
    <t>https://pubs.geoscienceworld.org/ssa/srl/article-abstract/82/5/735/143868</t>
  </si>
  <si>
    <t>Reno (Nevada)</t>
  </si>
  <si>
    <t>A83</t>
  </si>
  <si>
    <t>Boroujerd, Lorestan</t>
  </si>
  <si>
    <t>100-170</t>
  </si>
  <si>
    <t>M88</t>
  </si>
  <si>
    <t>1 death by rockfall</t>
  </si>
  <si>
    <t>M86</t>
  </si>
  <si>
    <t>Related to M103</t>
  </si>
  <si>
    <t>https://earthquake.usgs.gov/earthquakes/eventpage/usp000g8r4#impact, http://www.isc.ac.uk/cgi-bin/web-db-v4?request=COMPREHENSIVE&amp;out_format=ISF&amp;searchshape=RECT&amp;bot_lat=33&amp;top_lat=37&amp;left_lon=-3&amp;right_lon=1&amp;ctr_lat=&amp;ctr_lon=&amp;radius=&amp;max_dist_units=deg&amp;srn=&amp;grn=&amp;start_year=2008&amp;start_month=6&amp;start_day=06&amp;start_time=00%3A00%3A00&amp;end_year=2008&amp;end_month=6&amp;end_day=07&amp;end_time=00%3A00%3A00&amp;min_dep=&amp;max_dep=&amp;min_mag=&amp;max_mag=&amp;req_mag_type=&amp;req_mag_agcy=&amp;min_def=&amp;max_def=&amp;include_magnitudes=on&amp;include_links=on&amp;include_headers=on&amp;include_comments=on</t>
  </si>
  <si>
    <t>Bihar-Jharkhand</t>
  </si>
  <si>
    <t>M87</t>
  </si>
  <si>
    <t>M85</t>
  </si>
  <si>
    <t>[AS Mw6.1 2008-5-25]</t>
  </si>
  <si>
    <t>Oxapampa/Huancabamba</t>
  </si>
  <si>
    <t>24-45</t>
  </si>
  <si>
    <t>78 families</t>
  </si>
  <si>
    <t>25-49</t>
  </si>
  <si>
    <t>M84</t>
  </si>
  <si>
    <t>Include aftershocks</t>
  </si>
  <si>
    <t>http://earthquake.usgs.gov/earthquakes/eqarchives/significant/sig_2008.php, http://earthquakes.findthedata.com/l/5404/Peru-Central-Oxapampa-Huancabamba, https://reliefweb.int/sites/reliefweb.int/files/resources/9FC79B30AD4FFEC1052574A5005BCD36-Informe_completo.pdf, https://reliefweb.int/sites/reliefweb.int/files/resources/BF6EDDB6400DF5480525748F007C3CF1-Informe_completo.pdf, http://enlacenacional.com/2008/07/03/temblores-aislan-provincia-de-oxapampa-en-la-region-de-pasco/</t>
  </si>
  <si>
    <t>Katkan</t>
  </si>
  <si>
    <t>A51</t>
  </si>
  <si>
    <t>M83</t>
  </si>
  <si>
    <t>Los Angeles</t>
  </si>
  <si>
    <t>M82</t>
  </si>
  <si>
    <t>Cumaná (Sucre)</t>
  </si>
  <si>
    <t>M81</t>
  </si>
  <si>
    <t>http://www.noticias24.com/actualidad/noticia/16620/fuerte-sismo-de-51-en-el-estado-sucre/, https://www.aporrea.org/actualidad/n118612.html, https://es.wikipedia.org/wiki/Anexo:Terremotos_en_Venezuela#2008</t>
  </si>
  <si>
    <t>Yingjiang (Yunnan)</t>
  </si>
  <si>
    <t>23 buildings and 2,420 rooms</t>
  </si>
  <si>
    <t>A52</t>
  </si>
  <si>
    <t>Hastings/Napier</t>
  </si>
  <si>
    <t>A53</t>
  </si>
  <si>
    <t>Adiyaman</t>
  </si>
  <si>
    <t>A54</t>
  </si>
  <si>
    <t>Lahat/Jarai</t>
  </si>
  <si>
    <t>M80</t>
  </si>
  <si>
    <t>One or two additional smaller shocks same date</t>
  </si>
  <si>
    <t>Koyna (Maharashtra)</t>
  </si>
  <si>
    <t>Building collapse</t>
  </si>
  <si>
    <t>M79</t>
  </si>
  <si>
    <t>http://asc-india.org/lib/20080917-koyna.htm, https://earthquake.usgs.gov/earthquakes/eventpage/usp000gh63#executive, http://www.isc.ac.uk/cgi-bin/web-db-v4?request=REVIEWED&amp;out_format=ISF&amp;searchshape=RECT&amp;bot_lat=16&amp;top_lat=18&amp;left_lon=72&amp;right_lon=74&amp;ctr_lat=&amp;ctr_lon=&amp;radius=&amp;max_dist_units=deg&amp;srn=&amp;grn=&amp;start_year=2008&amp;start_month=9&amp;start_day=16&amp;start_time=00%3A00%3A00&amp;end_year=2008&amp;end_month=9&amp;end_day=17&amp;end_time=00%3A00%3A00&amp;min_dep=&amp;max_dep=&amp;min_mag=&amp;max_mag=&amp;req_mag_type=&amp;req_mag_agcy=&amp;min_def=&amp;max_def=&amp;include_magnitudes=on&amp;include_links=on&amp;include_headers=on&amp;include_comments=on, https://www.ngdc.noaa.gov/nndc/struts/results?bt_0=2008&amp;st_0=2008&amp;type_17=EXACT&amp;query_17=None+Selected&amp;op_12=eq&amp;v_12=&amp;type_12=Or&amp;query_14=None+Selected&amp;type_3=Like&amp;query_3=&amp;st_1=18&amp;bt_2=72&amp;st_2=74&amp;bt_1=16&amp;bt_4=&amp;st_4=&amp;bt_5=&amp;st_5=&amp;bt_6=&amp;st_6=&amp;bt_7=&amp;st_7=&amp;bt_8=&amp;st_8=&amp;bt_9=&amp;st_9=&amp;bt_10=&amp;st_10=&amp;type_11=Exact&amp;query_11=&amp;type_16=Exact&amp;query_16=&amp;bt_18=&amp;st_18=&amp;ge_19=&amp;le_19=&amp;type_20=Like&amp;query_20=&amp;display_look=1&amp;t=101650&amp;s=1&amp;submit_all=Search+Database</t>
  </si>
  <si>
    <t>Bandar-e Kong</t>
  </si>
  <si>
    <t>M78</t>
  </si>
  <si>
    <t>Three additional mb&gt;4.2 same day</t>
  </si>
  <si>
    <t>https://www.seced.org.uk/images/newsletters/Newsletter%20vol%2021%20no%203.pdf</t>
  </si>
  <si>
    <t>Jazireh-ye Qeshm</t>
  </si>
  <si>
    <t>M76</t>
  </si>
  <si>
    <t>AS Mw6.1 10 Sept 2008</t>
  </si>
  <si>
    <t>Guangyuan/Lizhou</t>
  </si>
  <si>
    <t>M75</t>
  </si>
  <si>
    <t>AS Mw6.1 25 May 2008</t>
  </si>
  <si>
    <t>Potrerillos (Mendoza)</t>
  </si>
  <si>
    <t>C25</t>
  </si>
  <si>
    <t>https://earthquake.usgs.gov/earthquakes/eventpage/usp000gqb8#executive, http://www.losandes.com.ar/noticia/un-397335, http://contenidos.inpres.gov.ar/docs/Terremotos%20hist%C3%B3ricos%20de%20la%20RA-2015.pdf</t>
  </si>
  <si>
    <t>C186</t>
  </si>
  <si>
    <t>http://www.ilrestodelcarlino.it/reggio_emilia/cronaca/2012/01/25/658991-terremoto_torna_paura.shtml, http://gazzettadireggio.gelocal.it/reggio/cronaca/2012/01/26/news/il-15-ottobre-1996-e-il-18-giugno-2000-scosse-da-brividi-1.3112348, http://www.repubblica.it/2008/12/sezioni/cronaca/terremoto-al-nord/terremoto-al-nord/terremoto-al-nord.html, http://www.ingv.it/ufficio-stampa/stampa-e-comunicazione/archivio-rassegna-stampa/rassegna-stampa-2008/dicembre/il-terremoto-fa-paura-ma-pochi-danni, http://www.ilsole24ore.com/art/SoleOnLine4/Italia/2008/12/terremoto-nord-italia_PRN.shtml</t>
  </si>
  <si>
    <t>Ruili</t>
  </si>
  <si>
    <t>27,169-50,000</t>
  </si>
  <si>
    <t>19-21</t>
  </si>
  <si>
    <t>10,000-30,000</t>
  </si>
  <si>
    <t>44,000-5,000,000</t>
  </si>
  <si>
    <t>M74</t>
  </si>
  <si>
    <t>Some confusion in reports with a potential second earthquake in Kunming city, damage reported only by media for this other one</t>
  </si>
  <si>
    <t>http://factsanddetails.com/china/cat10/sub65/item1660.html, https://earthquake.usgs.gov/earthquakes/eventpage/usp000grfr#impact, http://www2.irrawaddy.com/article.php?art_id=14851, https://www.rte.ie/news/2008/1226/112075-china/, http://english.sina.com/china/2008/1226/207499.html</t>
  </si>
  <si>
    <t>Paccha</t>
  </si>
  <si>
    <t>C37</t>
  </si>
  <si>
    <t>Qapqal</t>
  </si>
  <si>
    <t>C75</t>
  </si>
  <si>
    <t>https://reliefweb.int/report/china/thousands-displaced-quake-xinjiang-china, https://en.wikipedia.org/wiki/2009_Xinjiang_earthquake</t>
  </si>
  <si>
    <t>Akqi-Kalpin</t>
  </si>
  <si>
    <t>5,613-10,000</t>
  </si>
  <si>
    <t>182-331</t>
  </si>
  <si>
    <t>C84</t>
  </si>
  <si>
    <t>https://www.sott.net/article/176931-More-than-200-Aftershocks-Jolt-Northwest-China</t>
  </si>
  <si>
    <t>Chaibasa</t>
  </si>
  <si>
    <t>M71</t>
  </si>
  <si>
    <t>http://www.isc.ac.uk/cgi-bin/web-db-v4?request=REVIEWED&amp;out_format=ISF&amp;searchshape=RECT&amp;bot_lat=21&amp;top_lat=24&amp;left_lon=84&amp;right_lon=87&amp;ctr_lat=&amp;ctr_lon=&amp;radius=&amp;max_dist_units=deg&amp;srn=&amp;grn=&amp;start_year=2009&amp;start_month=3&amp;start_day=26&amp;start_time=00%3A00%3A00&amp;end_year=2009&amp;end_month=3&amp;end_day=27&amp;end_time=00%3A00%3A00&amp;min_dep=&amp;max_dep=&amp;min_mag=&amp;max_mag=&amp;req_mag_type=&amp;req_mag_agcy=&amp;min_def=&amp;max_def=&amp;include_magnitudes=on&amp;include_links=on&amp;include_headers=on&amp;include_comments=on, http://asc-india.org/lib/20090326-chaibasa.htmhttps://www.ngdc.noaa.gov/nndc/struts/results?bt_0=2009&amp;st_0=2009&amp;type_17=EXACT&amp;query_17=None+Selected&amp;op_12=eq&amp;v_12=&amp;type_12=Or&amp;query_14=None+Selected&amp;type_3=Like&amp;query_3=&amp;st_1=25&amp;bt_2=85&amp;st_2=87&amp;bt_1=21&amp;bt_4=&amp;st_4=&amp;bt_5=&amp;st_5=&amp;bt_6=&amp;st_6=&amp;bt_7=&amp;st_7=&amp;bt_8=&amp;st_8=&amp;bt_9=&amp;st_9=&amp;bt_10=&amp;st_10=&amp;type_11=Exact&amp;query_11=&amp;type_16=Exact&amp;query_16=&amp;bt_18=&amp;st_18=&amp;ge_19=&amp;le_19=&amp;type_20=Like&amp;query_20=&amp;display_look=1&amp;t=101650&amp;s=1&amp;submit_all=Search+Database, https://earthquake.usgs.gov/earthquakes/eventpage/usp000gveb#executive</t>
  </si>
  <si>
    <t>San Juan Del Rio Coco</t>
  </si>
  <si>
    <t>C38</t>
  </si>
  <si>
    <t>Jaisalmer</t>
  </si>
  <si>
    <t>M69</t>
  </si>
  <si>
    <t>Nangarhar</t>
  </si>
  <si>
    <t>19-40</t>
  </si>
  <si>
    <t>51-59</t>
  </si>
  <si>
    <t>650 families</t>
  </si>
  <si>
    <t>M68</t>
  </si>
  <si>
    <t>Two shocks similar magnitude 2 hours apart</t>
  </si>
  <si>
    <t>http://earthquakes.findthedata.com/l/5454/Afghanistan-Nangarhar, http://www.theguardian.com/world/2009/apr/17/afghanistan-earthquake, http://asc-india.org/lib/20090416-nangarhar.htm, http://edition.cnn.com/2009/WORLD/asiapcf/04/17/afghanistan.quake/, http://reliefweb.int/report/afghanistan/afghanistan-earthquake-nangarhar-ocha-situation-report-no-4, http://www.irinnews.org/report/83989/afghanistan-shelter-water-urgently-needed-in-quake-affected-nangarhar</t>
  </si>
  <si>
    <t>M67</t>
  </si>
  <si>
    <t>Red Sea</t>
  </si>
  <si>
    <t>C39</t>
  </si>
  <si>
    <t>[FS Mw5.7 2009-5-19]</t>
  </si>
  <si>
    <t>Kishtwar (Kashmir)</t>
  </si>
  <si>
    <t>C40</t>
  </si>
  <si>
    <t>Valandovo</t>
  </si>
  <si>
    <t>C41</t>
  </si>
  <si>
    <t>Tekeli</t>
  </si>
  <si>
    <t>M66</t>
  </si>
  <si>
    <t>Rongchang</t>
  </si>
  <si>
    <t>C85</t>
  </si>
  <si>
    <t>Sibsagar</t>
  </si>
  <si>
    <t>C86</t>
  </si>
  <si>
    <t xml:space="preserve">Dibra/Bulqiza </t>
  </si>
  <si>
    <t>&gt;150</t>
  </si>
  <si>
    <t>C72</t>
  </si>
  <si>
    <t>http://journals.tubitak.gov.tr/earth/issues/yer-11-20-4/yer-20-4-7-1001-7.pdf</t>
  </si>
  <si>
    <t>Olancha (California)</t>
  </si>
  <si>
    <t>M65</t>
  </si>
  <si>
    <t>Liquefaction, no info on damage (low population density)</t>
  </si>
  <si>
    <t>http://strongmotioncenter.org/cgi-bin/CESMD/iqrStationMap.pl?ID=Olancha043710_03Oct2009, http://www.snipview.com/q/2009_Olancha_Earthquake_Sequence, https://www.sciencedirect.com/science/article/pii/S0013795210001390</t>
  </si>
  <si>
    <t>Tena</t>
  </si>
  <si>
    <t>C42</t>
  </si>
  <si>
    <t>http://www.igepn.edu.ec/inf-sism/sismicos-anuales/227--46/file, http://www.igepn.edu.ec/informes-sismicos/especiales/sism-e-2009/313--87/file</t>
  </si>
  <si>
    <t>Mongar/Tashigang</t>
  </si>
  <si>
    <t>29/10/2009</t>
  </si>
  <si>
    <t>C43</t>
  </si>
  <si>
    <t>AS Mw6.1 21 Sept 2009</t>
  </si>
  <si>
    <t>Binchuan/Xiangyun</t>
  </si>
  <si>
    <t>M64</t>
  </si>
  <si>
    <t>AS Mw5.7 9 July 2009</t>
  </si>
  <si>
    <t>https://reliefweb.int/report/china/earthquake-leaves-28-injured-southwest-china, http://earthquakes.findthedata.com/l/5487/China-Yunnan-Province, http://www.emsc-csem.org/Earthquake/earthquake.php?id=144741, http://earthquake.usgs.gov/earthquakes/eqarchives/significant/sig_2009.php</t>
  </si>
  <si>
    <t>Bandar Abbas</t>
  </si>
  <si>
    <t>M63</t>
  </si>
  <si>
    <t>http://earthquakes.findthedata.com/l/5488/Iran-Bandar-Abbas, http://earthquake.usgs.gov/earthquakes/eqarchives/significant/sig_2009.php, http://edition.cnn.com/2009/WORLD/meast/11/04/iran.earthquake/index.html?iref=24hours, http://news.bbc.co.uk/1/hi/world/middle_east/8342388.stm, http://en.trend.az/iran/1572550.html, http://www.adrc.asia/view_disaster_en.php?Lang=en&amp;Key=1343&amp;NationCode=364&amp;Frame=no, http://www.foxnews.com/story/2009/11/04/earthquake-in-southern-iran-injures-700/</t>
  </si>
  <si>
    <t>Siquisique</t>
  </si>
  <si>
    <t>27/11/2009</t>
  </si>
  <si>
    <t>C44</t>
  </si>
  <si>
    <t>http://www.eluniversal.com/2009/11/27/imp_pol_ava_temblor-sacude-al-es_27A3122531.shtml</t>
  </si>
  <si>
    <t>Carletonville</t>
  </si>
  <si>
    <t>C45</t>
  </si>
  <si>
    <t>AS mb4.7 9 Oct 2009. It does not seem to have been caused by the mine itself</t>
  </si>
  <si>
    <t>https://ioqnz.co.nz/wp-content/uploads/Mining-Accident-News-No-0935.pdf</t>
  </si>
  <si>
    <t>Satara</t>
  </si>
  <si>
    <t>12/12/2009</t>
  </si>
  <si>
    <t>C46</t>
  </si>
  <si>
    <t>[AS Mw4.8 2009-11-14]</t>
  </si>
  <si>
    <t>Ito</t>
  </si>
  <si>
    <t>M62</t>
  </si>
  <si>
    <t>Two additional smaller shocks within 16 hours</t>
  </si>
  <si>
    <t>Kuhistoni Badakhshon</t>
  </si>
  <si>
    <t>C81</t>
  </si>
  <si>
    <t>Two additional smaller shocks within 2.5 hours</t>
  </si>
  <si>
    <t>Garut/Kampungbaru</t>
  </si>
  <si>
    <t>M60</t>
  </si>
  <si>
    <t>AS Mw7 2 Sept 2009</t>
  </si>
  <si>
    <t>http://earthquakes.findthedata.com/l/5898/Indonesia-Java-Garut, http://earthquake.usgs.gov/earthquakes/eqarchives/significant/sig_2010.php</t>
  </si>
  <si>
    <t>Khuzestan</t>
  </si>
  <si>
    <t>20:23:37</t>
  </si>
  <si>
    <t>C47</t>
  </si>
  <si>
    <t>[FS Mw5.2 2010-2-23]</t>
  </si>
  <si>
    <t>https://reliefweb.int/disaster/eq-2010-000011-irn</t>
  </si>
  <si>
    <t>Guizhou</t>
  </si>
  <si>
    <t>M58</t>
  </si>
  <si>
    <t>http://earthquakes.findthedata.com/l/5902/China-Guizhou-Province, http://earthquake.usgs.gov/earthquakes/eqarchives/significant/sig_2010.php, https://link.springer.com/article/10.1007/s11069-011-0031-2</t>
  </si>
  <si>
    <t>Moxizhen (Suining)</t>
  </si>
  <si>
    <t>M57</t>
  </si>
  <si>
    <t>http://earthquakes.findthedata.com/l/5903/China-Sichuan-Province-Moxi, http://www.boston.com/news/world/asia/articles/2010/01/31/earthquake_strikes_southwestern_china_killing_1/, http://www.geojournals.cn/dzxben/ch/reader/view_abstract.aspx?file_no=201106006&amp;flag=1, http://www.ctvnews.ca/earthquake-in-southwestern-china-kills-1-injures-12-1.479465, http://www.thestar.com.my/Story/?file=%2F2010%2F2%2F1%2Fworldupdates%2F2010-01-31t191203z_01_nootr_rtrmdnc_0_india-458014-1&amp;sec=worldupdates, http://earthquake.usgs.gov/earthquakes/eqarchives/significant/sig_2010.php</t>
  </si>
  <si>
    <t>M56</t>
  </si>
  <si>
    <t>Kalgoorlie-Boulder</t>
  </si>
  <si>
    <t>M55</t>
  </si>
  <si>
    <t>Chamoli</t>
  </si>
  <si>
    <t>C87</t>
  </si>
  <si>
    <t>http://asc-india.org/lib/20100502-kumaon.htm</t>
  </si>
  <si>
    <t>Beni Yellman</t>
  </si>
  <si>
    <t>M54</t>
  </si>
  <si>
    <t>Two additional smaller shocks within 42 hours</t>
  </si>
  <si>
    <t xml:space="preserve">http://earthquakes.findthedata.com/l/5920/Algeria-Northern-Beni-Yellman, http://earthquake.usgs.gov/earthquakes/eqarchives/significant/sig_2010.php, http://townhall.com/photos/2010/05/15/earthquake_victims_carry_a_tent_in_beni_yellman_village, http://epaper.timesofindia.com/Repository/getFiles.asp?Style=OliveXLib:LowLevelEntityToPrint_TOI&amp;Type=text/html&amp;Locale=english-skin-custom&amp;Path=TOIBG/2010/05/16&amp;ID=Pc01514, http://www.mediafaxfoto.ro/Preview.aspx?Id=4323661, http://www.gettyimages.co.uk/detail/news-photo/man-inspects-his-damaged-house-following-a-5-2-magnitude-news-photo/99567194, http://planetark.org/enviro-news/item/58044, http://www.gettyimages.co.uk/detail/news-photo/an-algerian-inspects-a-damaged-clinic-building-following-an-news-photo/99562302, http://www.gettyimages.com.au/detail/news-photo/an-algerian-old-man-walks-past-his-collapsed-house-news-photo/99566362, </t>
  </si>
  <si>
    <t>Tauli</t>
  </si>
  <si>
    <t>C48</t>
  </si>
  <si>
    <t>FS Mw5 6 July 2010</t>
  </si>
  <si>
    <t>Val-Des-Bois, Gracefield</t>
  </si>
  <si>
    <t>&gt;15</t>
  </si>
  <si>
    <t>C49</t>
  </si>
  <si>
    <t>https://www.eeri.org/wp-content/uploads/June-23-2010-Val-des-Bois-EQ-Aug10-4.pdf, http://nationalpost.com/news/canada/tremors-felt-in-toronto-ottawa-reports, http://www.foxnews.com/world/2010/06/23/magnitude-earthquake-shakes-canada.html, http://www.ctvnews.ca/earthquake-of-5-0-magnitude-hits-ontario-quebec-1.525583, http://www.earthquakescanada.ca/pprs-pprp/pubs/GF-GI/GEOFACT_ValdesBois2010.pdf</t>
  </si>
  <si>
    <t>Torbat-e Heydariyeh</t>
  </si>
  <si>
    <t>M53</t>
  </si>
  <si>
    <t>http://earthquake.usgs.gov/earthquakes/eqarchives/significant/sig_2010.php, http://earthquakes.findthedata.com/l/5932/Iran-Torbet-I-Heydariyeh, http://www.fouman.com/Y/Get_Iranian_History_Today.php?artid=1330, http://irsc.ut.ac.ir/newsview.php?eventid=40937&amp;network=earth_ismc__, http://edition.cnn.com/2010/WORLD/meast/07/31/iran.earthquake/</t>
  </si>
  <si>
    <t>Ningnan/Ziaojia</t>
  </si>
  <si>
    <t>M52</t>
  </si>
  <si>
    <t>Darfield</t>
  </si>
  <si>
    <t>C50</t>
  </si>
  <si>
    <t>AS Mw7.0 3 Sept 2010</t>
  </si>
  <si>
    <t>Porangahau</t>
  </si>
  <si>
    <t>C51</t>
  </si>
  <si>
    <t>C52</t>
  </si>
  <si>
    <t>FS Mw6.0 4 Jan 2012</t>
  </si>
  <si>
    <t>Narayanganj</t>
  </si>
  <si>
    <t>C53</t>
  </si>
  <si>
    <t>Khanpur/Haripur</t>
  </si>
  <si>
    <t>1 death due to house collapse</t>
  </si>
  <si>
    <t>M51</t>
  </si>
  <si>
    <t>http://earthquakes.findthedata.com/l/5944/Pakistan-Khanpur-Haripur, http://asc-india.org/lib/20101011-tarbela.htm</t>
  </si>
  <si>
    <t>Norman (Oklahoma)</t>
  </si>
  <si>
    <t>1 man fell of ladder</t>
  </si>
  <si>
    <t>M50</t>
  </si>
  <si>
    <t>https://earthquake.usgs.gov/earthquakes/eventpage/usp000hn24#executive, http://www.tulsaworld.com/archives/magnitude-earthquake-shakes-oklahoma/article_0225f893-1b5a-5a89-9c38-4e13013ed5b6.html, http://anf.ucsd.edu/spevents/2010/286/a/, http://newsok.com/article/3504094, http://edition.cnn.com/2010/US/10/13/oklahoma.earthquake/index.html, http://modernsurvivalblog.com/earthquakes/earthquake-rattles-norman-oklahoma/</t>
  </si>
  <si>
    <t>Vitanovac/Kraljevo</t>
  </si>
  <si>
    <t>27,030-80,000</t>
  </si>
  <si>
    <t>100-180</t>
  </si>
  <si>
    <t>2 deaths due to roof collapse</t>
  </si>
  <si>
    <t>5,000-25,000</t>
  </si>
  <si>
    <t>1,000-1,500</t>
  </si>
  <si>
    <t>M49</t>
  </si>
  <si>
    <t>Mw4.3 the following day</t>
  </si>
  <si>
    <t>http://earthquake-report.com/2010/11/24/16000-damage-reports-in-kraljevo-serbia/, http://edition.cnn.com/2010/WORLD/europe/11/03/serbia.earthquake/, http://en.wikipedia.org/wiki/2010_Serbia_earthquake, http://www.bbc.co.uk/news/world-europe-11681968, http://www.b92.net/eng/news/society.php?yyyy=2015&amp;mm=03&amp;dd=09&amp;nav_id=93411, http://reliefweb.int/disaster/eq-2010-000218-srb, http://srl.geoscienceworld.org/content/84/4/600.short, http://www.sos-childrensvillages.org/where-we-help/europe/serbia/kraljevo, http://adsabs.harvard.edu/abs/2011AGUFM.S53B2275K, https://lirias.kuleuven.be/handle/123456789/424545, http://www.earthdoc.org/publication/publicationdetails/?publication=54701, http://earthquaketrack.com/quakes/2010-11-04-21-09-06-utc-4-3-11, http://earthquakes.einnews.com/news/kraljevo-earthquake, http://www.euprogres.org/vest.php?id=38, http://www.ifrc.org/docs/appeals/10/MDRRS004do.pdf, http://reliefweb.int/report/serbia/serbia-volunteers-make-homes-habitable-after-kraljevo-quake, https://earthquakesonline.wordpress.com/tag/kraljevo-earthquake/,  http://www.sos-childrensvillages.org/where-we-help/europe/serbia/kraljevo</t>
  </si>
  <si>
    <t>Dorud-Razan</t>
  </si>
  <si>
    <t>M48</t>
  </si>
  <si>
    <t>M47</t>
  </si>
  <si>
    <t>https://earthquake.usgs.gov/earthquakes/eventpage/usp000hpex#executive, http://www.isc.ac.uk/cgi-bin/web-db-v4?request=REVIEWED&amp;out_format=ISF&amp;searchshape=RECT&amp;bot_lat=29&amp;top_lat=31&amp;left_lon=66&amp;right_lon=69&amp;ctr_lat=&amp;ctr_lon=&amp;radius=&amp;max_dist_units=deg&amp;srn=&amp;grn=&amp;start_year=2010&amp;start_month=11&amp;start_day=12&amp;start_time=00%3A00%3A00&amp;end_year=2010&amp;end_month=11&amp;end_day=14&amp;end_time=00%3A00%3A00&amp;min_dep=&amp;max_dep=&amp;min_mag=&amp;max_mag=&amp;req_mag_type=&amp;req_mag_agcy=&amp;min_def=&amp;max_def=&amp;include_magnitudes=on&amp;include_links=on&amp;include_headers=on&amp;include_comments=on</t>
  </si>
  <si>
    <t>Luther (Oklahoma)</t>
  </si>
  <si>
    <t>19/12/2010</t>
  </si>
  <si>
    <t>C88</t>
  </si>
  <si>
    <t>[FS Mw5.7 2011-11-6]</t>
  </si>
  <si>
    <t>Not in USGS, found in ISC</t>
  </si>
  <si>
    <t>Hosanna</t>
  </si>
  <si>
    <t>A120</t>
  </si>
  <si>
    <t>http://www.seced.org.uk/images/newsletters/Newsletter%20vol%2022%20no%204.pdf, https://www.worlddata.info/africa/ethiopia/earthquakes.php, http://www.digitaladdis.com/sk/Notes_on_Updated_Seismic_Codes_in_Ethiopia_Samuel_Kinde_Kassegne_et_al_March2012.pdf</t>
  </si>
  <si>
    <t>25/12/2010</t>
  </si>
  <si>
    <t>C54</t>
  </si>
  <si>
    <t>Pingyuan</t>
  </si>
  <si>
    <t>C181</t>
  </si>
  <si>
    <t>FS M43</t>
  </si>
  <si>
    <t>Of many (2 main)</t>
  </si>
  <si>
    <t>Related to M45 and M43. Consequences seem separate from those two.</t>
  </si>
  <si>
    <t>https://earthquake-report.com/2011/01/05/very-damaging-earthquake-7839-homes-on-the-myanmar-china-border/, https://earthquake.usgs.gov/earthquakes/eventpage/usp000hse3#executive</t>
  </si>
  <si>
    <t>M46</t>
  </si>
  <si>
    <t>https://earthquake-report.com/2011/01/05/large-earthquake-in-fars-province-iran/, https://earthquake-report.com/2012/01/09/catdat-damaging-earthquakes-database-2011-annual-review/</t>
  </si>
  <si>
    <t>Injured due to collapsed wall</t>
  </si>
  <si>
    <t>M45</t>
  </si>
  <si>
    <t>Additional damage (C181)</t>
  </si>
  <si>
    <t>Related to M43 and C181</t>
  </si>
  <si>
    <t xml:space="preserve">https://earthquake.usgs.gov/earthquakes/eventpage/usp000htxw#executive, http://www.isc.ac.uk/cgi-bin/web-db-v4?request=REVIEWED&amp;out_format=ISF&amp;searchshape=RECT&amp;bot_lat=24&amp;top_lat=28&amp;left_lon=97&amp;right_lon=99&amp;ctr_lat=&amp;ctr_lon=&amp;radius=&amp;max_dist_units=deg&amp;srn=&amp;grn=&amp;start_year=2011&amp;start_month=2&amp;start_day=01&amp;start_time=00%3A00%3A00&amp;end_year=2011&amp;end_month=2&amp;end_day=02&amp;end_time=00%3A00%3A00&amp;min_dep=&amp;max_dep=&amp;min_mag=&amp;max_mag=&amp;req_mag_type=&amp;req_mag_agcy=&amp;min_def=&amp;max_def=&amp;include_magnitudes=on&amp;include_links=on&amp;include_headers=on&amp;include_comments=on, https://www.ngdc.noaa.gov/nndc/struts/results?bt_0=2011&amp;st_0=2011&amp;type_17=EXACT&amp;query_17=None+Selected&amp;op_12=eq&amp;v_12=&amp;type_12=Or&amp;query_14=None+Selected&amp;type_3=Like&amp;query_3=&amp;st_1=26&amp;bt_2=96&amp;st_2=99&amp;bt_1=24&amp;bt_4=&amp;st_4=&amp;bt_5=&amp;st_5=&amp;bt_6=&amp;st_6=&amp;bt_7=&amp;st_7=&amp;bt_8=&amp;st_8=&amp;bt_9=&amp;st_9=&amp;bt_10=&amp;st_10=&amp;type_11=Exact&amp;query_11=&amp;type_16=Exact&amp;query_16=&amp;bt_18=&amp;st_18=&amp;ge_19=&amp;le_19=&amp;type_20=Like&amp;query_20=&amp;display_look=1&amp;t=101650&amp;s=1&amp;submit_all=Search+Database, http://earthquake-report.com/2011/02/02/very-dangerous-earthquake-on-the-china-myanmar-border-area/, </t>
  </si>
  <si>
    <t>Guy-Greenbrier (Arkansas)</t>
  </si>
  <si>
    <t>M44</t>
  </si>
  <si>
    <t>Surigao</t>
  </si>
  <si>
    <t>C55</t>
  </si>
  <si>
    <t>Three smaller shocks a bit further away same day</t>
  </si>
  <si>
    <t>5,440-344,600</t>
  </si>
  <si>
    <t>Collapse of structures</t>
  </si>
  <si>
    <t>12,528-22,326</t>
  </si>
  <si>
    <t>1,039-3,628</t>
  </si>
  <si>
    <t>290,000,000-400,000,000</t>
  </si>
  <si>
    <t>M43</t>
  </si>
  <si>
    <t>Related to M45 and C181</t>
  </si>
  <si>
    <t>http://factsanddetails.com/china/cat10/sub65/item1660.html, http://earthquakes.findthedata.com/l/5966/China-Yunnan-Province-Pingyuan, https://earthquake-report.com/yingjiang-yunnan-china-earthquake-march-10-2011/, https://earthquake-report.com/2011/03/10/deaths-and-injuries-from-very-dangerous-earthquake-in-yingjiang-yunnan-china/, https://earthquake-report.com/2011/03/13/death-and-destruction-after-a-strong-earthquake-in-yunnan-china-part-2/</t>
  </si>
  <si>
    <t>Nepal-India</t>
  </si>
  <si>
    <t>Uttarakhand/Uttar Pradesh</t>
  </si>
  <si>
    <t>11:31:43</t>
  </si>
  <si>
    <t>C56</t>
  </si>
  <si>
    <t>Luhuo</t>
  </si>
  <si>
    <t>C57</t>
  </si>
  <si>
    <t>Lorca</t>
  </si>
  <si>
    <t>9-10</t>
  </si>
  <si>
    <t>300-400</t>
  </si>
  <si>
    <t>1 death due to collapse, other deaths and injuries due to falling parapets and objects</t>
  </si>
  <si>
    <t>200,000,000-1,600,000,000</t>
  </si>
  <si>
    <t>M42</t>
  </si>
  <si>
    <t>Possibly includes FS and AS (minor)</t>
  </si>
  <si>
    <t>1600 mUSD converted from 1200mEuros</t>
  </si>
  <si>
    <t>Dabancheng</t>
  </si>
  <si>
    <t>M41</t>
  </si>
  <si>
    <t>[FS Mw5.1 2011-6-8]</t>
  </si>
  <si>
    <t>M40</t>
  </si>
  <si>
    <t>[FS Mw5.1 2011-8-9]</t>
  </si>
  <si>
    <t>Qinghai Province</t>
  </si>
  <si>
    <t>C89</t>
  </si>
  <si>
    <t>Nagano</t>
  </si>
  <si>
    <t>M39</t>
  </si>
  <si>
    <t>&gt;40,000</t>
  </si>
  <si>
    <t>C58</t>
  </si>
  <si>
    <t>http://english.sina.com/china/p/2011/0810/387293.html, http://www.burmanet.org/news/2011/08/09/associated-press-moderate-quake-hits-south-west-china/</t>
  </si>
  <si>
    <t>Trinidad (Colorado)</t>
  </si>
  <si>
    <t>100,000-5,000,000</t>
  </si>
  <si>
    <t>M38</t>
  </si>
  <si>
    <t>May include FS and AS</t>
  </si>
  <si>
    <t>http://earthquakes.findthedata.com/l/6083/Colorado-Segundo , Rubinstein et al. (2014)</t>
  </si>
  <si>
    <t>Delhi</t>
  </si>
  <si>
    <t>C59</t>
  </si>
  <si>
    <t>M36</t>
  </si>
  <si>
    <t>http://earthquaketrack.com/us-tx-beeville/recent, http://earthquake.usgs.gov/earthquakes/eqinthenews/2011/usb0006alu/, https://www.sciencedirect.com/science/article/pii/S0012821X13004007</t>
  </si>
  <si>
    <t>Talala/Maliya</t>
  </si>
  <si>
    <t>5 injured due to jumping off buildings</t>
  </si>
  <si>
    <t>M37</t>
  </si>
  <si>
    <t>http://earthquakes.findthedata.com/l/6090/India-Gujarat, http://www.dnaindia.com/india/report-53-quake-jolts-gujarat-tremors-in-mumbai-1601411, http://www.ndtv.com/india-news/earthquake-in-junagadh-tremors-in-mumbai-573409, http://www.mapsofindia.com/maps/mapinnews/earthquake-in-gujarat-20-october-2011.html, http://gji.oxfordjournals.org/content/200/1/627.refs, http://asc-india.org/lib/20111020-gujarat.htm, http://geology-gujarat.blogspot.co.uk/2011/10/53-magnitude-earthquake-in-talala_20.html, http://earthquake.usgs.gov/earthquakes/eqarchives/significant/sig_2011.php</t>
  </si>
  <si>
    <t>Chungtan-Mangan</t>
  </si>
  <si>
    <t>29/10/2011</t>
  </si>
  <si>
    <t>1 death falling from bridge, 1 heart attack death</t>
  </si>
  <si>
    <t>C61</t>
  </si>
  <si>
    <t>[AS Mw6.9 2011-9-18]</t>
  </si>
  <si>
    <t>Pomasqui</t>
  </si>
  <si>
    <t>Glass breaking</t>
  </si>
  <si>
    <t>C60</t>
  </si>
  <si>
    <t>http://www.eltelegrafo.com.ec/noticias/informacion-general/1/sismo-de-4-grados-sacudio-quito, http://www.igepn.edu.ec/noticias/524-sismos-ocurridos-en-ecuador-durante-el-29-de-octubre-de-2011, https://www.eluniverso.com/2011/10/29/1/1447/deslizamientos-danos-un-puente-deja-temblor-capital-ecuador.html</t>
  </si>
  <si>
    <t>Prague (Oklahoma)</t>
  </si>
  <si>
    <t>Hitting head when running outside, foot cut by broken glass</t>
  </si>
  <si>
    <t>14-94</t>
  </si>
  <si>
    <t>1,000,000-12,000,000</t>
  </si>
  <si>
    <t>C12</t>
  </si>
  <si>
    <t>May include AS</t>
  </si>
  <si>
    <t>28-31</t>
  </si>
  <si>
    <t>M35</t>
  </si>
  <si>
    <t>FS Mw5.7 3 Sept 2012</t>
  </si>
  <si>
    <t xml:space="preserve">http://investmentwatchblog.com/alert-4-7-earthquake-mindanao-philippines-oct-17-741am-at-epicenter-25m-ago-88km-ese-of-general-santos-depth-107km/, http://earthquakes.findthedata.com/l/6098/Philippines-Mindanao-Bukidnon-Province, </t>
  </si>
  <si>
    <t>Prague (aftershock)</t>
  </si>
  <si>
    <t>C62</t>
  </si>
  <si>
    <t>AS C12</t>
  </si>
  <si>
    <t>San Miguel</t>
  </si>
  <si>
    <t>24/11/2011</t>
  </si>
  <si>
    <t>C63</t>
  </si>
  <si>
    <t>http://www.marn.gob.sv/enjambres-y-series-sismicas/</t>
  </si>
  <si>
    <t>Kashi</t>
  </si>
  <si>
    <t>C90</t>
  </si>
  <si>
    <t>Cook Strait</t>
  </si>
  <si>
    <t>C91</t>
  </si>
  <si>
    <t>https://earthquake-report.com/2012/01/09/catdat-damaging-earthquakes-database-2011-annual-review/</t>
  </si>
  <si>
    <t>Khorasan-e Razavi</t>
  </si>
  <si>
    <t>Falling glass and other falling objects</t>
  </si>
  <si>
    <t>M34</t>
  </si>
  <si>
    <t>mb4.2 5 hours later. Destroyed building is the Neyshabour hospital</t>
  </si>
  <si>
    <t xml:space="preserve">https://earthquake-report.com/2012/01/19/strong-earthquake-causes-casualties-in-iran/, http://earthquakes.findthedata.com/l/6108/Iran-Khorasan-E-Razavi, http://earthquake.usgs.gov/earthquakes/eqarchives/significant/sig_2012.php, http://reliefweb.int/report/iran-islamic-republic/100-people-injured-neishabour-quake, http://usatoday30.usatoday.com/news/world/story/2012-01-20/iran-earthquake-neyshabour/52688848/1, </t>
  </si>
  <si>
    <t>Ravar</t>
  </si>
  <si>
    <t>C64</t>
  </si>
  <si>
    <t>Mourmouri/Abdanan</t>
  </si>
  <si>
    <t>C65</t>
  </si>
  <si>
    <t>Kamrup/Guwahati</t>
  </si>
  <si>
    <t>Wall collapse</t>
  </si>
  <si>
    <t>C92</t>
  </si>
  <si>
    <t>Eastern Texas</t>
  </si>
  <si>
    <t>Falling off bed</t>
  </si>
  <si>
    <t>M33</t>
  </si>
  <si>
    <t>Balakan/Qax/Zaqatala (aftershock)</t>
  </si>
  <si>
    <t>C74</t>
  </si>
  <si>
    <t>https://reliefweb.int/disaster/eq-2012-000085-aze, https://earthquake-report.com/2012/05/07/dangerous-earthquake-in-the-azerbaijan-georgia-and-russia-dagestan-border-area-houses-damaged-and-people-injured/</t>
  </si>
  <si>
    <t>Montes Claros</t>
  </si>
  <si>
    <t>C66</t>
  </si>
  <si>
    <t>Emilia Romagna</t>
  </si>
  <si>
    <t>C67</t>
  </si>
  <si>
    <t>Additional damage to SantAgostino</t>
  </si>
  <si>
    <t>Sirnak</t>
  </si>
  <si>
    <t>Panic</t>
  </si>
  <si>
    <t>M32</t>
  </si>
  <si>
    <t>http://earthquakes.findthedata.com/l/6136/Turkey-Sirnak, http://earthquake.usgs.gov/earthquakes/eqarchives/significant/sig_2012.php, http://thewatchers.adorraeli.com/2012/06/14/strong-and-damaging-m5-3-earthquake-hit-turkey-near-sirnak-and-syria-border/, http://www.friendlyforecast.com/earthquake/2012/06/5-3-sirnak-turkey-al-qamishli-earthquake-june-14-2012-at-08-52-53-am/, http://earthquake-report.com/2012/06/14/strong-damaging-earthquake-hits-turkey-near-sirnak-and-syria-border/</t>
  </si>
  <si>
    <t>Masonry falling on leg (roof collapse)</t>
  </si>
  <si>
    <t>C24</t>
  </si>
  <si>
    <t>https://www.pagina12.com.ar/diario/sociedad/3-196708-2012-06-19.html, https://earthquake.usgs.gov/earthquakes/eventpage/usp000jmxf#executive</t>
  </si>
  <si>
    <t>M30</t>
  </si>
  <si>
    <t>http://earthquakes.findthedata.com/l/6139/China-Jiangsu-Province, http://en.wikipedia.org/wiki/2012_Yangzhou_earthquake, http://www.szdaily.com/content/2012-07/23/content_6969029.htm, http://www.china.org.cn/china/2012-07/21/content_25972453.htm, http://english.sina.com/china/2012/0720/488312.html</t>
  </si>
  <si>
    <t>Madhya Pradesh</t>
  </si>
  <si>
    <t>18/10/2012</t>
  </si>
  <si>
    <t>C94</t>
  </si>
  <si>
    <t>Ruoqiang</t>
  </si>
  <si>
    <t>26/11/2012</t>
  </si>
  <si>
    <t>C68</t>
  </si>
  <si>
    <t>https://www.georgeherald.com/news/News/International/40572/strong-earthquake-strikes-western-china-20170711</t>
  </si>
  <si>
    <t>C76</t>
  </si>
  <si>
    <t>https://earthquake-report.com/2012/12/07/major-earthquakes-list-december-7-2012/</t>
  </si>
  <si>
    <t>Qiaojia (Yunnan)</t>
  </si>
  <si>
    <t>M29</t>
  </si>
  <si>
    <t>Huarancante</t>
  </si>
  <si>
    <t>M28</t>
  </si>
  <si>
    <t>Second shock similar magnitude in one hour. FS Mw6 17 July 2013</t>
  </si>
  <si>
    <t>http://earthquakes.findthedata.com/l/6163/Peru-S</t>
  </si>
  <si>
    <t>Yuhu</t>
  </si>
  <si>
    <t>130,000-427,740</t>
  </si>
  <si>
    <t>2,500-17,594</t>
  </si>
  <si>
    <t>700-1,700</t>
  </si>
  <si>
    <t>M27</t>
  </si>
  <si>
    <t>SWARM C79</t>
  </si>
  <si>
    <t>http://earthquakes.findthedata.com/l/6164/China-Yunnan-Province, http://earthquake-report.com/2013/03/03/moderate-earthquake-yunnan-china-on-march-3-2013/, http://rt.com/news/china-quake-yunnan-province-751/, http://thewatchers.adorraeli.com/2013/03/03/dangerous-m-5-5-earthquake-struck-yunnan-province-china/, http://www.chinadaily.com.cn/china/2013-03/04/content_16271317.htm, http://www.gokunming.com/en/blog/item/2918/yunnan_earthquake_leaves_thousands_homeless</t>
  </si>
  <si>
    <t>Xinjian</t>
  </si>
  <si>
    <t>M26</t>
  </si>
  <si>
    <t>San Juan Pueblo (Atlantida)</t>
  </si>
  <si>
    <t>C69</t>
  </si>
  <si>
    <t>Dali Bai</t>
  </si>
  <si>
    <t>C79</t>
  </si>
  <si>
    <t>SWARM M27</t>
  </si>
  <si>
    <t>https://earthquake-report.com/2013/04/17/moderate-earthquake-yunnan-china-on-april-17-2013/</t>
  </si>
  <si>
    <t>Heves</t>
  </si>
  <si>
    <t>C73</t>
  </si>
  <si>
    <t>https://earthquake-report.com/2013/04/22/moderate-earthquake-hungary-on-april-22-2013/</t>
  </si>
  <si>
    <t>Bejaia</t>
  </si>
  <si>
    <t>M24</t>
  </si>
  <si>
    <t>Kemerovo</t>
  </si>
  <si>
    <t>M23</t>
  </si>
  <si>
    <t>http://earthquake.usgs.gov/earthquakes/dyfi/events/us/c000hul6/us/index.html, http://earthquakes.findthedata.com/l/6181/Russia-Kemerovo, http://www.ubalert.com/4O1b, http://earthquake-report.com/2013/06/18/moderate-earthquake-southwestern-siberia-russia-on-june-18-2013/, http://www.themoscowtimes.com/news/article/earthquake-damages-500-homes-in-kemerovo-region/481940.html</t>
  </si>
  <si>
    <t>Lombok</t>
  </si>
  <si>
    <t>M22</t>
  </si>
  <si>
    <t>http://earthquakes.findthedata.com/l/6182/Indonesia-Lombok-Island, http://www.emsc-csem.org/Earthquake/earthquake.php?id=322916, http://earthquake-report.com/2013/06/22/moderate-earthquake-sumbawa-region-indonesia-on-june-22-2013/, http://en.tempo.co/read/news/2013/06/23/055490488/Earthquake-in-Lombok-Demolished-Hundreds-of-Houses, http://adinet.ahacentre.org/reports/view/395</t>
  </si>
  <si>
    <t>Hammam Melouane</t>
  </si>
  <si>
    <t>M21</t>
  </si>
  <si>
    <t xml:space="preserve">http://earthquakes.findthedata.com/l/6185/Algeria-Hammam-Melouane, http://newsok.com/algeria-hit-by-earthquake-11-injured/article/feed/566940, http://www.chromographicsinstitute.com/2013/07/algeria-damaging-earthquake-717/, http://earthquake-report.com/2013/07/17/moderate-earthquake-northern-algeria-on-july-17-2013/, http://www.euronews.com/2013/07/17/algeria-earthquake-magnitude-51-injures-24/, http://earthquake.usgs.gov/earthquakes/eventpage/usb000ifvd#general_summary, </t>
  </si>
  <si>
    <t>Kishtwar</t>
  </si>
  <si>
    <t>2-6</t>
  </si>
  <si>
    <t>A55</t>
  </si>
  <si>
    <t>https://www.ndtv.com/cities/100-buildings-damaged-two-injured-in-jammu-and-kashmir-earthquake-530387, https://www.ndtv.com/jammu-news/six-injured-over-100-structures-damaged-in-jammu-tremor-530439</t>
  </si>
  <si>
    <t>Kallidromon Mountain</t>
  </si>
  <si>
    <t>100-120</t>
  </si>
  <si>
    <t>M20</t>
  </si>
  <si>
    <t>Three additional shocks with mag&gt;4.3 within 5 hours. Another Mw5.3 in a month.</t>
  </si>
  <si>
    <t>Sangri-La (Yunnan)</t>
  </si>
  <si>
    <t>A56</t>
  </si>
  <si>
    <t>FS Mw5.6-5.7 31 Aug 2013</t>
  </si>
  <si>
    <t>https://earthquake-report.com/2013/08/27/moderate-earthquake-yunnan-china-on-august-27-2013/</t>
  </si>
  <si>
    <t>Aceh</t>
  </si>
  <si>
    <t>M19</t>
  </si>
  <si>
    <t xml:space="preserve">http://earthquakes.findthedata.com/l/6198/Indonesia-Banda-Aceh, http://earthquake-report.com/2013/10/22/moderate-earthquake-northern-sumatra-indonesia-on-october-22-2013/, http://www.ctvnews.ca/world/5-3-magnitude-earthquake-in-indonesia-kills-1-1.1507747, </t>
  </si>
  <si>
    <t>Vahdat</t>
  </si>
  <si>
    <t>A121</t>
  </si>
  <si>
    <t>Changlin/Songyuan</t>
  </si>
  <si>
    <t>C77</t>
  </si>
  <si>
    <t>https://earthquake-report.com/2013/11/22/strong-earthquake-northeastern-china-on-november-22-2013/</t>
  </si>
  <si>
    <t>Keping Xiang</t>
  </si>
  <si>
    <t>C80</t>
  </si>
  <si>
    <t>https://reliefweb.int/report/china/2000-relocated-after-xinjiang-quake</t>
  </si>
  <si>
    <t>Badong</t>
  </si>
  <si>
    <t>90,500-3,000,000</t>
  </si>
  <si>
    <t>C78</t>
  </si>
  <si>
    <t>https://earthquake-report.com/2013/12/16/moderate-earthquake-southeastern-china-on-december-16-2013/, http://www.sciencedirect.com/science/article/pii/S1674984715300070</t>
  </si>
  <si>
    <t>Bastak</t>
  </si>
  <si>
    <t>M18</t>
  </si>
  <si>
    <t xml:space="preserve">Possibly of many </t>
  </si>
  <si>
    <t>Three additional shocks with mag&gt;4 within 8 hours.</t>
  </si>
  <si>
    <t>Sipi</t>
  </si>
  <si>
    <t>A57</t>
  </si>
  <si>
    <t>Goharan</t>
  </si>
  <si>
    <t>C70</t>
  </si>
  <si>
    <t>[AS Mw6.2 2013-5-11]</t>
  </si>
  <si>
    <t>Guthrie (Oklahoma)</t>
  </si>
  <si>
    <t>A106</t>
  </si>
  <si>
    <t>Kalgoorlie</t>
  </si>
  <si>
    <t>C95</t>
  </si>
  <si>
    <t>Comoros</t>
  </si>
  <si>
    <t>Anjouan</t>
  </si>
  <si>
    <t>Landslides (rain) caused all damage</t>
  </si>
  <si>
    <t>C83</t>
  </si>
  <si>
    <t>All damage due to landslides (rain)</t>
  </si>
  <si>
    <t>https://www.usaid.gov/crisis/comoros, https://www.usgs.gov/media/images/earthquake-and-landslides-union-comoros-6</t>
  </si>
  <si>
    <t>La Habra / Brea</t>
  </si>
  <si>
    <t xml:space="preserve">Pipes bursting, items falling off shelves </t>
  </si>
  <si>
    <t>M17</t>
  </si>
  <si>
    <t>Mw4.1 and several Mw&gt;3 later same day</t>
  </si>
  <si>
    <t>Yongshan</t>
  </si>
  <si>
    <t>M16</t>
  </si>
  <si>
    <t>SWARM C96</t>
  </si>
  <si>
    <t>http://earthquakes.findthedata.com/l/6221/China-Yunnan-Province-Xiluodu, http://reliefweb.int/report/china/ten-injured-sw-china-53-magnitude-quake, http://www.thehindubusinessline.com/news/international/earthquake-hits-southwest-china-10-injured/article5875107.ece, http://www.ndtv.com/world-news/5-4-magnitude-earthquake-jolts-southwest-china-556257</t>
  </si>
  <si>
    <t>M15</t>
  </si>
  <si>
    <t>AS Mw6.1 and Mw6.6 10-11 April 2014</t>
  </si>
  <si>
    <t>Nawabshah</t>
  </si>
  <si>
    <t>M14</t>
  </si>
  <si>
    <t>https://earthquake.usgs.gov/earthquakes/eventpage/usb000qexd#map,  http://earthquake-report.com/2014/05/09/moderate-earthquake-pakistan-on-may-8-2014-2/, http://rt.com/news/157852-earthquake-pakistan-dead-wounded/, https://tribune.com.pk/story/706190/one-person-killed-as-earthquakes-measuring-4-6-strikes-nawabshah/, https://tune.pk/video/2840799/nawabshah-earthquake-2-killed-70-injured-in-nawabshah-pakistan-earthquake-09-may-2014-, http://gdacs.org/media.aspx?eventid=1031357&amp;episodeid=1049208&amp;eventtype=EQ</t>
  </si>
  <si>
    <t>Darmstadt</t>
  </si>
  <si>
    <t>M13</t>
  </si>
  <si>
    <t>Belsh</t>
  </si>
  <si>
    <t>IV (DYFI)</t>
  </si>
  <si>
    <t>C71</t>
  </si>
  <si>
    <t>Orkney</t>
  </si>
  <si>
    <t>M12</t>
  </si>
  <si>
    <t xml:space="preserve">http://earthquakes.findthedata.com/l/6247/South-Africa, http://earthquake-report.com/2014/08/05/strong-earthquake-south-africa-on-august-5-2014/, 60 sources listed here: http://en.wikipedia.org/wiki/2014_Orkney_earthquake, </t>
  </si>
  <si>
    <t>Quito</t>
  </si>
  <si>
    <t>M11</t>
  </si>
  <si>
    <t>mb4.2 and 4.7 four-five days later, consequences do not seem to include them</t>
  </si>
  <si>
    <t>Yunnan Province</t>
  </si>
  <si>
    <t>C96</t>
  </si>
  <si>
    <t>SWARM M16</t>
  </si>
  <si>
    <t>Makilala/Luayon</t>
  </si>
  <si>
    <t>67-123</t>
  </si>
  <si>
    <t>15-32</t>
  </si>
  <si>
    <t>M10</t>
  </si>
  <si>
    <t>http://earthquakes.findthedata.com/l/6252/Philippines-Barangay-Luayon, http://cotabatoprov.gov.ph/news/cot-pdrrmoc-assess-to-distribute-relief-for-earthquake-affected-families-in-makilala-cotabato/, http://hisz.rsoe.hu/alertmap/site/?pageid=event_desc&amp;edis_id=EQ-20140920-45349-PHL, http://newsdesk.asia/makilala-state-calamity/, http://makilala.gov.ph/news/5-2-earthquake-hits-makilala/, https://www.rappler.com/nation/69686-north-cotabato-earthquake</t>
  </si>
  <si>
    <t>Paruro/Urcos</t>
  </si>
  <si>
    <t>Collapse of houses</t>
  </si>
  <si>
    <t>45-106</t>
  </si>
  <si>
    <t>M9</t>
  </si>
  <si>
    <t>http://portal.igp.gob.pe/sites/default/files/images/documents/sismos/Informes_Sismicos_Especiales/2014/paruro_270914.pdf, http://earthquake-report.com/2014/09/28/moderate-earthquake-central-peru-on-september-28-2014/, http://earthquakes.findthedata.com/l/6253/Peru-Paccha, http://www.ibtimes.com/earthquake-peru-kills-8-people-injures-least-5-1696163, http://www.theweathernetwork.com/news/articles/quake-kills-seven-in-peru/36813, https://es.wikinews.org/wiki/Al_menos_ocho_muertos_y_decenas_de_heridos_por_sismo_al_sur_de_Per%C3%BA, http://www.dw.com/es/terremoto-en-per%C3%BA-deja-8-muertos-y-6-heridos/a-17960716</t>
  </si>
  <si>
    <t>Milan (Kansas)</t>
  </si>
  <si>
    <t>Kansas</t>
  </si>
  <si>
    <t>M8</t>
  </si>
  <si>
    <t>M7</t>
  </si>
  <si>
    <t>Shawan</t>
  </si>
  <si>
    <t>8,640-11,000</t>
  </si>
  <si>
    <t>M6</t>
  </si>
  <si>
    <t>Number could correspond to households not buildings</t>
  </si>
  <si>
    <t>Battagram</t>
  </si>
  <si>
    <t>9 injured due to damage to mud-brick houses</t>
  </si>
  <si>
    <t>M5</t>
  </si>
  <si>
    <t>Cangyuan/Gengma</t>
  </si>
  <si>
    <t>C123</t>
  </si>
  <si>
    <t>Kosjeric</t>
  </si>
  <si>
    <t>20:47:27</t>
  </si>
  <si>
    <t>C99</t>
  </si>
  <si>
    <t>M4</t>
  </si>
  <si>
    <t>Kokrajhar</t>
  </si>
  <si>
    <t>C100</t>
  </si>
  <si>
    <t>Abbottabad</t>
  </si>
  <si>
    <t>C101</t>
  </si>
  <si>
    <t>M3</t>
  </si>
  <si>
    <t>Zakharo</t>
  </si>
  <si>
    <t>M2</t>
  </si>
  <si>
    <t>http://www.larissanet.gr/2016/02/18/seismos-stin-ileia-39-mi-katoikisima-ktismata/, https://www.newsit.gr/ellada/isxyros-seismos-tarakoynise-tin-notia-ellada-stoys-dromoys-oi-katoikoi-tis-ileias-katolisthisi-stin-ethniki-odo-pyrgoytripolis/1333923/, http://www.newsbomb.gr/ellada/seismoi/story/670420/seismos-hleia-zimies-se-spitia-ston-pyrgo, http://www.gdacs.org/report.aspx?eventtype=EQ&amp;eventid=1080681, http://www.emsc-csem.org/Earthquake/earthquake.php?id=488619#map, http://www.earthquakenewstoday.com/2016/02/15/moderate-earthquake-5-3-mag-strikes-near-krestena-in-greece/, http://www.ethnos.gr/koinonia/arthro/mikres_zimies_sta_krestena_apo_ton_seismo-64332353/, http://www.protothema.gr/greece/article/553866/fotografies-seismos-ileia-/, http://www.ilialive.gr/%CE%B5%CF%80%CE%B9%CE%BA%CE%B1%CE%B9%CF%81%CF%8C%CF%84%CE%B7%CF%84%CE%B1/item/%CE%B7%CE%BB%CE%B5%CE%AF%CE%B1-%CF%83%CE%B7%CE%BC%CE%B1%CE%BD%CF%84%CE%B9%CE%BA%CE%AD%CF%82-%CE%B6%CE%B7%CE%BC%CE%B9%CE%AD%CF%82-%CF%83%CF%84%CE%B7%CE%BD-%CE%BA%CF%81%CE%AD%CF%83%CF%84%CE%B5%CE%BD%CE%B1-%CE%BA%CE%B1%CE%B9-%CF%84%CE%B7-%CE%B3%CF%8D%CF%81%CF%89-%CF%80%CE%B5%CF%81%CE%B9%CE%BF%CF%87%CE%AE-%CE%B1%CF%80-%CF%84%CE%BF-%CF%83%CE%B5%CE%B9%CF%83%CE%BC%CF%8C.html, http://www.thebest.gr/news/index/viewStory/377662</t>
  </si>
  <si>
    <t>Tibet</t>
  </si>
  <si>
    <t>C103</t>
  </si>
  <si>
    <t>Shimen</t>
  </si>
  <si>
    <t>C122</t>
  </si>
  <si>
    <t>Rasht</t>
  </si>
  <si>
    <t>14:58:55</t>
  </si>
  <si>
    <t>C104</t>
  </si>
  <si>
    <t>[AS Mw5.0 2016-3-24]</t>
  </si>
  <si>
    <t>Arequipa</t>
  </si>
  <si>
    <t>Pawnee (Oklahoma)</t>
  </si>
  <si>
    <t>Collapse of chimney</t>
  </si>
  <si>
    <t>&gt;573,000</t>
  </si>
  <si>
    <t>C13</t>
  </si>
  <si>
    <t>Economic losses very uncertain</t>
  </si>
  <si>
    <t>Skopje</t>
  </si>
  <si>
    <t>C106</t>
  </si>
  <si>
    <t>Gyeongju</t>
  </si>
  <si>
    <t>11:32:54</t>
  </si>
  <si>
    <t>C107</t>
  </si>
  <si>
    <t>Rwanda/Congo</t>
  </si>
  <si>
    <t>Rusizi/Bukavu</t>
  </si>
  <si>
    <t>3-8</t>
  </si>
  <si>
    <t>2 deaths due to wall collapse</t>
  </si>
  <si>
    <t>&gt;22</t>
  </si>
  <si>
    <t>C108</t>
  </si>
  <si>
    <t>Nagarote</t>
  </si>
  <si>
    <t>1 heart attack death, 1 injured by collapsed wall</t>
  </si>
  <si>
    <t>C150</t>
  </si>
  <si>
    <t>https://reliefweb.int/report/nicaragua/sinapred-actividad-s-smica-est-asociada-terremoto-del-2014-registrado-en-la-paz, http://www.elsalvador.com/noticias/internacional/200313/sismo-en-nicaragua-deja-un-muerto-y-heridos/, http://www.elnuevodiario.com.ni/nacionales/405792-sismo-susto-danos/, https://www.laprensa.com.ni/2016/09/29/nacionales/2108635-sismo-inusual-causa-danos-y-una-muerte</t>
  </si>
  <si>
    <t>Mansehra/Naran</t>
  </si>
  <si>
    <t>C109</t>
  </si>
  <si>
    <t>Colombia (Huila)</t>
  </si>
  <si>
    <t>Cushing (Oklahoma)</t>
  </si>
  <si>
    <t>hand laceration of unknown origin</t>
  </si>
  <si>
    <t>50-80</t>
  </si>
  <si>
    <t>1,000,000-20,000,000</t>
  </si>
  <si>
    <t>C14</t>
  </si>
  <si>
    <t>Mount Ama Dablam/Charikharka</t>
  </si>
  <si>
    <t>27/11/2016</t>
  </si>
  <si>
    <t>23:35:21</t>
  </si>
  <si>
    <t>C110</t>
  </si>
  <si>
    <t>[AS Mw7.3 2015-5-12]</t>
  </si>
  <si>
    <t>Capellades</t>
  </si>
  <si>
    <t>Being hit by objects in the head, glass cuts. Evacuated due to landslides</t>
  </si>
  <si>
    <t>C149</t>
  </si>
  <si>
    <t>Esmeraldas</t>
  </si>
  <si>
    <t>19/12/2016</t>
  </si>
  <si>
    <t>C111</t>
  </si>
  <si>
    <t>[AS Mw6.3 2016-7-11]</t>
  </si>
  <si>
    <t>Khonj (Fars)</t>
  </si>
  <si>
    <t>4 dead and 1 injured due to damage to the room</t>
  </si>
  <si>
    <t>C112</t>
  </si>
  <si>
    <t>http://www.mizanonline.ir/fa/news/264478/%D8%A2%D8%AE%D8%B1%DB%8C%D9%86-%D9%88%D8%B6%D8%B9%DB%8C%D8%AA-%D9%85%D9%86%D8%A7%D8%B7%D9%82-%D8%B2%D9%84%D8%B2%D9%84%D9%87-%D8%B2%D8%AF%D9%87-%D8%AE%D9%86%D8%AC-%D8%A7%D8%B3%DA%A9%D8%A7%D9%86-%D8%A7%D8%B6%D8%B7%D8%B1%D8%A7%D8%B1%DB%8C-176-%D8%AE%D8%A7%D9%86%D9%88%D8%A7%D8%B1, http://shiraze.ir/fa/news/104085/%DB%B1%DB%B7%DB%B6-%D8%AE%D8%A7%D9%86%D9%88%D8%A7%D8%B1-%D8%A7%D8%B3%DA%A9%D8%A7%D9%86-%D8%B6%D8%B1%D9%88%D8%B1%DB%8C-%DB%8C%D8%A7%D9%81%D8%AA%D9%86%D8%AF-%D8%A7%D8%B9%D9%84%D8%A7%D9%85-%D9%85%DB%8C%D8%B2%D8%A7%D9%86-%D8%AE%D8%B3%D8%A7%D8%B1%D8%A7%D8%AA-%D8%B7%DB%8C%DB%B4%DB%B8-%D8%B3%D8%A7%D8%B9%D8%AA-%D8%A2%DB%8C%D9%86%D8%AF%D9%87, https://reliefweb.int/report/iran-islamic-republic/red-crescent-teams-swift-respond-iran-earthquake, https://en.azvision.az/news/56026/earthquake-hits-iran.html, https://tribune.com.pk/story/1286398/earthquake-rattles-southern-iran-four-afghan-labourers-killed/, https://www.voanews.com/a/ap-moderate-quake-kills-4-in-iran/3665513.html, https://www.sott.net/article/338765-Magnitude-5-1-earthquake-takes-4-lives-in-southern-Iran</t>
  </si>
  <si>
    <t>Canakkale</t>
  </si>
  <si>
    <t>C135</t>
  </si>
  <si>
    <t>Of many (four Mw&gt;5)</t>
  </si>
  <si>
    <t>&gt; 450 families</t>
  </si>
  <si>
    <t>Bricks falling over during earthquake</t>
  </si>
  <si>
    <t>C148</t>
  </si>
  <si>
    <t>SWARM E013 C180</t>
  </si>
  <si>
    <t xml:space="preserve">https://diariodelhuila.com/regional/departamento-entrega-balance-final-por-afectaciones-de-sismo-cdgint20170214154953178, http://hsbnoticias.com/noticias/local/fotos-panico-viviendas-afectadas-y-colegios-con-danos-result-273793, http://hsbnoticias.com/noticias/nacional/danos-en-infraestructuras-de-municipios-del-huila-luego-del-273556, http://www.eltiempo.com/colombia/otras-ciudades/sismo-en-colombia-magnitud-5-4-grados-44091, http://www.rcnradio.com/locales/huila/una-persona-herida-danos-viviendas-vias-rurales-deja-sismo-5-7-grados-huila/, http://www.rcnradio.com/locales/una-persona-herida-deja-sismo-5-7-grados-neiva/, http://www.rcnradio.com/locales/81-viviendas-afectas-deja-sismo-5-7-grados-colombia-huila/, http://lavozdelaregion.co/cerca-500-familias-damnificadas-primer-balance-afectaciones-sismo-colombia-huila/, http://www.eltiempo.com/colombia/otras-ciudades/consecuencias-del-temblor-en-huila-57412, </t>
  </si>
  <si>
    <t>Tainan</t>
  </si>
  <si>
    <t>1 person fell, 1 person hit by falling storage box, 1 related to water storage (not clear)</t>
  </si>
  <si>
    <t>C147</t>
  </si>
  <si>
    <t>http://www.taipeitimes.com/News/front/archives/2017/02/12/2003664824, https://hk.news.appledaily.com/china/realtime/article/20170211/56289575, https://hk.news.appledaily.com/china/realtime/article/20170211/56289509, http://m.match.net.tw/pc/news/headline/20170211/3931305, http://www.southmoney.com/redianxinwen/201702/1062070.html</t>
  </si>
  <si>
    <t>Davao</t>
  </si>
  <si>
    <t>Collapse of waiting shed</t>
  </si>
  <si>
    <t>C146</t>
  </si>
  <si>
    <t>[AS Mw4.8 2016-11-23]</t>
  </si>
  <si>
    <t>http://news.abs-cbn.com/news/02/23/17/davao-quake-topples-waiting-shed-injures-2, http://newsinfo.inquirer.net/874434/2-hurt-as-magnitude-4-6-quake-hits-parts-of-davao-region, http://www.sunstar.com.ph/davao/local-news/2017/02/24/2-women-hurt-davao-quake-527540, https://news.mb.com.ph/2017/02/23/2-hurt-in-4-6-magnitude-quake-in-davao-city/</t>
  </si>
  <si>
    <t>Taikkyi (Yangon)</t>
  </si>
  <si>
    <t>0-2</t>
  </si>
  <si>
    <t>Deaths due to wall collapse? (unclear)</t>
  </si>
  <si>
    <t>C114</t>
  </si>
  <si>
    <t>http://www.mizzima.com/news-domestic/2-killed-36-injured-myanmar-earthquake, http://news.xinhuanet.com/english/2017-03/14/c_136128141.htm, https://www.irrawaddy.com/news/burma/taik-kyi-quake-claims-2-lives.html, https://reliefweb.int/report/myanmar/quake-destroys-several-buildings-taikkyi, https://www.myanmarload.com/news/3849, https://www.facebook.com/fsd.gov/posts/1908430755963655, http://www.dailymail.co.uk/wires/ap/article-4312682/Clean-work-begins-moderate-Myanmar-earthquake.html</t>
  </si>
  <si>
    <t>Ajia-Puping</t>
  </si>
  <si>
    <t>C145</t>
  </si>
  <si>
    <t>http://www.hindustantimes.com/world-news/5-1-magnitude-earthquake-hits-china-damaging-houses-no-casualties/story-42ONZxKJK7dcIxuX3Kp3uO.html, http://news.xinhuanet.com/english/2017-03/27/c_136160516.htm, http://www.chinadaily.com.cn/china/2017-03/27/content_28688300.htm</t>
  </si>
  <si>
    <t>23:53:58</t>
  </si>
  <si>
    <t>C115</t>
  </si>
  <si>
    <t>Tasikmalaya</t>
  </si>
  <si>
    <t>C165</t>
  </si>
  <si>
    <t>https://en.tempo.co/read/news/2017/04/24/055869118/Earthquake-Damages-Six-Homes-in-Tasikmalaya, https://en.antaranews.com/news/110607/24-houses-damaged-in-tasikmalaya-quake, https://en.antaranews.com/news/110598/earthquake-damages-six-homes-in-tasikmalaya, http://jakartaglobe.id/news/tasikmalaya-rocked-by-5-4-magnitude-earthquake-24-houses-damaged/</t>
  </si>
  <si>
    <t>Razavi Khorasan</t>
  </si>
  <si>
    <t>C144</t>
  </si>
  <si>
    <t>[AS Mw6.0 2017-4-5]</t>
  </si>
  <si>
    <t>https://www.azernews.az/region/112395.html</t>
  </si>
  <si>
    <t>Quzgun</t>
  </si>
  <si>
    <t>21:58:22</t>
  </si>
  <si>
    <t>C116</t>
  </si>
  <si>
    <t>http://www.thehindu.com/news/international/8-dead-20-injured-after-moderate-quake-in-far-western-china/article18423614.ece, http://www.asianews.it/news-en/Xinjiang,-magnitude-earthquake-5.4.-Eight-deadand-23-injured-40706.html, https://www.reuters.com/article/us-china-quake/eight-killed-when-magnitude-5-5-earthquake-hits-chinas-northwest-idUSKBN18703F, https://watchers.news/2017/05/11/xinjiang-china-earthquake/, https://www.rt.com/news/387939-china-xinjiang-earthquake-victims/</t>
  </si>
  <si>
    <t>Parsabad</t>
  </si>
  <si>
    <t>Heart attacks, fractures while fleeing</t>
  </si>
  <si>
    <t>C143</t>
  </si>
  <si>
    <t>http://www.iran-daily.com/News/192607.html?catid=3&amp;title=192607, https://earthquake-report.com/2017/05/11/moderate-earthquake-eastern-caucasus-on-may-11-2017/</t>
  </si>
  <si>
    <t>Parinacochas/Ayacucho</t>
  </si>
  <si>
    <t>C142</t>
  </si>
  <si>
    <t>http://canaln.pe/peru/ayacucho-sismo-5-grados-se-sintio-coracora-n276630, http://rpp.pe/peru/ayacucho/sismo-en-parinacochas-deja-15-viviendas-afectadas-noticia-1051172, http://www.newsjs.com/url.php?p=http://www.americatv.com.pe/noticias/actualidad/ayacucho-sismo-5-grados-se-sintio-coracora-n276631</t>
  </si>
  <si>
    <t>Mwanza</t>
  </si>
  <si>
    <t>C117</t>
  </si>
  <si>
    <t>Golmarmara</t>
  </si>
  <si>
    <t>Falling bricks</t>
  </si>
  <si>
    <t>35-55</t>
  </si>
  <si>
    <t>C118</t>
  </si>
  <si>
    <t>Possibly of many (3 big and smaller)</t>
  </si>
  <si>
    <t>NOAA indicates the 28 May at 11:04 one</t>
  </si>
  <si>
    <t>https://www.dailysabah.com/turkey/2017/05/27/51-earthquake-hits-western-turkeys-manisa-province-buildings-damaged, https://www.focagazete.com/depreme-aldiris-etmeden-alisverise-devam-ettiler/, http://www.hurriyet.com.tr/son-dakika-manisada-bir-deprem-daha-4-8-40472434, https://earthquake-report.com/2017/05/27/moderate-earthquake-western-turkey-on-may-27-2017/, https://earthquake-report.com/2017/05/28/moderate-earthquake-western-turkey-on-may-28-2017-3/, http://www.akhisarhaber.com/deprem-sonrasi-akselendide-1-kisi-yaralandi-32418h.htm</t>
  </si>
  <si>
    <t>Magharo</t>
  </si>
  <si>
    <t>C121</t>
  </si>
  <si>
    <t>https://earthquake.usgs.gov/earthquakes/eventpage/us20009l5y#executive, http://dfwatch.net/earthquake-magnitude-5-1-eastern-georgia-48683</t>
  </si>
  <si>
    <t>Ohrid</t>
  </si>
  <si>
    <t>C141</t>
  </si>
  <si>
    <t>https://watchers.news/2017/07/03/earthquake-swarm-ohrid-macedonia/, http://www.mia.mk/en/Inside/RenderSingleNews/61/133760996, http://www.mia.mk/en/Inside/RenderSingleNews/61/133761489, https://earthquake-report.com/2017/07/03/moderate-earthquake-albania-on-july-3-2017/</t>
  </si>
  <si>
    <t>Sirch</t>
  </si>
  <si>
    <t>C140</t>
  </si>
  <si>
    <t>http://www.presstv.com/Detail/2017/07/24/529491/Iran-Kerman, https://reliefweb.int/report/iran-islamic-republic/iran-earthquake-dg-echo-echo-daily-flash-24-july-2017, http://bankersdaily.in/5-4-magnitude-earthquake-jolts-southern-iran/</t>
  </si>
  <si>
    <t>8-15</t>
  </si>
  <si>
    <t>C139</t>
  </si>
  <si>
    <t>http://news.xinhuanet.com/english/2017-07/28/c_136480520.htm, http://www.presstv.com/Detail/2017/07/28/529933/Iran-Hamedan-Nahavand, http://kayhan.ir/en/news/42231/quake-leaves-15-people-injured-in-nahavand</t>
  </si>
  <si>
    <t>Naghan</t>
  </si>
  <si>
    <t>C138</t>
  </si>
  <si>
    <t>https://earthquake-report.com/2017/07/30/moderate-earthquake-northern-and-central-iran-on-july-30-2017-2/</t>
  </si>
  <si>
    <t>Ischia (Napoli)</t>
  </si>
  <si>
    <t>VIII (EMS-98)</t>
  </si>
  <si>
    <t>39-42</t>
  </si>
  <si>
    <t>8,000,000-140,000,000</t>
  </si>
  <si>
    <t>C98</t>
  </si>
  <si>
    <t>Ormoc</t>
  </si>
  <si>
    <t>22:26:14</t>
  </si>
  <si>
    <t>C119</t>
  </si>
  <si>
    <t>Sulaimaniyya</t>
  </si>
  <si>
    <t>C134</t>
  </si>
  <si>
    <t>Sharabian</t>
  </si>
  <si>
    <t>8-13</t>
  </si>
  <si>
    <t>C137</t>
  </si>
  <si>
    <t>http://www.presstv.com/Detail/2017/08/28/533190/Iran-East-Azerbaijan-Sharabian, http://www.thehindu.com/news/international/ten-injured-as-49-magnitude-quake-jolts-iran/article19575137.ece</t>
  </si>
  <si>
    <t>Carabaya</t>
  </si>
  <si>
    <t>2 families</t>
  </si>
  <si>
    <t>C136</t>
  </si>
  <si>
    <t>http://ultimosismo.igp.gob.pe/bdsismos/ultimosSismosSentidos.php#, http://andina.pe/agencia/noticia-aumenta-a-99-numero-viviendas-afectadas-por-sismo-puno-680286.aspx, http://www.radioaltura.com/2017/08/mas-de-50-viviendas-afectadas-en-ollachea-por-fuerte-sismo/</t>
  </si>
  <si>
    <t>Pohang</t>
  </si>
  <si>
    <t>15/11/2017</t>
  </si>
  <si>
    <t>C120</t>
  </si>
  <si>
    <t>Aghdam/Tartar</t>
  </si>
  <si>
    <t>C158</t>
  </si>
  <si>
    <t>https://www.azernews.az/nation/122308.html, https://news.am/eng/news/421241.html</t>
  </si>
  <si>
    <t>Guayaquil</t>
  </si>
  <si>
    <t>C151</t>
  </si>
  <si>
    <t>Infill walls cracked, "some walls fallen"</t>
  </si>
  <si>
    <t>https://www.eluniverso.com/guayaquil/2017/11/17/nota/6484261/fuerte-temblor-se-sintio-guayaquil</t>
  </si>
  <si>
    <t>Wulong (Chongqing)</t>
  </si>
  <si>
    <t>C161</t>
  </si>
  <si>
    <t>http://news.xinhuanet.com/english/2017-11/24/c_136776854.htm</t>
  </si>
  <si>
    <t>Boroujerd (Lorestan)</t>
  </si>
  <si>
    <t>27-36</t>
  </si>
  <si>
    <t>Rushing to leave homes</t>
  </si>
  <si>
    <t>C156</t>
  </si>
  <si>
    <t>AS of M7.3 12 Nov 2017</t>
  </si>
  <si>
    <t>http://parstoday.com/en/news/iran-i68479-27_hurt_as_quake_hits_western_iran_again, http://www.novinite.com/articles/185602/New+Earthquake+in+Iran,+Dozens+were+Injured</t>
  </si>
  <si>
    <t>Walungu</t>
  </si>
  <si>
    <t>C154</t>
  </si>
  <si>
    <t>Buildings manually counted from news</t>
  </si>
  <si>
    <t>http://www.radiomaendeleo.info/sud-kivu-le-seisme-de-magnitude-5-0-fait-des-gros-degats-a-walungu/, http://www.dailymail.co.uk/wires/afp/article-5148701/Seismologists-worried-tremors-DR-Congo.html, https://phys.org/news/2017-12-seismologists-tremors-dr-congo.html, https://africatimes.com/2017/12/03/drcs-lake-kivu-region-hit-by-second-5-0-quake-within-48-hours/,http://www.environews-rdc.org/2017/12/01/catastrophe-naturelle-un-seisme-de-magnitude-5-fait-des-degats-a-lest-de-la-rdc/, http://www.congoactuel.com/sud-kivu-inquitude-sur-la-frquence-des-tremblements-de-terre/</t>
  </si>
  <si>
    <t>Bushehr province</t>
  </si>
  <si>
    <t>C155</t>
  </si>
  <si>
    <t>Seem separate, but care</t>
  </si>
  <si>
    <t>Here http://www.irna.ir/en/News/82754666 it talks about two earthquakes happening soon after each other</t>
  </si>
  <si>
    <t>http://www.irna.ir/en/News/82753693, http://theiranproject.com/blog/2017/12/05/quake-hits-irans-bushehr-injures-11-people/</t>
  </si>
  <si>
    <t>Kedarnath (Uttarakhand)</t>
  </si>
  <si>
    <t>&gt;75</t>
  </si>
  <si>
    <t>C159</t>
  </si>
  <si>
    <t>https://www.amarujala.com/dehradun/earthquake-tremors-effect-in-uttarakhand, http://www.thehindu.com/news/national/earthquake-with-55-magnitude-felt-at-uttarakhand/article21284410.ece, https://www.ndtv.com/india-news/live-updates-earthquake-measuring-5-5-hits-rudraprayag-tremors-felt-in-delhi-1784513</t>
  </si>
  <si>
    <t>C160</t>
  </si>
  <si>
    <t>http://www.eng.kavkaz-uzel.eu/articles/41725/</t>
  </si>
  <si>
    <t>Kurdistan</t>
  </si>
  <si>
    <t>C157</t>
  </si>
  <si>
    <t>Seem separate, but pre-damaged bdgs</t>
  </si>
  <si>
    <t>AS of M7.3 12 Nov 2017, other 50 hospitalised due to trauma</t>
  </si>
  <si>
    <t>http://www.kurdistan24.net/en/news/a28efdd5-1fcc-40e7-824a-71f74179c0dc</t>
  </si>
  <si>
    <t>Tehran</t>
  </si>
  <si>
    <t>97-117</t>
  </si>
  <si>
    <t>Scaping in panic. Pregnant woman died running out of house. 70-yr old woman died of heart attack. 10-yr old girl died of elevated stress.</t>
  </si>
  <si>
    <t>C163</t>
  </si>
  <si>
    <t>Related to A124</t>
  </si>
  <si>
    <t>http://www.presstv.com/Detail/2017/12/21/546318/Iran-earthquake-tehran, https://www.alaraby.co.uk/english/news/2017/12/21/pregnant-woman-dies-of-shock-after-iran-earthquake, https://www.garda.com/crisis24/news-alerts/83216/iran-casualties-reported-from-dec-20-earthquake-near-tehran-update-1,  http://www.xinhuanet.com/english/2017-12/21/c_136841353.htm, https://www.rferl.org/a/moderate-earthquake-sends-tehran-residents-into-streets-no-casualties-reported/28930287.html, http://sushimonster85.com/2017/12/quake-in-tehran-kills-2-injures-100/, https://earthquake-report.com/2017/12/20/moderate-earthquake-northern-and-central-iran-december-20-2017/, https://watchers.news/2017/12/22/2-dead-97-injured-after-m5-2-earthquake-hits-tehran-iran/, https://www.ndtv.com/world-news/earthquake-of-5-2-magnitude-in-southeastern-iran-injures-at-least-23-1790801</t>
  </si>
  <si>
    <t>Kouhbanan/Ravar</t>
  </si>
  <si>
    <t>23-42</t>
  </si>
  <si>
    <t>C164</t>
  </si>
  <si>
    <t>MS (for now)</t>
  </si>
  <si>
    <t>Wikipedia says AS of 1 Dec 2017, not convincing</t>
  </si>
  <si>
    <t>https://firenewsfeed.com/news/910460, http://www.news.com.au/world/breaking-news/iran-quake-injures-at-least-23/news-story/e005dd1d559c66d70fd42e22a9b1388f, https://earthquake-report.com/2017/12/21/moderate-earthquake-northern-and-central-iran-december-21-2017/, https://en.trend.az/iran/society/2839385.html</t>
  </si>
  <si>
    <t>Alborz/Tehran</t>
  </si>
  <si>
    <t>1 heart attack death, injuries due to scaping in panic</t>
  </si>
  <si>
    <t>A124</t>
  </si>
  <si>
    <t>Related to C163</t>
  </si>
  <si>
    <t>Sicily</t>
  </si>
  <si>
    <t>E13-000</t>
  </si>
  <si>
    <t>[FS]</t>
  </si>
  <si>
    <t>[FS Mw4.7 2013-3-7]</t>
  </si>
  <si>
    <t>E13-002</t>
  </si>
  <si>
    <t>Chahar Mahal Va Bakhtiari</t>
  </si>
  <si>
    <t>E13-006</t>
  </si>
  <si>
    <t>E13-008</t>
  </si>
  <si>
    <t>Kerman</t>
  </si>
  <si>
    <t>Limited</t>
  </si>
  <si>
    <t>E13-010</t>
  </si>
  <si>
    <t>Lorestan</t>
  </si>
  <si>
    <t>E13-012</t>
  </si>
  <si>
    <t>E13-013</t>
  </si>
  <si>
    <t>Texas</t>
  </si>
  <si>
    <t>Non-structural</t>
  </si>
  <si>
    <t>E13-015</t>
  </si>
  <si>
    <t>Some, Severe</t>
  </si>
  <si>
    <t>E13-016</t>
  </si>
  <si>
    <t>[AS]</t>
  </si>
  <si>
    <t>[AS Mw5.0 2013-1-12]</t>
  </si>
  <si>
    <t>Emilia-Romagna</t>
  </si>
  <si>
    <t>E13-017</t>
  </si>
  <si>
    <t>[FS Mw5.3 2013-6-21]</t>
  </si>
  <si>
    <t>East Azerbaijan</t>
  </si>
  <si>
    <t>E13-020</t>
  </si>
  <si>
    <t>[AS Mw6.5 2012-8-11]</t>
  </si>
  <si>
    <t>Qinghai</t>
  </si>
  <si>
    <t>E13-022</t>
  </si>
  <si>
    <t>E13-024</t>
  </si>
  <si>
    <t>[FS Mw5.6 2013-11-9]</t>
  </si>
  <si>
    <t>E13-025</t>
  </si>
  <si>
    <t>[AS Mw7.1 2011-10-23]</t>
  </si>
  <si>
    <t>Austria</t>
  </si>
  <si>
    <t>E13-026</t>
  </si>
  <si>
    <t>E13-028</t>
  </si>
  <si>
    <t>[FS Mw4.5 2013-2-3]</t>
  </si>
  <si>
    <t>E13-029</t>
  </si>
  <si>
    <t>[AS Mw4.7 2012-12-30]</t>
  </si>
  <si>
    <t>Kohgiluyeh Va Boyer Ahmad</t>
  </si>
  <si>
    <t>E13-031</t>
  </si>
  <si>
    <t>E13-034</t>
  </si>
  <si>
    <t>Sumatra</t>
  </si>
  <si>
    <t>E13-036</t>
  </si>
  <si>
    <t>E13-041</t>
  </si>
  <si>
    <t>Lazio</t>
  </si>
  <si>
    <t>heart attack</t>
  </si>
  <si>
    <t>E13-042</t>
  </si>
  <si>
    <t>E13-045</t>
  </si>
  <si>
    <t>E13-047</t>
  </si>
  <si>
    <t>E13-049</t>
  </si>
  <si>
    <t>[AS Mw4.6 2013-2-19]</t>
  </si>
  <si>
    <t>Guangdong</t>
  </si>
  <si>
    <t>E13-050</t>
  </si>
  <si>
    <t>Oklahoma</t>
  </si>
  <si>
    <t>E13-053</t>
  </si>
  <si>
    <t>[FS Mw4.4 2013-4-16]</t>
  </si>
  <si>
    <t>E13-055</t>
  </si>
  <si>
    <t>[FS Mw5.0 2013-7-15]</t>
  </si>
  <si>
    <t>Assam</t>
  </si>
  <si>
    <t>E13-057</t>
  </si>
  <si>
    <t>E13-059</t>
  </si>
  <si>
    <t>E13-062</t>
  </si>
  <si>
    <t>Two earthquakes of similar magnitude</t>
  </si>
  <si>
    <t>E13-063</t>
  </si>
  <si>
    <t>[FS Mw5.0 2013-6-28]</t>
  </si>
  <si>
    <t>E13-064</t>
  </si>
  <si>
    <t>E13-066</t>
  </si>
  <si>
    <t>E13-069</t>
  </si>
  <si>
    <t>[FS Mw4.6 2013-3-19]</t>
  </si>
  <si>
    <t>mine collapse</t>
  </si>
  <si>
    <t>E13-070</t>
  </si>
  <si>
    <t>Mazzandoran</t>
  </si>
  <si>
    <t>E13-071</t>
  </si>
  <si>
    <t>E13-072</t>
  </si>
  <si>
    <t>E13-075</t>
  </si>
  <si>
    <t>E13-077</t>
  </si>
  <si>
    <t>falling off stairs</t>
  </si>
  <si>
    <t>E13-078</t>
  </si>
  <si>
    <t>[FS Mw7.5 2015-10-26]</t>
  </si>
  <si>
    <t>Guerrero</t>
  </si>
  <si>
    <t>E13-079</t>
  </si>
  <si>
    <t>[FS Mw7.3 2014-4-18]</t>
  </si>
  <si>
    <t>E13-081</t>
  </si>
  <si>
    <t>Xizang</t>
  </si>
  <si>
    <t>E13-088</t>
  </si>
  <si>
    <t>landslide</t>
  </si>
  <si>
    <t>E13-089</t>
  </si>
  <si>
    <t>[FS Mw4.7 2013-7-12]</t>
  </si>
  <si>
    <t>E13-091</t>
  </si>
  <si>
    <t>E13-096</t>
  </si>
  <si>
    <t>E13-098</t>
  </si>
  <si>
    <t>Uganda</t>
  </si>
  <si>
    <t>E13-099</t>
  </si>
  <si>
    <t>[FS Mw5.7 2013-7-3]</t>
  </si>
  <si>
    <t>E13-101</t>
  </si>
  <si>
    <t>E13-104</t>
  </si>
  <si>
    <t>E13-107</t>
  </si>
  <si>
    <t>[AS Mw5.4 2013-4-10]</t>
  </si>
  <si>
    <t>evacuating</t>
  </si>
  <si>
    <t>E13-110</t>
  </si>
  <si>
    <t>[FS Mw4.8 2013-4-24]</t>
  </si>
  <si>
    <t>Tuwa</t>
  </si>
  <si>
    <t>E13-111</t>
  </si>
  <si>
    <t>Bushehr</t>
  </si>
  <si>
    <t>E13-116</t>
  </si>
  <si>
    <t>[AS Mw6.3 2013-4-9]</t>
  </si>
  <si>
    <t>Mostaganem</t>
  </si>
  <si>
    <t>E13-119</t>
  </si>
  <si>
    <t>Hormozgan</t>
  </si>
  <si>
    <t>E13-124</t>
  </si>
  <si>
    <t>[FS Mw6.2 2013-5-11]</t>
  </si>
  <si>
    <t>North Khorasan</t>
  </si>
  <si>
    <t>E13-125</t>
  </si>
  <si>
    <t>[AS Mw4.7 2013-4-30]</t>
  </si>
  <si>
    <t>E13-127</t>
  </si>
  <si>
    <t>Fars</t>
  </si>
  <si>
    <t>E13-128</t>
  </si>
  <si>
    <t>Uzbekistan</t>
  </si>
  <si>
    <t>E13-137</t>
  </si>
  <si>
    <t>E13-139</t>
  </si>
  <si>
    <t>[AS Mw5.2 2013-5-19]</t>
  </si>
  <si>
    <t>California</t>
  </si>
  <si>
    <t>E13-142</t>
  </si>
  <si>
    <t>E13-144</t>
  </si>
  <si>
    <t>AS</t>
  </si>
  <si>
    <t>E13-148</t>
  </si>
  <si>
    <t>E13-149</t>
  </si>
  <si>
    <t>E13-150</t>
  </si>
  <si>
    <t>Oaxaca</t>
  </si>
  <si>
    <t>E13-151</t>
  </si>
  <si>
    <t>Northern Territory</t>
  </si>
  <si>
    <t>E13-152</t>
  </si>
  <si>
    <t>E13-154</t>
  </si>
  <si>
    <t>E13-163</t>
  </si>
  <si>
    <t>1 heart attack</t>
  </si>
  <si>
    <t>E13-165</t>
  </si>
  <si>
    <t xml:space="preserve">V </t>
  </si>
  <si>
    <t>E13-167</t>
  </si>
  <si>
    <t>Related to E13-165. [AS Mw5.3 2013-6-21]</t>
  </si>
  <si>
    <t>E13-168</t>
  </si>
  <si>
    <t>[AS Mw7.6 2012-9-5]</t>
  </si>
  <si>
    <t>West Azerbaijan</t>
  </si>
  <si>
    <t>E13-169</t>
  </si>
  <si>
    <t>[FS Mw4.4 2013-6-28]</t>
  </si>
  <si>
    <t>panic reactions</t>
  </si>
  <si>
    <t>E13-170</t>
  </si>
  <si>
    <t>E13-171</t>
  </si>
  <si>
    <t>[AS Mw5.0 2013-4-18]</t>
  </si>
  <si>
    <t>E13-172</t>
  </si>
  <si>
    <t>Related to E13-165 and E13-167. [AS Mw5.3 2013-6-21]</t>
  </si>
  <si>
    <t>E13-173</t>
  </si>
  <si>
    <t>[FS Mw4.8 2013-9-21]</t>
  </si>
  <si>
    <t>E13-175</t>
  </si>
  <si>
    <t>E13-176</t>
  </si>
  <si>
    <t xml:space="preserve">VI </t>
  </si>
  <si>
    <t>E13-179</t>
  </si>
  <si>
    <t>E13-180</t>
  </si>
  <si>
    <t>[AS Mw5.1 2013-7-2]</t>
  </si>
  <si>
    <t>E13-183</t>
  </si>
  <si>
    <t>E13-184</t>
  </si>
  <si>
    <t>Himachal Pradesh</t>
  </si>
  <si>
    <t>E13-185</t>
  </si>
  <si>
    <t>[AS Mw4.7 2013-6-4]</t>
  </si>
  <si>
    <t>E13-186</t>
  </si>
  <si>
    <t>E13-187</t>
  </si>
  <si>
    <t>E13-190</t>
  </si>
  <si>
    <t>[AS Mw4.8 2013-7-18]</t>
  </si>
  <si>
    <t>E13-191</t>
  </si>
  <si>
    <t>Marche</t>
  </si>
  <si>
    <t>E13-192</t>
  </si>
  <si>
    <t>E13-195</t>
  </si>
  <si>
    <t>[AS Mw6.0 2013-7-17]</t>
  </si>
  <si>
    <t>Dozens to Hundreds</t>
  </si>
  <si>
    <t>E13-196</t>
  </si>
  <si>
    <t>Marlborough</t>
  </si>
  <si>
    <t>E13-198</t>
  </si>
  <si>
    <t>Aegean Sea</t>
  </si>
  <si>
    <t>E13-199</t>
  </si>
  <si>
    <t xml:space="preserve">[FS Mw6.9 2014-5-24] </t>
  </si>
  <si>
    <t>E13-200</t>
  </si>
  <si>
    <t>E13-203</t>
  </si>
  <si>
    <t>Tarapaca</t>
  </si>
  <si>
    <t>E13-205</t>
  </si>
  <si>
    <t>[FS Mw8.1 2014-4-1]</t>
  </si>
  <si>
    <t>E13-209</t>
  </si>
  <si>
    <t xml:space="preserve">[AS Mw5.4 2013-8-7] </t>
  </si>
  <si>
    <t>E13-210</t>
  </si>
  <si>
    <t>Para</t>
  </si>
  <si>
    <t>E13-211</t>
  </si>
  <si>
    <t>E13-215</t>
  </si>
  <si>
    <t>Two of similar magnitude in 3 minutes</t>
  </si>
  <si>
    <t>E13-221</t>
  </si>
  <si>
    <t>[AS Mw7.5 2012-3-20]</t>
  </si>
  <si>
    <t>E13-222</t>
  </si>
  <si>
    <t>Fujian</t>
  </si>
  <si>
    <t>E13-224</t>
  </si>
  <si>
    <t>[FS Mw4.6 2013-9-3]</t>
  </si>
  <si>
    <t>E13-226</t>
  </si>
  <si>
    <t>[AS Mw5.1 2013-7-21]</t>
  </si>
  <si>
    <t>E13-227</t>
  </si>
  <si>
    <t>E13-228</t>
  </si>
  <si>
    <t>E13-231</t>
  </si>
  <si>
    <t>Nevada</t>
  </si>
  <si>
    <t>E13-232</t>
  </si>
  <si>
    <t>Chihuahua</t>
  </si>
  <si>
    <t>E13-234</t>
  </si>
  <si>
    <t>[FS Mw5.3 2013-9-21]</t>
  </si>
  <si>
    <t>E13-235</t>
  </si>
  <si>
    <t>E13-237</t>
  </si>
  <si>
    <t>[FS Mw7.3 2015-5-12]</t>
  </si>
  <si>
    <t>E13-240</t>
  </si>
  <si>
    <t>Another Mw4.2 two hours earlier</t>
  </si>
  <si>
    <t>E13-243</t>
  </si>
  <si>
    <t>E13-244</t>
  </si>
  <si>
    <t>Ukraine</t>
  </si>
  <si>
    <t>E13-245</t>
  </si>
  <si>
    <t>Wellington</t>
  </si>
  <si>
    <t>E13-246</t>
  </si>
  <si>
    <t>[AS Mw6.5 2013-8-16]</t>
  </si>
  <si>
    <t>Hunedoara</t>
  </si>
  <si>
    <t>E13-248</t>
  </si>
  <si>
    <t>E13-249</t>
  </si>
  <si>
    <t>E13-250</t>
  </si>
  <si>
    <t>[AS Mw5.4 2013-8-7]</t>
  </si>
  <si>
    <t>E13-251</t>
  </si>
  <si>
    <t>E13-252</t>
  </si>
  <si>
    <t>[FS Mw5.3 2014-3-8]</t>
  </si>
  <si>
    <t>E13-254</t>
  </si>
  <si>
    <t>E13-256</t>
  </si>
  <si>
    <t>E13-257</t>
  </si>
  <si>
    <t>E13-260</t>
  </si>
  <si>
    <t>Wyoming</t>
  </si>
  <si>
    <t>E13-261</t>
  </si>
  <si>
    <t>E13-263</t>
  </si>
  <si>
    <t>E13-269</t>
  </si>
  <si>
    <t>Galati</t>
  </si>
  <si>
    <t>E13-271</t>
  </si>
  <si>
    <t>[FS Mw4.8 2013-9-30]</t>
  </si>
  <si>
    <t>E13-272</t>
  </si>
  <si>
    <t>E13-274</t>
  </si>
  <si>
    <t>E13-276</t>
  </si>
  <si>
    <t>E13-277</t>
  </si>
  <si>
    <t>South Khorasan</t>
  </si>
  <si>
    <t>E13-279</t>
  </si>
  <si>
    <t>Vrancea</t>
  </si>
  <si>
    <t>E13-280</t>
  </si>
  <si>
    <t>E13-281</t>
  </si>
  <si>
    <t>Kohkiluyeh va Boyer Ahmad</t>
  </si>
  <si>
    <t>E13-282</t>
  </si>
  <si>
    <t>E13-283</t>
  </si>
  <si>
    <t>E13-286</t>
  </si>
  <si>
    <t>Sulawesi</t>
  </si>
  <si>
    <t>E13-287</t>
  </si>
  <si>
    <t>E13-290</t>
  </si>
  <si>
    <t>Markazi</t>
  </si>
  <si>
    <t>E13-291</t>
  </si>
  <si>
    <t>E13-292</t>
  </si>
  <si>
    <t>[AS Mw5.3 2013-5-12]</t>
  </si>
  <si>
    <t>E13-294</t>
  </si>
  <si>
    <t>E13-296</t>
  </si>
  <si>
    <t>E13-300</t>
  </si>
  <si>
    <t>[AS Mw4.8 2013-10-18]</t>
  </si>
  <si>
    <t>E13-301</t>
  </si>
  <si>
    <t>[AS Mw5.2 2013-10-15]</t>
  </si>
  <si>
    <t>falling off roof</t>
  </si>
  <si>
    <t>E13-308</t>
  </si>
  <si>
    <t>[FS Mw6.6 2014-12-8]</t>
  </si>
  <si>
    <t>E13-310</t>
  </si>
  <si>
    <t>[FS Mw6.1 2014-10-7]</t>
  </si>
  <si>
    <t>East Nusa Tenggara</t>
  </si>
  <si>
    <t>E13-311</t>
  </si>
  <si>
    <t>E13-313</t>
  </si>
  <si>
    <t>E13-317</t>
  </si>
  <si>
    <t>AS E13-313</t>
  </si>
  <si>
    <t>[AS Mw5.2 2013-10-31]</t>
  </si>
  <si>
    <t>E13-318</t>
  </si>
  <si>
    <t>Related to E13-317. [AS Mw5.2 2013-10-31]</t>
  </si>
  <si>
    <t>Illinois</t>
  </si>
  <si>
    <t>E13-319</t>
  </si>
  <si>
    <t>E13-320</t>
  </si>
  <si>
    <t>[FS Mw4.8 2013-11-8]</t>
  </si>
  <si>
    <t>E13-321</t>
  </si>
  <si>
    <t>Other Mw&lt;3.8 within some hours too</t>
  </si>
  <si>
    <t>E13-322</t>
  </si>
  <si>
    <t>E13-324</t>
  </si>
  <si>
    <t>E13-327</t>
  </si>
  <si>
    <t>E13-328</t>
  </si>
  <si>
    <t>E13-329</t>
  </si>
  <si>
    <t>E13-331</t>
  </si>
  <si>
    <t>Kosovo</t>
  </si>
  <si>
    <t>E13-332</t>
  </si>
  <si>
    <t>E13-333</t>
  </si>
  <si>
    <t>[AS Mw4.7 2013-8-30]</t>
  </si>
  <si>
    <t>Heilongjiang</t>
  </si>
  <si>
    <t>E13-334</t>
  </si>
  <si>
    <t>E13-335</t>
  </si>
  <si>
    <t>[FS Mw5.0 2013-12-9]</t>
  </si>
  <si>
    <t>Ohio</t>
  </si>
  <si>
    <t>E13-336</t>
  </si>
  <si>
    <t>E13-337</t>
  </si>
  <si>
    <t>E13-339</t>
  </si>
  <si>
    <t>[FS Mw4.7 2013-12-4]</t>
  </si>
  <si>
    <t>E13-340</t>
  </si>
  <si>
    <t>Shandong</t>
  </si>
  <si>
    <t>E13-345</t>
  </si>
  <si>
    <t>E13-346</t>
  </si>
  <si>
    <t>E13-348</t>
  </si>
  <si>
    <t>[AS Mw5.7 2013-11-22]</t>
  </si>
  <si>
    <t>E13-349</t>
  </si>
  <si>
    <t>E13-352</t>
  </si>
  <si>
    <t>E13-354</t>
  </si>
  <si>
    <t>E13-356</t>
  </si>
  <si>
    <t>[AS Mw5.7 2013-8-31]</t>
  </si>
  <si>
    <t>E13-359</t>
  </si>
  <si>
    <t>Gauteng</t>
  </si>
  <si>
    <t>E13-360</t>
  </si>
  <si>
    <t>Halmahera</t>
  </si>
  <si>
    <t>E13-362</t>
  </si>
  <si>
    <t>E13-363</t>
  </si>
  <si>
    <t>[AS Mw4.9 2013-11-5]</t>
  </si>
  <si>
    <t>E13-365</t>
  </si>
  <si>
    <t>E13-366</t>
  </si>
  <si>
    <t>[AS Mw5.4 2013-8-28]</t>
  </si>
  <si>
    <t>Liechtenstein</t>
  </si>
  <si>
    <t>E13-368</t>
  </si>
  <si>
    <t>[FS Mw4.0 2013-12-27]</t>
  </si>
  <si>
    <t>E13-370</t>
  </si>
  <si>
    <t>E13-373</t>
  </si>
  <si>
    <t>E13-374</t>
  </si>
  <si>
    <t>Baja California</t>
  </si>
  <si>
    <t>E13-375</t>
  </si>
  <si>
    <t>Khakassia</t>
  </si>
  <si>
    <t>E13-377</t>
  </si>
  <si>
    <t>Umbria</t>
  </si>
  <si>
    <t>E13-378</t>
  </si>
  <si>
    <t>Canary Islands</t>
  </si>
  <si>
    <t>E13-380</t>
  </si>
  <si>
    <t>Ilam</t>
  </si>
  <si>
    <t>E13-383</t>
  </si>
  <si>
    <t>[FS Mw6.2 2014-8-18]</t>
  </si>
  <si>
    <t>Campania</t>
  </si>
  <si>
    <t>E13-384</t>
  </si>
  <si>
    <t>E14-001</t>
  </si>
  <si>
    <t>E14-003</t>
  </si>
  <si>
    <t>E14-004</t>
  </si>
  <si>
    <t>E14-005</t>
  </si>
  <si>
    <t>E14-007</t>
  </si>
  <si>
    <t>Tolima</t>
  </si>
  <si>
    <t>E14-008</t>
  </si>
  <si>
    <t>Possibly of 2 or more</t>
  </si>
  <si>
    <t>E14-009</t>
  </si>
  <si>
    <t>E14-013</t>
  </si>
  <si>
    <t>E14-014</t>
  </si>
  <si>
    <t>Quetzaltenango</t>
  </si>
  <si>
    <t>E14-015</t>
  </si>
  <si>
    <t>[FS Mw6.9 2014-7-7]</t>
  </si>
  <si>
    <t>E14-017</t>
  </si>
  <si>
    <t>[FS Mw5.9 2014-5-30]</t>
  </si>
  <si>
    <t>E14-018</t>
  </si>
  <si>
    <t>E14-020</t>
  </si>
  <si>
    <t>[AS Mw5.2 2013-12-29]</t>
  </si>
  <si>
    <t>E14-021</t>
  </si>
  <si>
    <t>E14-022</t>
  </si>
  <si>
    <t>Tumbes</t>
  </si>
  <si>
    <t>E14-025</t>
  </si>
  <si>
    <t>[FS Mw5.5 2014-8-3]</t>
  </si>
  <si>
    <t>Cephalonia</t>
  </si>
  <si>
    <t>E14-027</t>
  </si>
  <si>
    <t>Three Mw4.4-4.6 in a day and many others</t>
  </si>
  <si>
    <t>Marinduque</t>
  </si>
  <si>
    <t>E14-028</t>
  </si>
  <si>
    <t>E14-029</t>
  </si>
  <si>
    <t>E14-030</t>
  </si>
  <si>
    <t>[FS Mw4.8 2014-2-5]</t>
  </si>
  <si>
    <t>Chaharmahal</t>
  </si>
  <si>
    <t>E14-031</t>
  </si>
  <si>
    <t>[FS Mw4.8 2014-1-29]</t>
  </si>
  <si>
    <t>CostaRica</t>
  </si>
  <si>
    <t>E14-032</t>
  </si>
  <si>
    <t>[AS Mw4.6 2014-1-3]</t>
  </si>
  <si>
    <t>Borneo</t>
  </si>
  <si>
    <t>E14-033</t>
  </si>
  <si>
    <t>[FS Mw6.0 2015-6-4]</t>
  </si>
  <si>
    <t>E14-034</t>
  </si>
  <si>
    <t>[AS Mw6.1 2014-1-26]</t>
  </si>
  <si>
    <t>Non-structural (only in mine)</t>
  </si>
  <si>
    <t>E14-038</t>
  </si>
  <si>
    <t>Santander</t>
  </si>
  <si>
    <t>E14-039</t>
  </si>
  <si>
    <t>[FS Mw8.1 2015-11-15]</t>
  </si>
  <si>
    <t>E14-041</t>
  </si>
  <si>
    <t>E14-043</t>
  </si>
  <si>
    <t>FS</t>
  </si>
  <si>
    <t>Taipeh</t>
  </si>
  <si>
    <t>E14-044</t>
  </si>
  <si>
    <t>E14-046</t>
  </si>
  <si>
    <t>E14-048</t>
  </si>
  <si>
    <t>South Carolina</t>
  </si>
  <si>
    <t>E14-049</t>
  </si>
  <si>
    <t>E14-050</t>
  </si>
  <si>
    <t>[FS Mw4.7 2014-5-13]</t>
  </si>
  <si>
    <t>E14-051</t>
  </si>
  <si>
    <t>Ica</t>
  </si>
  <si>
    <t>E14-056</t>
  </si>
  <si>
    <t>Lara</t>
  </si>
  <si>
    <t>E14-057</t>
  </si>
  <si>
    <t>Isfahan</t>
  </si>
  <si>
    <t>E14-058</t>
  </si>
  <si>
    <t>[AS Mw4.8 2014-1-29]</t>
  </si>
  <si>
    <t>Boumerdes</t>
  </si>
  <si>
    <t>E14-060</t>
  </si>
  <si>
    <t>[FS Mw5.6 2014-8-1]</t>
  </si>
  <si>
    <t>E14-062</t>
  </si>
  <si>
    <t>E14-065</t>
  </si>
  <si>
    <t>E14-067</t>
  </si>
  <si>
    <t>[AS Mw5.7 2013-7-8]</t>
  </si>
  <si>
    <t>E14-069</t>
  </si>
  <si>
    <t>E14-071</t>
  </si>
  <si>
    <t>[AS Mw4.8 2013-12-16]</t>
  </si>
  <si>
    <t>E14-077</t>
  </si>
  <si>
    <t>E14-078</t>
  </si>
  <si>
    <t>[FS Mw4.7 2014-4-1]</t>
  </si>
  <si>
    <t>Piura</t>
  </si>
  <si>
    <t>E14-079</t>
  </si>
  <si>
    <t>[AS Mw6.3 2014-3-15]</t>
  </si>
  <si>
    <t>Nuevo Leon</t>
  </si>
  <si>
    <t>E14-083</t>
  </si>
  <si>
    <t>E14-084</t>
  </si>
  <si>
    <t>Cesar</t>
  </si>
  <si>
    <t>E14-085</t>
  </si>
  <si>
    <t>Sulawesi Tengah</t>
  </si>
  <si>
    <t>E14-087</t>
  </si>
  <si>
    <t>E14-088</t>
  </si>
  <si>
    <t>Malatya</t>
  </si>
  <si>
    <t>E14-090</t>
  </si>
  <si>
    <t>E14-091</t>
  </si>
  <si>
    <t>E14-094</t>
  </si>
  <si>
    <t>[AS Mw4.9 2013-12-16]</t>
  </si>
  <si>
    <t>E14-096</t>
  </si>
  <si>
    <t>E14-098</t>
  </si>
  <si>
    <t>E14-099</t>
  </si>
  <si>
    <t>E14-101</t>
  </si>
  <si>
    <t>E14-104</t>
  </si>
  <si>
    <t>E14-105</t>
  </si>
  <si>
    <t>E14-108</t>
  </si>
  <si>
    <t>E14-112</t>
  </si>
  <si>
    <t>Minas Gerais</t>
  </si>
  <si>
    <t>E14-113</t>
  </si>
  <si>
    <t>Altai</t>
  </si>
  <si>
    <t>E14-114</t>
  </si>
  <si>
    <t>Alpes</t>
  </si>
  <si>
    <t>E14-116</t>
  </si>
  <si>
    <t>E14-119</t>
  </si>
  <si>
    <t>E14-125</t>
  </si>
  <si>
    <t>[AS Mw3.5 2014-4-17]</t>
  </si>
  <si>
    <t>E14-129</t>
  </si>
  <si>
    <t>E14-130</t>
  </si>
  <si>
    <t>Pivka</t>
  </si>
  <si>
    <t>E14-131</t>
  </si>
  <si>
    <t>E14-133</t>
  </si>
  <si>
    <t>Mid-Pyrenees</t>
  </si>
  <si>
    <t>E14-134</t>
  </si>
  <si>
    <t>Lower Saxony</t>
  </si>
  <si>
    <t>E14-135</t>
  </si>
  <si>
    <t>E14-136</t>
  </si>
  <si>
    <t>E14-139</t>
  </si>
  <si>
    <t>Chiang Rai</t>
  </si>
  <si>
    <t>E14-142</t>
  </si>
  <si>
    <t>[AS Mw6.2 2014-5-5]</t>
  </si>
  <si>
    <t>E14-143</t>
  </si>
  <si>
    <t>E14-145</t>
  </si>
  <si>
    <t>[AS Mw6.2 2014-1-25]</t>
  </si>
  <si>
    <t>E14-147</t>
  </si>
  <si>
    <t>Viet Nam</t>
  </si>
  <si>
    <t>E14-149</t>
  </si>
  <si>
    <t>LaLibertad</t>
  </si>
  <si>
    <t>E14-150</t>
  </si>
  <si>
    <t>E14-151</t>
  </si>
  <si>
    <t>E14-157</t>
  </si>
  <si>
    <t>Possibly of 4</t>
  </si>
  <si>
    <t>E14-159</t>
  </si>
  <si>
    <t>E14-164</t>
  </si>
  <si>
    <t>E14-166</t>
  </si>
  <si>
    <t>E14-169</t>
  </si>
  <si>
    <t>[AS Mw4.1 2014-5-3]</t>
  </si>
  <si>
    <t>E14-170</t>
  </si>
  <si>
    <t>Chechnya</t>
  </si>
  <si>
    <t>E14-171</t>
  </si>
  <si>
    <t>E14-173</t>
  </si>
  <si>
    <t>[FS Mw5.4 2014-11-15]</t>
  </si>
  <si>
    <t>E14-175</t>
  </si>
  <si>
    <t>[AS Mw5.2 2014-2-11]</t>
  </si>
  <si>
    <t>E14-178</t>
  </si>
  <si>
    <t>[FS Mw4.8 2014-9-11]</t>
  </si>
  <si>
    <t>E14-180</t>
  </si>
  <si>
    <t>E14-181</t>
  </si>
  <si>
    <t>[AS Mw7.8 2013-9-24]</t>
  </si>
  <si>
    <t>E14-185</t>
  </si>
  <si>
    <t>E14-186</t>
  </si>
  <si>
    <t>[FS Mw5.0 2014-8-21]</t>
  </si>
  <si>
    <t>E14-187</t>
  </si>
  <si>
    <t>[FS Mw5.2 2014-10-7]</t>
  </si>
  <si>
    <t>E14-188</t>
  </si>
  <si>
    <t>[AS Mw5.3 2014-5-21]</t>
  </si>
  <si>
    <t>E14-189</t>
  </si>
  <si>
    <t>E14-190</t>
  </si>
  <si>
    <t>E14-191</t>
  </si>
  <si>
    <t>E14-194</t>
  </si>
  <si>
    <t>Arizona</t>
  </si>
  <si>
    <t>E14-196</t>
  </si>
  <si>
    <t>E14-197</t>
  </si>
  <si>
    <t>E14-202</t>
  </si>
  <si>
    <t>E14-204</t>
  </si>
  <si>
    <t>E14-205</t>
  </si>
  <si>
    <t>Hokkaido</t>
  </si>
  <si>
    <t>JMA 5-</t>
  </si>
  <si>
    <t>E14-208</t>
  </si>
  <si>
    <t>E14-209</t>
  </si>
  <si>
    <t>E14-210</t>
  </si>
  <si>
    <t>E14-211</t>
  </si>
  <si>
    <t>Channel Islands</t>
  </si>
  <si>
    <t>E14-212</t>
  </si>
  <si>
    <t>[FS Mw4.0 2014-7-23]</t>
  </si>
  <si>
    <t>E14-217</t>
  </si>
  <si>
    <t>E14-219</t>
  </si>
  <si>
    <t>[FS Mw3.1 2014-7-15]</t>
  </si>
  <si>
    <t>E14-220</t>
  </si>
  <si>
    <t>E14-221</t>
  </si>
  <si>
    <t>[FS Mw5.0 2014-11-12]</t>
  </si>
  <si>
    <t>E14-223</t>
  </si>
  <si>
    <t>E14-225</t>
  </si>
  <si>
    <t>E14-226</t>
  </si>
  <si>
    <t>E14-228</t>
  </si>
  <si>
    <t>E14-230</t>
  </si>
  <si>
    <t>Related to E14-231</t>
  </si>
  <si>
    <t>E14-231</t>
  </si>
  <si>
    <t>AS E14-230</t>
  </si>
  <si>
    <t>Related to E14-230. [AS Mw5.0 2014-7-29]</t>
  </si>
  <si>
    <t>Cauca</t>
  </si>
  <si>
    <t>E14-238</t>
  </si>
  <si>
    <t>Hawaii</t>
  </si>
  <si>
    <t>E14-240</t>
  </si>
  <si>
    <t>E14-243</t>
  </si>
  <si>
    <t>E14-244</t>
  </si>
  <si>
    <t>[AS Mw7.7 2014-4-3]</t>
  </si>
  <si>
    <t>E14-245</t>
  </si>
  <si>
    <t>E14-249</t>
  </si>
  <si>
    <t>[AS Mw4.5 2014-8-4]</t>
  </si>
  <si>
    <t>E14-250</t>
  </si>
  <si>
    <t>[AS Mw4.8 2014-7-26]</t>
  </si>
  <si>
    <t>E14-251</t>
  </si>
  <si>
    <t>Nusa Tenggara Barat</t>
  </si>
  <si>
    <t>E14-252</t>
  </si>
  <si>
    <t>Johannesburg</t>
  </si>
  <si>
    <t>E14-253</t>
  </si>
  <si>
    <t>[FS Mw4.8 2014-8-31]</t>
  </si>
  <si>
    <t>Chalkidiki</t>
  </si>
  <si>
    <t>E14-254</t>
  </si>
  <si>
    <t>E14-257</t>
  </si>
  <si>
    <t>ChiangRai</t>
  </si>
  <si>
    <t>E14-258</t>
  </si>
  <si>
    <t>Lombardy</t>
  </si>
  <si>
    <t>E14-262</t>
  </si>
  <si>
    <t>E14-263</t>
  </si>
  <si>
    <t>E14-264</t>
  </si>
  <si>
    <t>E14-265</t>
  </si>
  <si>
    <t>Antalya</t>
  </si>
  <si>
    <t>E14-267</t>
  </si>
  <si>
    <t>[AS Mw5.9 2013-12-28]</t>
  </si>
  <si>
    <t>E14-268</t>
  </si>
  <si>
    <t>[AS Mw5.0 2014-5-8]</t>
  </si>
  <si>
    <t>E14-269</t>
  </si>
  <si>
    <t>E14-270</t>
  </si>
  <si>
    <t>E14-271</t>
  </si>
  <si>
    <t>Nias</t>
  </si>
  <si>
    <t>E14-273</t>
  </si>
  <si>
    <t>[FS Mw5.7 2015-1-27]</t>
  </si>
  <si>
    <t>Sweden</t>
  </si>
  <si>
    <t>E14-274</t>
  </si>
  <si>
    <t>E14-275</t>
  </si>
  <si>
    <t>[AS Mw5.6 2013-11-9]</t>
  </si>
  <si>
    <t>Zhejiang</t>
  </si>
  <si>
    <t>E14-280</t>
  </si>
  <si>
    <t>[FS Mw4.5 2014-10-13]</t>
  </si>
  <si>
    <t>E14-281</t>
  </si>
  <si>
    <t>E14-282</t>
  </si>
  <si>
    <t>Takhar</t>
  </si>
  <si>
    <t>E14-285</t>
  </si>
  <si>
    <t>[AS Mw4.8 2014-8-10]</t>
  </si>
  <si>
    <t>E14-286</t>
  </si>
  <si>
    <t>E14-287</t>
  </si>
  <si>
    <t>E14-288</t>
  </si>
  <si>
    <t>E14-289</t>
  </si>
  <si>
    <t>E14-290</t>
  </si>
  <si>
    <t>E14-291</t>
  </si>
  <si>
    <t>Panay</t>
  </si>
  <si>
    <t>E14-292</t>
  </si>
  <si>
    <t>E14-295</t>
  </si>
  <si>
    <t>[FS Mw4.9 2014-10-15]</t>
  </si>
  <si>
    <t>North Chorasan</t>
  </si>
  <si>
    <t>E14-298</t>
  </si>
  <si>
    <t>E14-299</t>
  </si>
  <si>
    <t>[AS Mw5.2 2014-10-7]</t>
  </si>
  <si>
    <t>E14-300</t>
  </si>
  <si>
    <t>[AS Mw6.1 2014-10-7]</t>
  </si>
  <si>
    <t>E14-301</t>
  </si>
  <si>
    <t>E14-307</t>
  </si>
  <si>
    <t>E14-308</t>
  </si>
  <si>
    <t>E14-309</t>
  </si>
  <si>
    <t>[AS Mw4.9 2014-8-26]</t>
  </si>
  <si>
    <t>E14-310</t>
  </si>
  <si>
    <t>[FS Mw4.6 2014-10-25]</t>
  </si>
  <si>
    <t>E14-312</t>
  </si>
  <si>
    <t>[FS Mw6.5 2015-11-17]</t>
  </si>
  <si>
    <t>E14-313</t>
  </si>
  <si>
    <t>[AS Mw4.5 2014-10-13]</t>
  </si>
  <si>
    <t>E14-314</t>
  </si>
  <si>
    <t>E14-315</t>
  </si>
  <si>
    <t>E14-319</t>
  </si>
  <si>
    <t>E14-320</t>
  </si>
  <si>
    <t>12 (est)</t>
  </si>
  <si>
    <t>E14-323</t>
  </si>
  <si>
    <t>E14-324</t>
  </si>
  <si>
    <t>E14-326</t>
  </si>
  <si>
    <t>E14-328</t>
  </si>
  <si>
    <t>E14-329</t>
  </si>
  <si>
    <t>Amazon</t>
  </si>
  <si>
    <t>E14-330</t>
  </si>
  <si>
    <t>E14-331</t>
  </si>
  <si>
    <t>E14-333</t>
  </si>
  <si>
    <t>E14-334</t>
  </si>
  <si>
    <t>E14-335</t>
  </si>
  <si>
    <t>North Rhine-Westphalia</t>
  </si>
  <si>
    <t>E14-339</t>
  </si>
  <si>
    <t>E14-341</t>
  </si>
  <si>
    <t>[FS Mw6.8 2016-8-24]</t>
  </si>
  <si>
    <t>E14-342</t>
  </si>
  <si>
    <t>[FS Mw5.3 2015-6-9]</t>
  </si>
  <si>
    <t>E14-347</t>
  </si>
  <si>
    <t>E14-352</t>
  </si>
  <si>
    <t>[FS Mw4.3 2015-1-3]</t>
  </si>
  <si>
    <t>E14-353</t>
  </si>
  <si>
    <t>Lesbos</t>
  </si>
  <si>
    <t>E14-355</t>
  </si>
  <si>
    <t>Kohgiluyeh</t>
  </si>
  <si>
    <t>E14-361</t>
  </si>
  <si>
    <t>Cundinamarca</t>
  </si>
  <si>
    <t>E14-362</t>
  </si>
  <si>
    <t>E14-363</t>
  </si>
  <si>
    <t>E14-364</t>
  </si>
  <si>
    <t>E14-366</t>
  </si>
  <si>
    <t>Blida</t>
  </si>
  <si>
    <t>E14-367</t>
  </si>
  <si>
    <t>[AS Mw5.6 2014-8-1]</t>
  </si>
  <si>
    <t>E14-370</t>
  </si>
  <si>
    <t>E14-372</t>
  </si>
  <si>
    <t>E14-373</t>
  </si>
  <si>
    <t>E14-374</t>
  </si>
  <si>
    <t>E15-001</t>
  </si>
  <si>
    <t>Idaho</t>
  </si>
  <si>
    <t>10 (est)</t>
  </si>
  <si>
    <t>E15-003</t>
  </si>
  <si>
    <t>E15-004</t>
  </si>
  <si>
    <t>[FS Mw5.6 2015-7-28]</t>
  </si>
  <si>
    <t>E15-005</t>
  </si>
  <si>
    <t>[AS Mw6.2 2014-8-18]</t>
  </si>
  <si>
    <t>Groningen</t>
  </si>
  <si>
    <t>E15-007</t>
  </si>
  <si>
    <t>5 (est)</t>
  </si>
  <si>
    <t>E15-008</t>
  </si>
  <si>
    <t>E15-009</t>
  </si>
  <si>
    <t>British Columbia</t>
  </si>
  <si>
    <t>E15-010</t>
  </si>
  <si>
    <t>Gaziantep</t>
  </si>
  <si>
    <t>E15-012</t>
  </si>
  <si>
    <t>E15-013</t>
  </si>
  <si>
    <t>E15-014</t>
  </si>
  <si>
    <t>E15-017</t>
  </si>
  <si>
    <t>Barahona</t>
  </si>
  <si>
    <t>E15-019</t>
  </si>
  <si>
    <t>E15-021</t>
  </si>
  <si>
    <t>E15-022</t>
  </si>
  <si>
    <t>[FS Mw4.9 2015-2-15]</t>
  </si>
  <si>
    <t>E15-025</t>
  </si>
  <si>
    <t>E15-027</t>
  </si>
  <si>
    <t>E15-028</t>
  </si>
  <si>
    <t>E15-029</t>
  </si>
  <si>
    <t>E15-030</t>
  </si>
  <si>
    <t>E15-031</t>
  </si>
  <si>
    <t>Carchi</t>
  </si>
  <si>
    <t>E15-032</t>
  </si>
  <si>
    <t>[AS Mw5.6 2014-10-20]</t>
  </si>
  <si>
    <t>E15-033</t>
  </si>
  <si>
    <t>Quba</t>
  </si>
  <si>
    <t>E15-034</t>
  </si>
  <si>
    <t>Rutland</t>
  </si>
  <si>
    <t>E15-037</t>
  </si>
  <si>
    <t>Ocotepeque</t>
  </si>
  <si>
    <t>E15-038</t>
  </si>
  <si>
    <t>Western Nepal</t>
  </si>
  <si>
    <t>E15-039</t>
  </si>
  <si>
    <t>[FS Mw7.9 2015-4-25]</t>
  </si>
  <si>
    <t>E15-043</t>
  </si>
  <si>
    <t>E15-047</t>
  </si>
  <si>
    <t>[AS Mw4.2 2014-12-30]</t>
  </si>
  <si>
    <t>Tokushima</t>
  </si>
  <si>
    <t>JMA 5+</t>
  </si>
  <si>
    <t>E15-048</t>
  </si>
  <si>
    <t>E15-049</t>
  </si>
  <si>
    <t>[AS Mw4.8 2015-1-28]</t>
  </si>
  <si>
    <t>E15-051</t>
  </si>
  <si>
    <t>E15-053</t>
  </si>
  <si>
    <t>Mato Grosso</t>
  </si>
  <si>
    <t>E15-054</t>
  </si>
  <si>
    <t>20 (est)</t>
  </si>
  <si>
    <t>E15-057</t>
  </si>
  <si>
    <t>Queensland</t>
  </si>
  <si>
    <t>E15-058</t>
  </si>
  <si>
    <t>E15-059</t>
  </si>
  <si>
    <t>Castile-LaMancha</t>
  </si>
  <si>
    <t>E15-069</t>
  </si>
  <si>
    <t>Chaharmahal Bakhtiari</t>
  </si>
  <si>
    <t>E15-071</t>
  </si>
  <si>
    <t>E15-072</t>
  </si>
  <si>
    <t>E15-075</t>
  </si>
  <si>
    <t>E15-078</t>
  </si>
  <si>
    <t>E15-079</t>
  </si>
  <si>
    <t>[AS Mw5.3 2015-3-1]</t>
  </si>
  <si>
    <t>Oriental</t>
  </si>
  <si>
    <t>E15-080</t>
  </si>
  <si>
    <t>100 (est)</t>
  </si>
  <si>
    <t>E15-082</t>
  </si>
  <si>
    <t>Batna</t>
  </si>
  <si>
    <t>E15-093</t>
  </si>
  <si>
    <t>[FS Mw5.0 2015-3-21]</t>
  </si>
  <si>
    <t>50 (est)</t>
  </si>
  <si>
    <t>E15-095</t>
  </si>
  <si>
    <t>E15-097</t>
  </si>
  <si>
    <t>[FS Mw5.5 2015-3-30]</t>
  </si>
  <si>
    <t>E15-100</t>
  </si>
  <si>
    <t>Bohol</t>
  </si>
  <si>
    <t>E15-107</t>
  </si>
  <si>
    <t>[AS Mw7.1 2013-10-15]</t>
  </si>
  <si>
    <t>Uttarakhand</t>
  </si>
  <si>
    <t>E15-109</t>
  </si>
  <si>
    <t>Bengkulu</t>
  </si>
  <si>
    <t>E15-110</t>
  </si>
  <si>
    <t>E15-111</t>
  </si>
  <si>
    <t>[AS Mw5.4 2015-2-4]</t>
  </si>
  <si>
    <t>E15-112</t>
  </si>
  <si>
    <t>E15-113</t>
  </si>
  <si>
    <t>E15-114</t>
  </si>
  <si>
    <t>E15-115</t>
  </si>
  <si>
    <t>E15-117</t>
  </si>
  <si>
    <t>NeiMongol</t>
  </si>
  <si>
    <t>E15-118</t>
  </si>
  <si>
    <t>Paphos</t>
  </si>
  <si>
    <t>E15-119</t>
  </si>
  <si>
    <t>Silesia</t>
  </si>
  <si>
    <t>E15-122</t>
  </si>
  <si>
    <t>Kohgiluyeh va Boyer Ahmad</t>
  </si>
  <si>
    <t>E15-124</t>
  </si>
  <si>
    <t>Eastern Nepal</t>
  </si>
  <si>
    <t>E15-128</t>
  </si>
  <si>
    <t>Guayas</t>
  </si>
  <si>
    <t>E15-129</t>
  </si>
  <si>
    <t>Northrhine Westphalia</t>
  </si>
  <si>
    <t>E15-131</t>
  </si>
  <si>
    <t>E15-132</t>
  </si>
  <si>
    <t>E15-133</t>
  </si>
  <si>
    <t>[AS Mw4.7 2015-4-17]</t>
  </si>
  <si>
    <t>E15-136</t>
  </si>
  <si>
    <t>[AS Mw7.9 2015-4-25]</t>
  </si>
  <si>
    <t>Michigan</t>
  </si>
  <si>
    <t>E15-137</t>
  </si>
  <si>
    <t>Otago</t>
  </si>
  <si>
    <t>Razavi-Chorasan</t>
  </si>
  <si>
    <t>E15-141</t>
  </si>
  <si>
    <t>Phuket</t>
  </si>
  <si>
    <t>E15-142</t>
  </si>
  <si>
    <t>Central Nepal</t>
  </si>
  <si>
    <t>E15-143</t>
  </si>
  <si>
    <t>E15-144</t>
  </si>
  <si>
    <t>E15-146</t>
  </si>
  <si>
    <t>La Guajira</t>
  </si>
  <si>
    <t>E15-147</t>
  </si>
  <si>
    <t>E15-148</t>
  </si>
  <si>
    <t>E15-153</t>
  </si>
  <si>
    <t>E15-154</t>
  </si>
  <si>
    <t>E15-157</t>
  </si>
  <si>
    <t>Nohijahoi tobei dschumhurij</t>
  </si>
  <si>
    <t>E15-159</t>
  </si>
  <si>
    <t>E15-160</t>
  </si>
  <si>
    <t>E15-161</t>
  </si>
  <si>
    <t>E15-162</t>
  </si>
  <si>
    <t>[AS Mw6.1 2014-8-24]</t>
  </si>
  <si>
    <t>Saitama</t>
  </si>
  <si>
    <t>JMA 5 -</t>
  </si>
  <si>
    <t>E15-164</t>
  </si>
  <si>
    <t>Moravian-Silesian Region</t>
  </si>
  <si>
    <t>E15-166</t>
  </si>
  <si>
    <t>E15-168</t>
  </si>
  <si>
    <t>E15-169</t>
  </si>
  <si>
    <t>Kefalonia</t>
  </si>
  <si>
    <t>E15-170</t>
  </si>
  <si>
    <t>E15-174</t>
  </si>
  <si>
    <t>700 (est)</t>
  </si>
  <si>
    <t>E15-176</t>
  </si>
  <si>
    <t>JavaTimur</t>
  </si>
  <si>
    <t>E15-177</t>
  </si>
  <si>
    <t>E15-180</t>
  </si>
  <si>
    <t>E15-186</t>
  </si>
  <si>
    <t>E15-194</t>
  </si>
  <si>
    <t>[AS Mw5.0 2015-4-1]</t>
  </si>
  <si>
    <t>E15-196</t>
  </si>
  <si>
    <t>E15-197</t>
  </si>
  <si>
    <t xml:space="preserve">[FS Mw5.1 2015-11-25] </t>
  </si>
  <si>
    <t>E15-198</t>
  </si>
  <si>
    <t>E15-199</t>
  </si>
  <si>
    <t>[AS Mw8.1 2014-4-1]</t>
  </si>
  <si>
    <t>E15-204</t>
  </si>
  <si>
    <t>Adana</t>
  </si>
  <si>
    <t>E15-209</t>
  </si>
  <si>
    <t>E15-210</t>
  </si>
  <si>
    <t>Balochistan</t>
  </si>
  <si>
    <t>E15-212</t>
  </si>
  <si>
    <t>E15-213</t>
  </si>
  <si>
    <t>Usulutan</t>
  </si>
  <si>
    <t>E15-216</t>
  </si>
  <si>
    <t>E15-217</t>
  </si>
  <si>
    <t>Golestan</t>
  </si>
  <si>
    <t>nan</t>
  </si>
  <si>
    <t>E15-219</t>
  </si>
  <si>
    <t>[FS Mw4.6 2015-8-24]</t>
  </si>
  <si>
    <t>E15-221</t>
  </si>
  <si>
    <t>Maluku</t>
  </si>
  <si>
    <t>E15-222</t>
  </si>
  <si>
    <t>E15-224</t>
  </si>
  <si>
    <t>Quindio</t>
  </si>
  <si>
    <t>E15-225</t>
  </si>
  <si>
    <t>E15-227</t>
  </si>
  <si>
    <t>E15-229</t>
  </si>
  <si>
    <t>E15-230</t>
  </si>
  <si>
    <t>E15-231</t>
  </si>
  <si>
    <t>Salta</t>
  </si>
  <si>
    <t>E15-234</t>
  </si>
  <si>
    <t>E15-235</t>
  </si>
  <si>
    <t>[FS Mw4.9 2015-10-24]</t>
  </si>
  <si>
    <t>E15-238</t>
  </si>
  <si>
    <t>Leon</t>
  </si>
  <si>
    <t>E15-239</t>
  </si>
  <si>
    <t>[FS Mw6.1 2016-6-10]</t>
  </si>
  <si>
    <t>E15-240</t>
  </si>
  <si>
    <t>E15-241</t>
  </si>
  <si>
    <t>Sinaloa</t>
  </si>
  <si>
    <t>E15-243</t>
  </si>
  <si>
    <t>Valle del Cauca</t>
  </si>
  <si>
    <t>E15-245</t>
  </si>
  <si>
    <t>E15-247</t>
  </si>
  <si>
    <t>E15-250</t>
  </si>
  <si>
    <t>[FS Mw5.7 2016-9-3]</t>
  </si>
  <si>
    <t>Yogjakarta</t>
  </si>
  <si>
    <t>E15-251</t>
  </si>
  <si>
    <t>E15-254</t>
  </si>
  <si>
    <t>E15-255</t>
  </si>
  <si>
    <t>La Union</t>
  </si>
  <si>
    <t>E15-256</t>
  </si>
  <si>
    <t>Lesser Poland</t>
  </si>
  <si>
    <t>E15-257</t>
  </si>
  <si>
    <t>[FS Mw4.6 2015-11-17]</t>
  </si>
  <si>
    <t>E15-258</t>
  </si>
  <si>
    <t>E15-259</t>
  </si>
  <si>
    <t>Drenthe</t>
  </si>
  <si>
    <t>E15-260</t>
  </si>
  <si>
    <t>E15-265</t>
  </si>
  <si>
    <t>[FS Mw4.6 2015-11-9]</t>
  </si>
  <si>
    <t>E15-266</t>
  </si>
  <si>
    <t>E15-267</t>
  </si>
  <si>
    <t>E15-268</t>
  </si>
  <si>
    <t>E15-270</t>
  </si>
  <si>
    <t>Canar</t>
  </si>
  <si>
    <t>E15-271</t>
  </si>
  <si>
    <t>E15-273</t>
  </si>
  <si>
    <t>Oblast Sverdlovsk</t>
  </si>
  <si>
    <t>E15-274</t>
  </si>
  <si>
    <t>E15-276</t>
  </si>
  <si>
    <t>Java Tengah</t>
  </si>
  <si>
    <t>E15-277</t>
  </si>
  <si>
    <t>E15-279</t>
  </si>
  <si>
    <t>E15-281</t>
  </si>
  <si>
    <t>E15-282</t>
  </si>
  <si>
    <t>[AS Mw4.8 2015-9-14]</t>
  </si>
  <si>
    <t>Sava</t>
  </si>
  <si>
    <t>E15-284</t>
  </si>
  <si>
    <t>E15-285</t>
  </si>
  <si>
    <t>E15-288</t>
  </si>
  <si>
    <t>Krasnodar</t>
  </si>
  <si>
    <t>E15-291</t>
  </si>
  <si>
    <t>Banten</t>
  </si>
  <si>
    <t>E15-293</t>
  </si>
  <si>
    <t>Alpes Cote d'Azur</t>
  </si>
  <si>
    <t>E15-294</t>
  </si>
  <si>
    <t>E15-298</t>
  </si>
  <si>
    <t>[AS Mw4.5 2015-11-7]</t>
  </si>
  <si>
    <t>E15-307</t>
  </si>
  <si>
    <t>E15-308</t>
  </si>
  <si>
    <t>[FS Mw5.1 2016-2-13]</t>
  </si>
  <si>
    <t>E15-309</t>
  </si>
  <si>
    <t>[AS Mw5.5 2015-11-17]</t>
  </si>
  <si>
    <t>North Molukka</t>
  </si>
  <si>
    <t>E15-310</t>
  </si>
  <si>
    <t>[FS Mw5.1 2015-12-8]</t>
  </si>
  <si>
    <t>E15-315</t>
  </si>
  <si>
    <t>E15-317</t>
  </si>
  <si>
    <t>SantaCruz</t>
  </si>
  <si>
    <t>E15-318</t>
  </si>
  <si>
    <t>E15-320</t>
  </si>
  <si>
    <t>[FS Mw5.5 2016-8-15]</t>
  </si>
  <si>
    <t>Chuzestan</t>
  </si>
  <si>
    <t>E15-321</t>
  </si>
  <si>
    <t>Azua</t>
  </si>
  <si>
    <t>E15-322</t>
  </si>
  <si>
    <t>Two shocks of similar magnitude within one hour</t>
  </si>
  <si>
    <t>Acre</t>
  </si>
  <si>
    <t>E15-323</t>
  </si>
  <si>
    <t>[AS Mw7.7 2015-11-24]</t>
  </si>
  <si>
    <t>Sagaing</t>
  </si>
  <si>
    <t>E15-324</t>
  </si>
  <si>
    <t>E15-325</t>
  </si>
  <si>
    <t>E15-326</t>
  </si>
  <si>
    <t>E15-327</t>
  </si>
  <si>
    <t>[AS Mw5.1 2015-11-25]</t>
  </si>
  <si>
    <t>E15-328</t>
  </si>
  <si>
    <t>E15-329</t>
  </si>
  <si>
    <t>Farashband</t>
  </si>
  <si>
    <t>E15-331</t>
  </si>
  <si>
    <t>E15-336</t>
  </si>
  <si>
    <t>[AS Mw5.1 2015-11-29]</t>
  </si>
  <si>
    <t>Jharkhand</t>
  </si>
  <si>
    <t>E15-337</t>
  </si>
  <si>
    <t>Jalisco</t>
  </si>
  <si>
    <t>E15-338</t>
  </si>
  <si>
    <t>Far Western</t>
  </si>
  <si>
    <t>E15-340</t>
  </si>
  <si>
    <t>Santa Cruz</t>
  </si>
  <si>
    <t>E15-343</t>
  </si>
  <si>
    <t>North Rhine Westfalia</t>
  </si>
  <si>
    <t>E15-344</t>
  </si>
  <si>
    <t>E15-345</t>
  </si>
  <si>
    <t>E15-351</t>
  </si>
  <si>
    <t>[AS Mw5.6 2015-7-28]</t>
  </si>
  <si>
    <t>E15-353</t>
  </si>
  <si>
    <t>E16-000</t>
  </si>
  <si>
    <t>E16-003</t>
  </si>
  <si>
    <t>E16-005</t>
  </si>
  <si>
    <t>[FS Mw5.0 2016-2-11]</t>
  </si>
  <si>
    <t>E16-006</t>
  </si>
  <si>
    <t>Badakhshan</t>
  </si>
  <si>
    <t>E16-007</t>
  </si>
  <si>
    <t>May include second shock</t>
  </si>
  <si>
    <t>[AS Mw7.5 2015-10-26]</t>
  </si>
  <si>
    <t>West Nusa Tenggara</t>
  </si>
  <si>
    <t>E16-008</t>
  </si>
  <si>
    <t>Zambia</t>
  </si>
  <si>
    <t>Southern</t>
  </si>
  <si>
    <t>E16-009</t>
  </si>
  <si>
    <t>E16-016</t>
  </si>
  <si>
    <t>Molise</t>
  </si>
  <si>
    <t>E16-019</t>
  </si>
  <si>
    <t>E16-023</t>
  </si>
  <si>
    <t>[FS Mw6.4 2016-1-25]</t>
  </si>
  <si>
    <t>Lower Silesia</t>
  </si>
  <si>
    <t>E16-026</t>
  </si>
  <si>
    <t>Hawasa</t>
  </si>
  <si>
    <t>E16-030</t>
  </si>
  <si>
    <t>E16-038</t>
  </si>
  <si>
    <t>E16-039</t>
  </si>
  <si>
    <t>Puebla</t>
  </si>
  <si>
    <t>E16-041</t>
  </si>
  <si>
    <t>E16-042</t>
  </si>
  <si>
    <t>[FS Mw7.8 2016-11-13]</t>
  </si>
  <si>
    <t>E16-043</t>
  </si>
  <si>
    <t>[FS Mw5.3 2016-5-28]</t>
  </si>
  <si>
    <t>E16-044</t>
  </si>
  <si>
    <t>E16-046</t>
  </si>
  <si>
    <t>E16-049</t>
  </si>
  <si>
    <t>E16-051</t>
  </si>
  <si>
    <t>E16-052</t>
  </si>
  <si>
    <t>Pernambuco</t>
  </si>
  <si>
    <t>E16-053</t>
  </si>
  <si>
    <t>Maluku Islands</t>
  </si>
  <si>
    <t>E16-054</t>
  </si>
  <si>
    <t>[AS Mw5.1 2015-12-8]</t>
  </si>
  <si>
    <t>E16-059</t>
  </si>
  <si>
    <t>E16-062</t>
  </si>
  <si>
    <t>E16-064</t>
  </si>
  <si>
    <t>Morocco Oriental</t>
  </si>
  <si>
    <t>E16-065</t>
  </si>
  <si>
    <t>Two shocks of same magnitude 13 minutes apart. AS Mw6.3 25 Jan 2016. Related to E16-067, E16-069. [AS Mw6.4 2016-1-25]</t>
  </si>
  <si>
    <t>E16-067</t>
  </si>
  <si>
    <t>AS Mw6.3 25 Jan 2016.  Related to E16-065, E16-069. [AS Mw6.4 2016-1-25]</t>
  </si>
  <si>
    <t>E16-069</t>
  </si>
  <si>
    <t>AS Mw6.3 25 Jan 2016.  Related to E16-065, E16-067. [AS Mw6.4 2016-1-25]</t>
  </si>
  <si>
    <t>E16-071</t>
  </si>
  <si>
    <t>Hamadan</t>
  </si>
  <si>
    <t>E16-073</t>
  </si>
  <si>
    <t>E16-075</t>
  </si>
  <si>
    <t>E16-078</t>
  </si>
  <si>
    <t>Sliven</t>
  </si>
  <si>
    <t>E16-089</t>
  </si>
  <si>
    <t>E16-090</t>
  </si>
  <si>
    <t>Lower Austria</t>
  </si>
  <si>
    <t>E16-091</t>
  </si>
  <si>
    <t>Poitou-Charentes</t>
  </si>
  <si>
    <t>E16-094</t>
  </si>
  <si>
    <t>E16-097</t>
  </si>
  <si>
    <t>E16-098</t>
  </si>
  <si>
    <t>Three of similar magnitude in 90 minutes</t>
  </si>
  <si>
    <t>Andalusia</t>
  </si>
  <si>
    <t>E16-100</t>
  </si>
  <si>
    <t>E16-103</t>
  </si>
  <si>
    <t>Two of similar magnitude in 8 hours. [AS Mw7.9 2015-4-25]</t>
  </si>
  <si>
    <t>E16-104</t>
  </si>
  <si>
    <t>Larnaca</t>
  </si>
  <si>
    <t>E16-105</t>
  </si>
  <si>
    <t>E16-108</t>
  </si>
  <si>
    <t>Mw4.2 less than 10 hours later</t>
  </si>
  <si>
    <t>DemirHisar</t>
  </si>
  <si>
    <t>E16-113</t>
  </si>
  <si>
    <t>Others with slightly smaller magnitude on same day. [AS Mw5.2 2016-5-21]</t>
  </si>
  <si>
    <t>E16-114</t>
  </si>
  <si>
    <t>Several of similar magnitude on same day. [AS Mw5.9 2015-4-25]</t>
  </si>
  <si>
    <t>Tarija</t>
  </si>
  <si>
    <t>E16-115</t>
  </si>
  <si>
    <t>E16-116</t>
  </si>
  <si>
    <t>Al-Baida</t>
  </si>
  <si>
    <t>E16-117</t>
  </si>
  <si>
    <t>E16-118</t>
  </si>
  <si>
    <t>E16-121</t>
  </si>
  <si>
    <t>Andhra Pradesh</t>
  </si>
  <si>
    <t>E16-122</t>
  </si>
  <si>
    <t>Western Australia</t>
  </si>
  <si>
    <t>E16-124</t>
  </si>
  <si>
    <t>Two of similar magnitude in one hour</t>
  </si>
  <si>
    <t>E16-125</t>
  </si>
  <si>
    <t>E16-127</t>
  </si>
  <si>
    <t>E16-129</t>
  </si>
  <si>
    <t>[AS Mw4.8 2016-5-24]</t>
  </si>
  <si>
    <t>Nueva Vizcaya</t>
  </si>
  <si>
    <t>E16-131</t>
  </si>
  <si>
    <t>[FS Mw5.2 2016-6-10]</t>
  </si>
  <si>
    <t>Retalhuelu</t>
  </si>
  <si>
    <t>E16-134</t>
  </si>
  <si>
    <t>JMA 6-</t>
  </si>
  <si>
    <t>E16-135</t>
  </si>
  <si>
    <t>E16-137</t>
  </si>
  <si>
    <t>[FS Mw4.7 2016-6-22]</t>
  </si>
  <si>
    <t>Kalimantan Barat</t>
  </si>
  <si>
    <t>E16-139</t>
  </si>
  <si>
    <t>E16-142</t>
  </si>
  <si>
    <t>Second shock similar magnitude 15 minutes later</t>
  </si>
  <si>
    <t>E16-146</t>
  </si>
  <si>
    <t>[AS Mw4.8 2016-6-29]</t>
  </si>
  <si>
    <t>Guanacaste</t>
  </si>
  <si>
    <t>E16-147</t>
  </si>
  <si>
    <t>Mw5.0 20 minutes later</t>
  </si>
  <si>
    <t>Ulsan</t>
  </si>
  <si>
    <t>E16-148</t>
  </si>
  <si>
    <t>Sumatra Barat</t>
  </si>
  <si>
    <t>E16-151</t>
  </si>
  <si>
    <t>Kvemo Kartli</t>
  </si>
  <si>
    <t>E16-153</t>
  </si>
  <si>
    <t>Dodoma</t>
  </si>
  <si>
    <t>E16-154</t>
  </si>
  <si>
    <t>Trujillo</t>
  </si>
  <si>
    <t>E16-155</t>
  </si>
  <si>
    <t>E16-156</t>
  </si>
  <si>
    <t>Punjab</t>
  </si>
  <si>
    <t>E16-157</t>
  </si>
  <si>
    <t>Surigao del Norte</t>
  </si>
  <si>
    <t>E16-160</t>
  </si>
  <si>
    <t>[FS Mw6.5 2017-2-10]</t>
  </si>
  <si>
    <t>E16-161</t>
  </si>
  <si>
    <t>E16-165</t>
  </si>
  <si>
    <t>E16-166</t>
  </si>
  <si>
    <t>Imisli</t>
  </si>
  <si>
    <t>E16-167</t>
  </si>
  <si>
    <t>E16-169</t>
  </si>
  <si>
    <t>[FS Mw4.9 2016-8-13]</t>
  </si>
  <si>
    <t>E16-172</t>
  </si>
  <si>
    <t>Chongqing</t>
  </si>
  <si>
    <t>E16-174</t>
  </si>
  <si>
    <t>E16-176</t>
  </si>
  <si>
    <t>Second shock similar magnitude 4 hours later</t>
  </si>
  <si>
    <t>E16-178</t>
  </si>
  <si>
    <t>E16-179</t>
  </si>
  <si>
    <t>Western Visayas</t>
  </si>
  <si>
    <t>E16-181</t>
  </si>
  <si>
    <t>E16-183</t>
  </si>
  <si>
    <t>[AS Mw4.2 2016-8-10]</t>
  </si>
  <si>
    <t>Puntarenas</t>
  </si>
  <si>
    <t>E16-184</t>
  </si>
  <si>
    <t>Barinas</t>
  </si>
  <si>
    <t>E16-185</t>
  </si>
  <si>
    <t>E16-189</t>
  </si>
  <si>
    <t>E16-190</t>
  </si>
  <si>
    <t>E16-195</t>
  </si>
  <si>
    <t>E16-196</t>
  </si>
  <si>
    <t>Several shocks of similar magnitude</t>
  </si>
  <si>
    <t>E16-197</t>
  </si>
  <si>
    <t>[AS Mw7.8 2016-4-16]</t>
  </si>
  <si>
    <t>Sabah</t>
  </si>
  <si>
    <t>E16-198</t>
  </si>
  <si>
    <t>E16-199</t>
  </si>
  <si>
    <t>E16-200</t>
  </si>
  <si>
    <t>Bucaramanga</t>
  </si>
  <si>
    <t>E16-202</t>
  </si>
  <si>
    <t>Santa Ana</t>
  </si>
  <si>
    <t>E16-203</t>
  </si>
  <si>
    <t>Kumamoto</t>
  </si>
  <si>
    <t>E16-205</t>
  </si>
  <si>
    <t>Three shocks of similar magnitude. [AS Mw7.0 2016-4-15]</t>
  </si>
  <si>
    <t>E16-210</t>
  </si>
  <si>
    <t>E16-212</t>
  </si>
  <si>
    <t>Khyber Pakhtunkwar</t>
  </si>
  <si>
    <t>E16-213</t>
  </si>
  <si>
    <t>Balakan</t>
  </si>
  <si>
    <t>E16-214</t>
  </si>
  <si>
    <t>Two shocks of similar magnitude</t>
  </si>
  <si>
    <t>E16-215</t>
  </si>
  <si>
    <t>Haryana</t>
  </si>
  <si>
    <t>E16-218</t>
  </si>
  <si>
    <t>Manisa</t>
  </si>
  <si>
    <t>E16-222</t>
  </si>
  <si>
    <t>E16-225</t>
  </si>
  <si>
    <t>Gyeongsangbuk-do</t>
  </si>
  <si>
    <t>E16-228</t>
  </si>
  <si>
    <t>[AS Mw5.5 2016-9-12]</t>
  </si>
  <si>
    <t>Beluchestan</t>
  </si>
  <si>
    <t>E16-229</t>
  </si>
  <si>
    <t>E16-230</t>
  </si>
  <si>
    <t>Three shocks of similar magnitude in less than an hour</t>
  </si>
  <si>
    <t>Sindh</t>
  </si>
  <si>
    <t>E16-231</t>
  </si>
  <si>
    <t>E16-237</t>
  </si>
  <si>
    <t>Second slightly smaller shock</t>
  </si>
  <si>
    <t>Lambayeque</t>
  </si>
  <si>
    <t>E16-240</t>
  </si>
  <si>
    <t>E16-242</t>
  </si>
  <si>
    <t>[AS Mw4.9 2016-8-13]</t>
  </si>
  <si>
    <t>E16-243</t>
  </si>
  <si>
    <t>Two shocks of Mw5 five hours apart. [AS Mw5.8 2015-11-22]</t>
  </si>
  <si>
    <t>E16-244</t>
  </si>
  <si>
    <t>[FS Mw5.0 2016-10-28]</t>
  </si>
  <si>
    <t>E16-246</t>
  </si>
  <si>
    <t>Valais</t>
  </si>
  <si>
    <t>E16-247</t>
  </si>
  <si>
    <t>Western Province</t>
  </si>
  <si>
    <t>E16-248</t>
  </si>
  <si>
    <t>Ravazi-Chorasan</t>
  </si>
  <si>
    <t>E16-249</t>
  </si>
  <si>
    <t>Callao</t>
  </si>
  <si>
    <t>E16-252</t>
  </si>
  <si>
    <t>E16-253</t>
  </si>
  <si>
    <t>E16-256</t>
  </si>
  <si>
    <t>[AS Mw5.0 2016-10-28]</t>
  </si>
  <si>
    <t>E16-257</t>
  </si>
  <si>
    <t>[AS Mw5.7 2016-9-3]</t>
  </si>
  <si>
    <t>JawaBarat</t>
  </si>
  <si>
    <t>E16-261</t>
  </si>
  <si>
    <t>Thuringia</t>
  </si>
  <si>
    <t>E16-263</t>
  </si>
  <si>
    <t>E16-267</t>
  </si>
  <si>
    <t>E16-271</t>
  </si>
  <si>
    <t>Shock of similar magnitude 15 mins earlier. [FS Mw5.1 2017-3-26]</t>
  </si>
  <si>
    <t>E16-272</t>
  </si>
  <si>
    <t>Canterbury</t>
  </si>
  <si>
    <t>E16-276</t>
  </si>
  <si>
    <t>Six slightly smaller magnitude shocks on same day</t>
  </si>
  <si>
    <t>Buryatia</t>
  </si>
  <si>
    <t xml:space="preserve">V  </t>
  </si>
  <si>
    <t>E16-277</t>
  </si>
  <si>
    <t>E16-278</t>
  </si>
  <si>
    <t>E16-282</t>
  </si>
  <si>
    <t>E16-284</t>
  </si>
  <si>
    <t>E16-285</t>
  </si>
  <si>
    <t>E16-287</t>
  </si>
  <si>
    <t>E16-293</t>
  </si>
  <si>
    <t>[AS Mw6.6 2016-12-6]</t>
  </si>
  <si>
    <t>E16-294</t>
  </si>
  <si>
    <t>Split</t>
  </si>
  <si>
    <t>E16-295</t>
  </si>
  <si>
    <t>Amur</t>
  </si>
  <si>
    <t>E16-297</t>
  </si>
  <si>
    <t>E16-298</t>
  </si>
  <si>
    <t>mb4.7 one hour earlier</t>
  </si>
  <si>
    <t>E16-299</t>
  </si>
  <si>
    <t>E16-300</t>
  </si>
  <si>
    <t>Puno</t>
  </si>
  <si>
    <t>E16-302</t>
  </si>
  <si>
    <t>[AS Mw6.2 2016-12-1]</t>
  </si>
  <si>
    <t>Taitung</t>
  </si>
  <si>
    <t>E16-303</t>
  </si>
  <si>
    <t>[AS Mw6.3 2015-2-13]</t>
  </si>
  <si>
    <t>E16-304</t>
  </si>
  <si>
    <t>E16-305</t>
  </si>
  <si>
    <t>E16-308</t>
  </si>
  <si>
    <t>E16-314</t>
  </si>
  <si>
    <t>[FS Mw4.8 2016-12-28]</t>
  </si>
  <si>
    <t>E16-315</t>
  </si>
  <si>
    <t>Semnan</t>
  </si>
  <si>
    <t>E16-316</t>
  </si>
  <si>
    <t>Maranhao</t>
  </si>
  <si>
    <t>500 (est)</t>
  </si>
  <si>
    <t>E17-002</t>
  </si>
  <si>
    <t>Western Greece</t>
  </si>
  <si>
    <t>E17-007</t>
  </si>
  <si>
    <t>[AS Mw5.0 2016-12-3]</t>
  </si>
  <si>
    <t>0 (est)</t>
  </si>
  <si>
    <t>15 (est)</t>
  </si>
  <si>
    <t>E17-010</t>
  </si>
  <si>
    <t>SWARM E17-017</t>
  </si>
  <si>
    <t>Three mb&gt;4.1 in 90 minutes. [FS Mw4.9 2017-1-27]</t>
  </si>
  <si>
    <t>E17-015</t>
  </si>
  <si>
    <t>E17-017</t>
  </si>
  <si>
    <t>SWARM E17-010</t>
  </si>
  <si>
    <t>[FS Mw4.9 2017-1-27]</t>
  </si>
  <si>
    <t>Antioquia</t>
  </si>
  <si>
    <t>E17-018</t>
  </si>
  <si>
    <t>E17-020</t>
  </si>
  <si>
    <t>[AS Mw4.9 2017-1-17]</t>
  </si>
  <si>
    <t>E17-024</t>
  </si>
  <si>
    <t>Oromia</t>
  </si>
  <si>
    <t>E17-026</t>
  </si>
  <si>
    <t>E17-027</t>
  </si>
  <si>
    <t>E17-028</t>
  </si>
  <si>
    <t>E17-030</t>
  </si>
  <si>
    <t>E17-031</t>
  </si>
  <si>
    <t>E17-033</t>
  </si>
  <si>
    <t>E17-037</t>
  </si>
  <si>
    <t>E17-040</t>
  </si>
  <si>
    <t>Sumatra Utara</t>
  </si>
  <si>
    <t>E17-049</t>
  </si>
  <si>
    <t>Three mb&gt;4.4 in 14 hours. [AS Mw5.7 2017-1-16]</t>
  </si>
  <si>
    <t>E17-050</t>
  </si>
  <si>
    <t>[AS Mw4.8 2016-10-22]</t>
  </si>
  <si>
    <t>Alabama</t>
  </si>
  <si>
    <t>E17-052</t>
  </si>
  <si>
    <t>Two with similar magnitude in 20 minutes</t>
  </si>
  <si>
    <t>E17-054</t>
  </si>
  <si>
    <t>E17-057</t>
  </si>
  <si>
    <t>E17-058</t>
  </si>
  <si>
    <t>Two with similar magnitude in 45 minutes. [AS Mw7.3 2015-5-12]</t>
  </si>
  <si>
    <t>Skikda</t>
  </si>
  <si>
    <t>E17-060</t>
  </si>
  <si>
    <t>Schwyz</t>
  </si>
  <si>
    <t>E17-062</t>
  </si>
  <si>
    <t>Northern Molucca</t>
  </si>
  <si>
    <t>E17-065</t>
  </si>
  <si>
    <t>Navarra</t>
  </si>
  <si>
    <t>E17-068</t>
  </si>
  <si>
    <t>[FS Mw3.7 2017-3-10]</t>
  </si>
  <si>
    <t>E17-070</t>
  </si>
  <si>
    <t>[AS Mw3.7 2017-2-22]</t>
  </si>
  <si>
    <t>E17-072</t>
  </si>
  <si>
    <t>Two with similar magnitude in 15 minutes. [AS Mw4.9 2017-1-17]</t>
  </si>
  <si>
    <t>Chiriqui</t>
  </si>
  <si>
    <t>E17-078</t>
  </si>
  <si>
    <t>E17-079</t>
  </si>
  <si>
    <t xml:space="preserve">Eastern  </t>
  </si>
  <si>
    <t>E17-081</t>
  </si>
  <si>
    <t>Batangas</t>
  </si>
  <si>
    <t>E17-082</t>
  </si>
  <si>
    <t>Possibly of 6</t>
  </si>
  <si>
    <t>Six of similar magnitude in 4 hours. [FS Mw5.9 2017-4-8]</t>
  </si>
  <si>
    <t>Peloponnese</t>
  </si>
  <si>
    <t>E17-084</t>
  </si>
  <si>
    <t>Qark Lezha</t>
  </si>
  <si>
    <t>E17-086</t>
  </si>
  <si>
    <t>Shan State</t>
  </si>
  <si>
    <t>E17-092</t>
  </si>
  <si>
    <t>E17-093</t>
  </si>
  <si>
    <t>E17-094</t>
  </si>
  <si>
    <t>Colima</t>
  </si>
  <si>
    <t>E17-099</t>
  </si>
  <si>
    <t>E17-101</t>
  </si>
  <si>
    <t>Possibly of 5</t>
  </si>
  <si>
    <t>Several with similar magnitudes in 4 hours. [AS Mw5.5 2016-8-15]</t>
  </si>
  <si>
    <t>E17-105</t>
  </si>
  <si>
    <t>E17-106</t>
  </si>
  <si>
    <t>[AS Mw4.9 2017-1-27]</t>
  </si>
  <si>
    <t>E17-110</t>
  </si>
  <si>
    <t>North Chorazan</t>
  </si>
  <si>
    <t>E17-114</t>
  </si>
  <si>
    <t>Mw5.7 six days earlier. [AS Mw5.3 2017-5-13]</t>
  </si>
  <si>
    <t>E17-117</t>
  </si>
  <si>
    <t>[AS Mw5.0 2017-4-8]</t>
  </si>
  <si>
    <t>Java Timur</t>
  </si>
  <si>
    <t>E17-118</t>
  </si>
  <si>
    <t>E17-122</t>
  </si>
  <si>
    <t>E17-123</t>
  </si>
  <si>
    <t>E17-127</t>
  </si>
  <si>
    <t>E17-130</t>
  </si>
  <si>
    <t>E17-134</t>
  </si>
  <si>
    <t>Shindo 5+</t>
  </si>
  <si>
    <t>E17-140</t>
  </si>
  <si>
    <t>Ardabil</t>
  </si>
  <si>
    <t>E17-141</t>
  </si>
  <si>
    <t>Shindo 5-</t>
  </si>
  <si>
    <t>E17-144</t>
  </si>
  <si>
    <t>E17-145</t>
  </si>
  <si>
    <t>E17-146</t>
  </si>
  <si>
    <t>E17-147</t>
  </si>
  <si>
    <t>E17-148</t>
  </si>
  <si>
    <t>E17-152</t>
  </si>
  <si>
    <t>E17-153</t>
  </si>
  <si>
    <t>E17-155</t>
  </si>
  <si>
    <t>Second smaller shock 9 hours later</t>
  </si>
  <si>
    <t>Crete</t>
  </si>
  <si>
    <t>E17-157</t>
  </si>
  <si>
    <t>E17-158</t>
  </si>
  <si>
    <t>E17-161</t>
  </si>
  <si>
    <t>E17-163</t>
  </si>
  <si>
    <t>E17-167</t>
  </si>
  <si>
    <t>E17-168</t>
  </si>
  <si>
    <t>Misamis</t>
  </si>
  <si>
    <t>E17-170</t>
  </si>
  <si>
    <t>Mugla</t>
  </si>
  <si>
    <t>E17-171</t>
  </si>
  <si>
    <t>Smaller shock 6 hours earlier</t>
  </si>
  <si>
    <t>Primorje</t>
  </si>
  <si>
    <t>E17-174</t>
  </si>
  <si>
    <t>E17-177</t>
  </si>
  <si>
    <t>Dhi Qar</t>
  </si>
  <si>
    <t>E17-179</t>
  </si>
  <si>
    <t>E17-184</t>
  </si>
  <si>
    <t>8 (est)</t>
  </si>
  <si>
    <t>E17-186</t>
  </si>
  <si>
    <t>Vargas</t>
  </si>
  <si>
    <t>E17-188</t>
  </si>
  <si>
    <t>E17-189</t>
  </si>
  <si>
    <t>Ningxia</t>
  </si>
  <si>
    <t>E17-191</t>
  </si>
  <si>
    <t>Katowice</t>
  </si>
  <si>
    <t>E17-193</t>
  </si>
  <si>
    <t>South Chorasan</t>
  </si>
  <si>
    <t>E17-194</t>
  </si>
  <si>
    <t>Bavaria</t>
  </si>
  <si>
    <t>E17-197</t>
  </si>
  <si>
    <t>Thessalia</t>
  </si>
  <si>
    <t>E17-198</t>
  </si>
  <si>
    <t>E17-199</t>
  </si>
  <si>
    <t>E17-200</t>
  </si>
  <si>
    <t>E17-206</t>
  </si>
  <si>
    <t>Seven earthquakes mb&gt;4 in four days</t>
  </si>
  <si>
    <t>E17-207</t>
  </si>
  <si>
    <t>E17-208</t>
  </si>
  <si>
    <t>E17-210</t>
  </si>
  <si>
    <t>E17-212</t>
  </si>
  <si>
    <t>E17-218</t>
  </si>
  <si>
    <t>E17-219</t>
  </si>
  <si>
    <t>E17-222</t>
  </si>
  <si>
    <t>Coahuila</t>
  </si>
  <si>
    <t>E17-225</t>
  </si>
  <si>
    <t>E17-230</t>
  </si>
  <si>
    <t>E17-231</t>
  </si>
  <si>
    <t>E17-233</t>
  </si>
  <si>
    <t>Agdam</t>
  </si>
  <si>
    <t>E17-238</t>
  </si>
  <si>
    <t>E17-245</t>
  </si>
  <si>
    <t>Al Wasit</t>
  </si>
  <si>
    <t>E17-247</t>
  </si>
  <si>
    <t>E17-248</t>
  </si>
  <si>
    <t>Durango</t>
  </si>
  <si>
    <t>E17-250</t>
  </si>
  <si>
    <t>E17-252</t>
  </si>
  <si>
    <t>E17-253</t>
  </si>
  <si>
    <t>Another Mw5 two hours earlier</t>
  </si>
  <si>
    <t>E17-254</t>
  </si>
  <si>
    <t>E17-257</t>
  </si>
  <si>
    <t>Castilla-La Mancha</t>
  </si>
  <si>
    <t>E17-259</t>
  </si>
  <si>
    <t>Gilan</t>
  </si>
  <si>
    <t>E17-261</t>
  </si>
  <si>
    <t>E17-269</t>
  </si>
  <si>
    <t>Cali</t>
  </si>
  <si>
    <t>E17-272</t>
  </si>
  <si>
    <t>E17-275</t>
  </si>
  <si>
    <t>E17-277</t>
  </si>
  <si>
    <t xml:space="preserve">Port Hueneme (California) </t>
  </si>
  <si>
    <t>&gt;80,000</t>
  </si>
  <si>
    <t>C208</t>
  </si>
  <si>
    <t>C209</t>
  </si>
  <si>
    <t>Only mentioned in EXPO-CAT</t>
  </si>
  <si>
    <t>Olur-Senkaya</t>
  </si>
  <si>
    <t>C210</t>
  </si>
  <si>
    <t>FS Mw6.8 30 Oct 1983. Related to C210.</t>
  </si>
  <si>
    <t>C211</t>
  </si>
  <si>
    <t>C212</t>
  </si>
  <si>
    <t>AS Mw6.6 3 Feb 1996. Not clear if damage caused by landslides. Landslides aggravated by rains.</t>
  </si>
  <si>
    <t xml:space="preserve">Lijiang </t>
  </si>
  <si>
    <t>https://en.wikipedia.org/wiki/1996_Lijiang_earthquake</t>
  </si>
  <si>
    <t>34-45</t>
  </si>
  <si>
    <t>Tuebingen</t>
  </si>
  <si>
    <t>Mw and intensity from EMEC catalogue</t>
  </si>
  <si>
    <t>C213</t>
  </si>
  <si>
    <t>https://ipfs.io/ipfs/QmXoypizjW3WknFiJnKLwHCnL72vedxjQkDDP1mXWo6uco/wiki/List_of_earthquakes_in_Germany.html#cite_note-32</t>
  </si>
  <si>
    <t>Point Mugu (California)</t>
  </si>
  <si>
    <t>C214</t>
  </si>
  <si>
    <t>Damage to windows, ceilings, plaster, chimneys and shelved goods, though structural damage and broken pipes were also reported</t>
  </si>
  <si>
    <t>http://scedc.caltech.edu/significant/pointmugu1973.html, https://pubs.geoscienceworld.org/ssa/bssa/article-abstract/66/6/1931/101889/aftershocks-of-the-february-21-1973-point-mugu?redirectedFrom=fulltext, http://www.dtic.mil/docs/citations/AD0768293</t>
  </si>
  <si>
    <t>Related to E15-314</t>
  </si>
  <si>
    <t>MS, SWARM</t>
  </si>
  <si>
    <t>https://earthquake-report.com/2014/05/19/moderate-earthquake-albania-on-may-19-2014/</t>
  </si>
  <si>
    <t>Related to E14-154</t>
  </si>
  <si>
    <t>1-4</t>
  </si>
  <si>
    <t>160-411</t>
  </si>
  <si>
    <t>AS Mw6.1 21 Jan 2013</t>
  </si>
  <si>
    <t>1 heart attack death, 2 injured by falling pieces of rubble</t>
  </si>
  <si>
    <t>Jaen</t>
  </si>
  <si>
    <t>Allegedly induced by changes in underground water levels</t>
  </si>
  <si>
    <t>C215</t>
  </si>
  <si>
    <t>https://link.springer.com/article/10.1007/s11069-014-1242-0, https://www.youtube.com/watch?v=NKVe5S69x-M&amp;feature=youtu.be</t>
  </si>
  <si>
    <t>AS Mw7.3 12 May 2015 Nepal sequence</t>
  </si>
  <si>
    <t>Falling off stairs while evacuating</t>
  </si>
  <si>
    <t>E13-351</t>
  </si>
  <si>
    <t>E13-018</t>
  </si>
  <si>
    <t>Andalucia</t>
  </si>
  <si>
    <t>E13-033</t>
  </si>
  <si>
    <t>Associated to ground water changes according to EID</t>
  </si>
  <si>
    <t>https://link.springer.com/article/10.1007/s11069-014-1242-0, http://blogs.canalsur.es/documentacionyarchivo/jaen-comienza-el-ano-2013-con-multiples-terremotos/, https://www.larioja.com/videos/actualidad/espana/2145726653001-terremoto-saca-vecinos-torreperogil-calle-plena-noche.html</t>
  </si>
  <si>
    <t>E13-037</t>
  </si>
  <si>
    <t>E13-058</t>
  </si>
  <si>
    <t>E13-061</t>
  </si>
  <si>
    <t>E13-076</t>
  </si>
  <si>
    <t>E13-082</t>
  </si>
  <si>
    <t>Esfahan</t>
  </si>
  <si>
    <t>3-6</t>
  </si>
  <si>
    <t>One person hit by falling debris, two people hurt with broken glass</t>
  </si>
  <si>
    <t>E13-108</t>
  </si>
  <si>
    <t>E13-113</t>
  </si>
  <si>
    <t>FS Mw5.7 1 May 2013</t>
  </si>
  <si>
    <t>Heart attack</t>
  </si>
  <si>
    <t>E13-129</t>
  </si>
  <si>
    <t>Of 2 or 3</t>
  </si>
  <si>
    <t>AS Mw5.7 1 May 2013, 2 or 3 similar shocks on same day</t>
  </si>
  <si>
    <t>Medea</t>
  </si>
  <si>
    <t>E13-134</t>
  </si>
  <si>
    <t>One injury due to jumping off building, another due to rushing out of the house</t>
  </si>
  <si>
    <t>E13-201</t>
  </si>
  <si>
    <t>AS Mw5.7 1 May 2013</t>
  </si>
  <si>
    <t>E13-223</t>
  </si>
  <si>
    <t>E13-241</t>
  </si>
  <si>
    <t>Veracruz</t>
  </si>
  <si>
    <t>E13-242</t>
  </si>
  <si>
    <t>JMA5+</t>
  </si>
  <si>
    <t>One shoulder injury, one foot injury</t>
  </si>
  <si>
    <t>E13-255</t>
  </si>
  <si>
    <t>E13-357</t>
  </si>
  <si>
    <t>West Coast</t>
  </si>
  <si>
    <t>E13-367</t>
  </si>
  <si>
    <t>Person fell</t>
  </si>
  <si>
    <t>E13-385</t>
  </si>
  <si>
    <t>Balikesir</t>
  </si>
  <si>
    <t>E14-010</t>
  </si>
  <si>
    <t>Surat Thani</t>
  </si>
  <si>
    <t>E14-016</t>
  </si>
  <si>
    <t>Akdeniz</t>
  </si>
  <si>
    <t>E14-047</t>
  </si>
  <si>
    <t>Luzon</t>
  </si>
  <si>
    <t>E14-052</t>
  </si>
  <si>
    <t>Kahramanmaras</t>
  </si>
  <si>
    <t>E14-059</t>
  </si>
  <si>
    <t>E14-063</t>
  </si>
  <si>
    <t>E14-074</t>
  </si>
  <si>
    <t>Tacna</t>
  </si>
  <si>
    <t>E14-089</t>
  </si>
  <si>
    <t>Cerrik</t>
  </si>
  <si>
    <t>E14-154</t>
  </si>
  <si>
    <t>AS C71</t>
  </si>
  <si>
    <t>E14-172</t>
  </si>
  <si>
    <t>La Rioja</t>
  </si>
  <si>
    <t>E14-176</t>
  </si>
  <si>
    <t>Deaths and injury due to collapse</t>
  </si>
  <si>
    <t>E14-182</t>
  </si>
  <si>
    <t>E14-200</t>
  </si>
  <si>
    <t>E14-199</t>
  </si>
  <si>
    <t>E14-224</t>
  </si>
  <si>
    <t>E14-277</t>
  </si>
  <si>
    <t>E14-302</t>
  </si>
  <si>
    <t>E14-322</t>
  </si>
  <si>
    <t>E14-336</t>
  </si>
  <si>
    <t>E14-350</t>
  </si>
  <si>
    <t>Iliny/Nograd</t>
  </si>
  <si>
    <t>E15-002</t>
  </si>
  <si>
    <t>Related to E15-000</t>
  </si>
  <si>
    <t>Poltawa</t>
  </si>
  <si>
    <t>E15-041</t>
  </si>
  <si>
    <t>Tachira</t>
  </si>
  <si>
    <t>E15-046</t>
  </si>
  <si>
    <t>Caylloma</t>
  </si>
  <si>
    <t>E15-084</t>
  </si>
  <si>
    <t>E15-091</t>
  </si>
  <si>
    <t>E15-092</t>
  </si>
  <si>
    <t>E15-094</t>
  </si>
  <si>
    <t>E15-103</t>
  </si>
  <si>
    <t>E15-172</t>
  </si>
  <si>
    <t>E15-175</t>
  </si>
  <si>
    <t>Oita</t>
  </si>
  <si>
    <t>E15-190</t>
  </si>
  <si>
    <t>Kanchanaburi</t>
  </si>
  <si>
    <t>E15-191</t>
  </si>
  <si>
    <t>Embera-Wounaan</t>
  </si>
  <si>
    <t>E15-207</t>
  </si>
  <si>
    <t>AS Mw5.9 7 hours earlier</t>
  </si>
  <si>
    <t>E15-211</t>
  </si>
  <si>
    <t>E15-228</t>
  </si>
  <si>
    <t>Demre</t>
  </si>
  <si>
    <t>E15-262</t>
  </si>
  <si>
    <t>Tokat</t>
  </si>
  <si>
    <t>E15-264</t>
  </si>
  <si>
    <t>Turkmenistan</t>
  </si>
  <si>
    <t>Ahal Welayaty</t>
  </si>
  <si>
    <t>E15-269</t>
  </si>
  <si>
    <t>E15-283</t>
  </si>
  <si>
    <t>Manawatu-Wanganui</t>
  </si>
  <si>
    <t>E15-286</t>
  </si>
  <si>
    <t>Brezice</t>
  </si>
  <si>
    <t>E15-287</t>
  </si>
  <si>
    <t>FATA</t>
  </si>
  <si>
    <t>E15-289</t>
  </si>
  <si>
    <t>Yogyakarta</t>
  </si>
  <si>
    <t>E15-301</t>
  </si>
  <si>
    <t>Balkan Welayaty</t>
  </si>
  <si>
    <t>E15-304</t>
  </si>
  <si>
    <t>Death due to landslide</t>
  </si>
  <si>
    <t>E15-314</t>
  </si>
  <si>
    <t>Related to M3</t>
  </si>
  <si>
    <t>E15-330</t>
  </si>
  <si>
    <t>E15-347</t>
  </si>
  <si>
    <t>E15-352</t>
  </si>
  <si>
    <t>E16-001</t>
  </si>
  <si>
    <t>Kirsehir</t>
  </si>
  <si>
    <t>E16-010</t>
  </si>
  <si>
    <t>E16-014</t>
  </si>
  <si>
    <t>E16-035</t>
  </si>
  <si>
    <t>E16-056</t>
  </si>
  <si>
    <t>E16-063</t>
  </si>
  <si>
    <t>Death due to avalanche (snow)</t>
  </si>
  <si>
    <t>E16-070</t>
  </si>
  <si>
    <t>E16-074</t>
  </si>
  <si>
    <t>E16-081</t>
  </si>
  <si>
    <t>E16-092</t>
  </si>
  <si>
    <t>E16-107</t>
  </si>
  <si>
    <t>E16-123</t>
  </si>
  <si>
    <t>E16-133</t>
  </si>
  <si>
    <t>Lost balance and fell</t>
  </si>
  <si>
    <t>E16-136</t>
  </si>
  <si>
    <t>E16-143</t>
  </si>
  <si>
    <t>E16-144</t>
  </si>
  <si>
    <t>E16-149</t>
  </si>
  <si>
    <t>E16-170</t>
  </si>
  <si>
    <t>E16-171</t>
  </si>
  <si>
    <t>E16-188</t>
  </si>
  <si>
    <t>E16-258</t>
  </si>
  <si>
    <t>E16-268</t>
  </si>
  <si>
    <t>E16-273</t>
  </si>
  <si>
    <t>E16-307</t>
  </si>
  <si>
    <t>E16-312</t>
  </si>
  <si>
    <t>Samtskhe-Javakheti</t>
  </si>
  <si>
    <t>E17-022</t>
  </si>
  <si>
    <t>Pre-damaged</t>
  </si>
  <si>
    <t>E17-043</t>
  </si>
  <si>
    <t>Junin</t>
  </si>
  <si>
    <t>E17-063</t>
  </si>
  <si>
    <t>Falcon</t>
  </si>
  <si>
    <t>E17-067</t>
  </si>
  <si>
    <t>FS E17-067</t>
  </si>
  <si>
    <t>E17-069</t>
  </si>
  <si>
    <t>E17-098</t>
  </si>
  <si>
    <t>Previous damage</t>
  </si>
  <si>
    <t>E17-178</t>
  </si>
  <si>
    <t>Bridge probably weak from before</t>
  </si>
  <si>
    <t>E17-183</t>
  </si>
  <si>
    <t>Boucan-Carre</t>
  </si>
  <si>
    <t>E17-192</t>
  </si>
  <si>
    <t>Java Barat</t>
  </si>
  <si>
    <t>E17-243</t>
  </si>
  <si>
    <t>Moravskoslezsky Kraj</t>
  </si>
  <si>
    <t>E17-265</t>
  </si>
  <si>
    <t>Central</t>
  </si>
  <si>
    <t>Chaharmahal va Bakhtiari</t>
  </si>
  <si>
    <t>Moquega</t>
  </si>
  <si>
    <t>Donezk</t>
  </si>
  <si>
    <t>Corum</t>
  </si>
  <si>
    <t>Azad Kashmir</t>
  </si>
  <si>
    <t>5 damaged estimated from description, no reported number [AS Mw6.4 2016-2-5]</t>
  </si>
  <si>
    <t>could be AS of Mw6.1 10/04/2014 [AS Mw5.7 2016-9-15]</t>
  </si>
  <si>
    <t>[AS Mw4.8 2013-2-28]</t>
  </si>
  <si>
    <t>[FS Mw4.7 2013-4-30]</t>
  </si>
  <si>
    <t>[AS Mw4.8 2013-3-27]</t>
  </si>
  <si>
    <t>[FS Mw5.2 2013-7-17]</t>
  </si>
  <si>
    <t>[AS Mw6.7 2011-4-11]</t>
  </si>
  <si>
    <t>[AS Mw4.7 2014-1-10]</t>
  </si>
  <si>
    <t>Related to C71</t>
  </si>
  <si>
    <t>[FS Mw5.0 2014-7-22]</t>
  </si>
  <si>
    <t>[AS Mw6.2 2014-8-3]</t>
  </si>
  <si>
    <t>[AS Mw4.9 2015-2-28]</t>
  </si>
  <si>
    <t>[AS Mw6.0 2015-6-4]</t>
  </si>
  <si>
    <t>An mb4.6 occurred three hours later [FS Mw4.8 2015-11-2]</t>
  </si>
  <si>
    <t>[AS Mw5.2 2015-10-12]</t>
  </si>
  <si>
    <t>[AS Mw6.3 2014-1-20]</t>
  </si>
  <si>
    <t>[FS Mw4.9 2016-7-14]</t>
  </si>
  <si>
    <t>[FS Mw4.9 2016-9-5]</t>
  </si>
  <si>
    <t>[FS Mw4.8 2017-1-31]</t>
  </si>
  <si>
    <t>[AS Mw6.9 2017-4-24]</t>
  </si>
  <si>
    <t>E17-090</t>
  </si>
  <si>
    <t>E17-019</t>
  </si>
  <si>
    <t>E17-051</t>
  </si>
  <si>
    <t>E17-100</t>
  </si>
  <si>
    <t>E17-115</t>
  </si>
  <si>
    <t>E17-128</t>
  </si>
  <si>
    <t>E17-156</t>
  </si>
  <si>
    <t>E17-220</t>
  </si>
  <si>
    <t>E17-223</t>
  </si>
  <si>
    <t>E17-263</t>
  </si>
  <si>
    <t>874-2,200</t>
  </si>
  <si>
    <t>Numerous</t>
  </si>
  <si>
    <t>Collapses, hit and buried in debris</t>
  </si>
  <si>
    <t>Carnot</t>
  </si>
  <si>
    <t>C220</t>
  </si>
  <si>
    <t>Ms=5.6 calculated by PAS, aftershocks caused additional damage</t>
  </si>
  <si>
    <t>https://www.earth-prints.org/bitstream/2122/1835/3/10%20Appendix%20B%20part%201.pdf, https://link.springer.com/article/10.1007/s13753-017-0153-6, https://www.annalsofgeophysics.eu/index.php/annals/article/view/4466</t>
  </si>
  <si>
    <t>Mw Case</t>
  </si>
  <si>
    <t>C221</t>
  </si>
  <si>
    <t>WPG16 proxy</t>
  </si>
  <si>
    <t>Australian Seismological Report 1986</t>
  </si>
  <si>
    <t>http://www.insurance.ca.gov/0400-news/0200-studies-reports/upload/EQ_PML_RPT_2002_2010.pdf, Australian Seismological Report 1987</t>
  </si>
  <si>
    <t>Jujuy</t>
  </si>
  <si>
    <t>C222</t>
  </si>
  <si>
    <t>INPRES mentions a series</t>
  </si>
  <si>
    <t>INPRES http://contenidos.inpres.gov.ar/docs/Terremotos%20hist%C3%B3ricos%20de%20la%20RA-2015.pdf</t>
  </si>
  <si>
    <t>AS Mw5.7 1 May 2013. Related to A55.</t>
  </si>
  <si>
    <t>Two shocks similar magnitude on same day. AS Mw5.7 1 May 2013. Related to E13-201.</t>
  </si>
  <si>
    <t>C223</t>
  </si>
  <si>
    <t>Tucuman</t>
  </si>
  <si>
    <t>C224</t>
  </si>
  <si>
    <t>C225</t>
  </si>
  <si>
    <t>C226</t>
  </si>
  <si>
    <t>Of importance</t>
  </si>
  <si>
    <t>C227</t>
  </si>
  <si>
    <t>Aftershocks followed</t>
  </si>
  <si>
    <t>Catamarca</t>
  </si>
  <si>
    <t>C228</t>
  </si>
  <si>
    <t>C229</t>
  </si>
  <si>
    <t>INPRES http://contenidos.inpres.gov.ar/docs/Terremotos%20hist%C3%B3ricos%20de%20la%20RA-2015.pdf, https://web.archive.org/web/20090406050939/http://www.inpres.gov.ar/seismology/seismology/historic/hist.panel.htm</t>
  </si>
  <si>
    <t>C230</t>
  </si>
  <si>
    <t>Corrientes</t>
  </si>
  <si>
    <t>C231</t>
  </si>
  <si>
    <t>Chaco</t>
  </si>
  <si>
    <t>C232</t>
  </si>
  <si>
    <t>https://www.indeci.gob.pe/compend_estad/2006/7_otras_estad/7.1_sismos/7.1.4_hist_sismos.pdf</t>
  </si>
  <si>
    <t>Capaccmarca</t>
  </si>
  <si>
    <t>C234</t>
  </si>
  <si>
    <t>mb=4.8 one hour later</t>
  </si>
  <si>
    <t>210-355</t>
  </si>
  <si>
    <t>https://earthquake.usgs.gov/earthquakes/eventpage/usp0009gvy#executive, http://www.isc.ac.uk/cgi-bin/web-db-v4?event_id=1645964&amp;out_format=IMS1.0&amp;request=COMPREHENSIVE, http://scts.igp.gob.pe/sites/scts.igp.gob.pe/files/Unidad-Sismologia/PUBLICACIONES/01-articulos/castellano/10tavera_otros_chuschi.pdf, http://scts.igp.gob.pe/sites/scts.igp.gob.pe/files/Unidad-Sismologia/PUBLICACIONES/03-informes/05tavera_chuschi_quispillacta_1999.PDF, https://www.indeci.gob.pe/compend_estad/2006/7_otras_estad/7.1_sismos/7.1.4_hist_sismos.pdf</t>
  </si>
  <si>
    <t>Cusco</t>
  </si>
  <si>
    <t>Many, Severe</t>
  </si>
  <si>
    <t>C235</t>
  </si>
  <si>
    <t>Not in USGS/ISC, data from Peru description. Coordinates for area of Pillpinto, Acos, Sangarara and Pomacanchi</t>
  </si>
  <si>
    <t>7-27</t>
  </si>
  <si>
    <t>http://earthquake.usgs.gov/earthquakes/eqarchives/significant/sig_1986.php, http://earthquake.usgs.gov/earthquakes/shakemap/atlas/shake/198604052014/#Instrumental_Intensity, http://link.springer.com/chapter/10.1007/978-94-009-0273-2_2, http://reliefweb.int/report/peru/peru-earthquakes-apr-1986-undro-information-reports-1-2, http://www.apnewsarchive.com/1986/Earthquakes-strike-Cuzco-area-5-killed-and-50-injured/id-54a145bd687c91307bb0fa1bf449ed15, http://earthquakes.findthedata.com/l/4464/Peru-Cuzco, http://www.bssaonline.org/content/88/1/242.abstract, https://www.indeci.gob.pe/compend_estad/2006/7_otras_estad/7.1_sismos/7.1.4_hist_sismos.pdf</t>
  </si>
  <si>
    <t>C236</t>
  </si>
  <si>
    <t>C239</t>
  </si>
  <si>
    <t>ISC-GEM proxy</t>
  </si>
  <si>
    <t>C240</t>
  </si>
  <si>
    <t>Sihuas (Ancash)</t>
  </si>
  <si>
    <t>C241</t>
  </si>
  <si>
    <t>[AS NULL]</t>
  </si>
  <si>
    <t>[AS Mw7.2 10 Dec 1970]</t>
  </si>
  <si>
    <t>San Vicente</t>
  </si>
  <si>
    <t>ISC-CASC</t>
  </si>
  <si>
    <t>Appreciable</t>
  </si>
  <si>
    <t>C242</t>
  </si>
  <si>
    <t>SWARM C242</t>
  </si>
  <si>
    <t>SWARM C241</t>
  </si>
  <si>
    <t>Swarm of 934 earthquakes</t>
  </si>
  <si>
    <t>https://www.sciencedirect.com/science/article/pii/S0013795205003108, http://www.snet.gob.sv/Geologia/Sismologia/1tabla1his.htm, http://www.snet.gob.sv/ver/sismologia/registro/estadisticas/</t>
  </si>
  <si>
    <t>https://www.sciencedirect.com/science/article/pii/S0013795205003108, http://www.snet.gob.sv/ver/sismologia/registro/estadisticas/</t>
  </si>
  <si>
    <t>Kandel</t>
  </si>
  <si>
    <t>C243</t>
  </si>
  <si>
    <t>https://www.edac.biz/fileadmin/Dokumente/04_Projekte/EKDAGv1.0_TeilC.pdf</t>
  </si>
  <si>
    <t>EKDAG catalogue</t>
  </si>
  <si>
    <t>https://www.edac.biz/fileadmin/Dokumente/04_Projekte/EKDAGv1.0_TeilC.pdf, http://www.isc.ac.uk/cgi-bin/web-db-v4?request=COMPREHENSIVE&amp;out_format=ISF&amp;searchshape=RECT&amp;bot_lat=48&amp;top_lat=53&amp;left_lon=5&amp;right_lon=10&amp;ctr_lat=&amp;ctr_lon=&amp;radius=&amp;max_dist_units=deg&amp;srn=&amp;grn=&amp;start_year=1982&amp;start_month=6&amp;start_day=28&amp;start_time=00%3A00%3A00&amp;end_year=1982&amp;end_month=6&amp;end_day=29&amp;end_time=00%3A00%3A00&amp;min_dep=&amp;max_dep=&amp;min_mag=&amp;max_mag=&amp;req_mag_type=&amp;req_mag_agcy=&amp;min_def=&amp;max_def=&amp;include_magnitudes=on&amp;include_links=on&amp;include_headers=on&amp;include_comments=on</t>
  </si>
  <si>
    <t>Thermon</t>
  </si>
  <si>
    <t>Significant</t>
  </si>
  <si>
    <t>C244</t>
  </si>
  <si>
    <t>Numerous aftershocks, one of similar magnitude</t>
  </si>
  <si>
    <t>https://www.ingentaconnect.com/content/doaj/15935213/1977/00000030/f0020001/art00002</t>
  </si>
  <si>
    <t>Messarista</t>
  </si>
  <si>
    <t>C245</t>
  </si>
  <si>
    <t>Trichonis</t>
  </si>
  <si>
    <t>C246</t>
  </si>
  <si>
    <t>Granada</t>
  </si>
  <si>
    <t>ML is MD from the Spanish IGN</t>
  </si>
  <si>
    <t>http://www.solosequenosenada.com/misc/terremotos/index.php</t>
  </si>
  <si>
    <t>C248</t>
  </si>
  <si>
    <t>Partaloa (Almeria)</t>
  </si>
  <si>
    <t>C249</t>
  </si>
  <si>
    <t>Braga</t>
  </si>
  <si>
    <t>C250</t>
  </si>
  <si>
    <t>https://earthquake-report.com/2011/02/07/killer-earthquakes-in-portugal-mainland/</t>
  </si>
  <si>
    <t>Lisbon</t>
  </si>
  <si>
    <t>1 heart attack death, 5 injuries due to panic</t>
  </si>
  <si>
    <t>C251</t>
  </si>
  <si>
    <t>Thousands of British Pounds of 1903</t>
  </si>
  <si>
    <t>C252</t>
  </si>
  <si>
    <t>Many, Moderate</t>
  </si>
  <si>
    <t>Dalton-Gunning</t>
  </si>
  <si>
    <t>C254</t>
  </si>
  <si>
    <t>Boolarra</t>
  </si>
  <si>
    <t>C255</t>
  </si>
  <si>
    <t>https://web.archive.org/web/20090301231005/http://www.ga.gov.au/image_cache/GA11006.pdf, https://d28rz98at9flks.cloudfront.net/81236/Jou1989_v11_n1_p001.pdf, https://www.geocaching.com/geocache/GC4N69H_dalton-gunning-earthquake-zone?guid=958e28a7-3cfa-4f8f-a813-a95dc4f02b72, https://en.wikipedia.org/wiki/List_of_earthquakes_in_Australia#cite_note-21</t>
  </si>
  <si>
    <t>Westernport</t>
  </si>
  <si>
    <t>C256</t>
  </si>
  <si>
    <t>http://www.isc.ac.uk/cgi-bin/web-db-v4?event_id=781965&amp;out_format=IMS1.0&amp;request=COMPREHENSIVE, https://en.wikipedia.org/wiki/List_of_earthquakes_in_Australia#cite_note-21, https://d28rz98at9flks.cloudfront.net/38/Bull_214.pdf</t>
  </si>
  <si>
    <t>http://www.isc.ac.uk/cgi-bin/web-db-v4?event_id=808183&amp;out_format=IMS1.0&amp;request=COMPREHENSIVE, https://en.wikipedia.org/wiki/List_of_earthquakes_in_Australia#cite_note-21, https://d28rz98at9flks.cloudfront.net/38/Bull_214.pdf</t>
  </si>
  <si>
    <t>https://trove.nla.gov.au/newspaper/article/56216471, https://en.wikipedia.org/wiki/List_of_earthquakes_in_Australia, https://trove.nla.gov.au/newspaper/article/9812330, https://d28rz98at9flks.cloudfront.net/38/Bull_214.pdf</t>
  </si>
  <si>
    <t>Balliang</t>
  </si>
  <si>
    <t>Broken arm due to falling from a bunk in fear</t>
  </si>
  <si>
    <t>Several, Minor</t>
  </si>
  <si>
    <t>C258</t>
  </si>
  <si>
    <t>Wangaratta</t>
  </si>
  <si>
    <t>C259</t>
  </si>
  <si>
    <t>http://www.isc.ac.uk/cgi-bin/web-db-v4?event_id=589369&amp;out_format=IMS1.0&amp;request=COMPREHENSIVE, https://en.wikipedia.org/wiki/List_of_earthquakes_in_Australia#cite_note-26</t>
  </si>
  <si>
    <t>Wyalong</t>
  </si>
  <si>
    <t>C260</t>
  </si>
  <si>
    <t>Strongest shock of a series</t>
  </si>
  <si>
    <t>https://d28rz98at9flks.cloudfront.net/81189/Jou1984_v9_n3_p255.pdf, https://en.wikipedia.org/wiki/List_of_earthquakes_in_Australia#cite_note-26</t>
  </si>
  <si>
    <t>Oolong</t>
  </si>
  <si>
    <t>C261</t>
  </si>
  <si>
    <t>https://d28rz98at9flks.cloudfront.net/81212/Jou1987_v10_n2_p139.pdf, https://d28rz98at9flks.cloudfront.net/15212/Rep_303.pdf, http://www.ga.gov.au/webtemp/image_cache/GA4189.pdf, https://en.wikipedia.org/wiki/List_of_earthquakes_in_Australia, http://www.isc.ac.uk/cgi-bin/web-db-v4?event_id=532185&amp;out_format=IMS1.0&amp;request=COMPREHENSIVE, http://aees.org.au/wp-content/uploads/2013/11/Page-03-Denham.pdf</t>
  </si>
  <si>
    <t>Mt. Baw Baw</t>
  </si>
  <si>
    <t>C262</t>
  </si>
  <si>
    <t>Reservoir-induced. Damage only mentioned in Wikipedia.</t>
  </si>
  <si>
    <t>http://aees.org.au/wp-content/uploads/2013/11/08-Allen-Gibson-Hill.pdf, https://archive.is/20070528140056/http://www.users.bigpond.net.au/lccchistory/page38.html#selection-559.9-565.30, https://en.wikipedia.org/wiki/List_of_earthquakes_in_Australia</t>
  </si>
  <si>
    <t>Gippsland</t>
  </si>
  <si>
    <t>C263</t>
  </si>
  <si>
    <t>https://www.theage.com.au/national/victoria/earthquakes-in-victoria-the-facts-20141204-1201sk.html, https://en.wikipedia.org/wiki/List_of_earthquakes_in_Australia</t>
  </si>
  <si>
    <t>Swan Hill</t>
  </si>
  <si>
    <t>https://earthquake.usgs.gov/earthquakes/eventpage/usp000arqn#impact, http://www.isc.ac.uk/cgi-bin/web-db-v4?event_id=2255182&amp;out_format=IMS1.0&amp;request=COMPREHENSIVE, https://www.mixx1077.com.au/articles/earthquake-strikes/</t>
  </si>
  <si>
    <t>C264</t>
  </si>
  <si>
    <t>C265</t>
  </si>
  <si>
    <t xml:space="preserve">Man fell off ladder during earthquake </t>
  </si>
  <si>
    <t>https://www.dailytelegraph.com.au/largest-earthquake-in-three-decades-rocks-victoria/news-story/04f0e71d0869ef9d2b9aea0edbe13afd, https://www.smh.com.au/national/biggest-quake-in-a-century-rocks-victoria-20120619-20m8d.html, https://en.wikipedia.org/wiki/List_of_earthquakes_in_Australia</t>
  </si>
  <si>
    <t>Sunshine Coast</t>
  </si>
  <si>
    <t>Few, Slight</t>
  </si>
  <si>
    <t>C266</t>
  </si>
  <si>
    <t>https://earthquake.usgs.gov/earthquakes/eventpage/us10002w8v#impact, https://en.wikipedia.org/wiki/List_of_earthquakes_in_Australia</t>
  </si>
  <si>
    <t>Cadia</t>
  </si>
  <si>
    <t>https://www.theland.com.au/story/4763568/newcrests-cadia-mine-restarts-production-after-april-earthquake/, http://www.abc.net.au/news/2017-04-14/earthquake-shocks-orange-residents-as-mine-evacuated/8444956, https://en.wikipedia.org/wiki/List_of_earthquakes_in_Australia</t>
  </si>
  <si>
    <t>C267</t>
  </si>
  <si>
    <t>Newspapers mention damage to conveyor systems in mine. Wikipedia also to houses and farms.</t>
  </si>
  <si>
    <t>C268</t>
  </si>
  <si>
    <t>https://d28rz98at9flks.cloudfront.net/81236/Jou1989_v11_n1_p001.pdf, http://actfirst.org.au/history, https://en.wikipedia.org/wiki/List_of_earthquakes_in_Australia#cite_note-26, https://web.archive.org/web/20090301231005/http:/www.ga.gov.au/image_cache/GA11006.pdf</t>
  </si>
  <si>
    <t>http://www.australiangeographic.com.au/topics/science-environment/2012/07/australias-worst-earthquakes/, http://www.ga.gov.au/earthquakes/getQuakeDetails.do?quakeId=35194&amp;orid=619595&amp;sta=, https://gsw.silverchair-cdn.com/gsw/Content_public/Journal/bssa/78/1/0037110678010014/3/BSSA0780010243.pdf?Expires=1517406984&amp;Signature=IgeCJYS17-f3J~lQipmqUc2lMnpiPN3ATI5GLmPafmDzYKwtF2mID8JCwEAYrkU7eSVRZPxq4PxL3msW8uSbc1OPuTK~3G2cb1ZkR5KVsjXH46tchjVsxD34kmCghJPKl-1cv6JBxyiXur1jFDiXX~tUXxIY~1fvvgirZ~c4YoGRX7DRRmLyMS3n7gXwkFhf9xtS~cwO~ZGYGWclws23OjdbG4R1425xcsCi217Z3VAE5ixhCkvgvRZkJKJg9aak9g4nxDNR-d-HdSTX-M~R3PMtz6fL3FzX8K5Kwc3H~RSveX3UEETQaWKSaK-8fSedTDeHbt21YwqFLoywwABrcg__&amp;Key-Pair-Id=APKAIUCZBIA4LVPAVW3Q, http://aees.org.au/wp-content/uploads/2013/11/Page-03-Denham.pdf, https://aees.org.au/wp-content/uploads/2013/11/08-Daniell.pdf</t>
  </si>
  <si>
    <t>https://web.archive.org/web/20090913022546/http://www.seis.com.au/EQ/EQ_info/1977_12.html, http://www.isc.ac.uk/cgi-bin/web-db-v4?event_id=688560&amp;out_format=IMS1.0&amp;request=COMPREHENSIVE, https://d28rz98at9flks.cloudfront.net/38/Bull_214.pdf, https://aees.org.au/wp-content/uploads/2013/11/08-Daniell.pdf</t>
  </si>
  <si>
    <t>http://www.ga.gov.au/earthquakes/getQuakeDetails.do?quakeId=2003991&amp;orid=909500&amp;sta=, http://trove.nla.gov.au/ndp/del/article/118261164, http://crisisworks.com.au/article/Earthquakes-in-Australia-%3F-An-emergency-management-technology-perspective-52, https://earthquake.usgs.gov/earthquakes/eventpage/usp0006gm5#executive, http://www.australiangeographic.com.au/topics/science-environment/2012/07/australias-worst-earthquakes/, http://www.aees.org.au/wp-content/uploads/2013/11/Pages-71-to-96.pdf, https://aees.org.au/wp-content/uploads/2013/11/08-Daniell.pdf</t>
  </si>
  <si>
    <t>http://www.australiangeographic.com.au/topics/science-environment/2012/07/australias-worst-earthquakes/, http://www.aees.org.au/wp-content/uploads/2013/11/14-Edwards.pdf, http://www.adelaidenow.com.au/news/strong-earthquake-hits-kalgoorlie-boulder/news-story/c55ee09355005648fb8b8fdb2c4f7838?sv=299adced00f863eadbd059325e4ee438, http://www.abc.net.au/local/stories/2010/04/20/2877871.htm, https://aees.org.au/wp-content/uploads/2013/11/08-Daniell.pdf</t>
  </si>
  <si>
    <t>Camden</t>
  </si>
  <si>
    <t>http://www.aees.org.au/wp-content/uploads/2014/12/Historical-earthquakes-in-NSW.pdf</t>
  </si>
  <si>
    <t>Cowra</t>
  </si>
  <si>
    <t>C269</t>
  </si>
  <si>
    <t>Narromine</t>
  </si>
  <si>
    <t>C270</t>
  </si>
  <si>
    <t>Gunning</t>
  </si>
  <si>
    <t>C271</t>
  </si>
  <si>
    <t>C272</t>
  </si>
  <si>
    <t>https://earthquake-report.com/2011/08/18/earthquake-activity-historic-and-present-in-bosnia-and-herzegovina/, http://www.isc.ac.uk/cgi-bin/web-db-v4?event_id=775059&amp;out_format=IMS1.0&amp;request=COMPREHENSIVE</t>
  </si>
  <si>
    <t>Lahore</t>
  </si>
  <si>
    <t>C273</t>
  </si>
  <si>
    <t>https://www.dawn.com/news/1215521</t>
  </si>
  <si>
    <t>C274</t>
  </si>
  <si>
    <t>Not in USGS/ISC</t>
  </si>
  <si>
    <t>http://www-udc.ig.utexas.edu/external/TXEQ/panhandle_table.html</t>
  </si>
  <si>
    <t>C275</t>
  </si>
  <si>
    <t>C276</t>
  </si>
  <si>
    <t>http://www.insurance.ca.gov/0400-news/0200-studies-reports/upload/EQ_PML_RPT_2002_2010.pdf (page 33 of file)</t>
  </si>
  <si>
    <t>http://www.insurance.ca.gov/0400-news/0200-studies-reports/upload/EQ_PML_RPT_2002_2010.pdf (page 34 of file)</t>
  </si>
  <si>
    <t>Anza (California)</t>
  </si>
  <si>
    <t>C278</t>
  </si>
  <si>
    <t>C280</t>
  </si>
  <si>
    <t>http://www.insurance.ca.gov/0400-news/0200-studies-reports/upload/EQ_PML_RPT_2002_2010.pdf (page 44 of file)</t>
  </si>
  <si>
    <t>Light to Moderate</t>
  </si>
  <si>
    <t>C281</t>
  </si>
  <si>
    <t>ISC Mo</t>
  </si>
  <si>
    <t>In Harajli et al., 21 March is possibly an error and means 26.</t>
  </si>
  <si>
    <t>Related to M664.</t>
  </si>
  <si>
    <t>ZUR_RMT</t>
  </si>
  <si>
    <t>NDI</t>
  </si>
  <si>
    <t>MED_RCMT, ZUR_RMT</t>
  </si>
  <si>
    <t>MED_RCMT</t>
  </si>
  <si>
    <t>ZUR_RMT, MED_RCMT</t>
  </si>
  <si>
    <t>NIED</t>
  </si>
  <si>
    <t>IAG, MED_RCMT</t>
  </si>
  <si>
    <t>LDO, SLM</t>
  </si>
  <si>
    <t>MED_RCMT, IAG</t>
  </si>
  <si>
    <t>ZUR_RMT, M. Nodia Inst.</t>
  </si>
  <si>
    <t>Lesueur et al. (2013), ZUR_RMT</t>
  </si>
  <si>
    <t>CPTI15 proxy</t>
  </si>
  <si>
    <t>Bernardi et al. (2016), CPTI15 proxy</t>
  </si>
  <si>
    <t>CPTI15 proxy, WPG16 proxy</t>
  </si>
  <si>
    <t>ftp://hazards.cr.usgs.gov/NEICPDE/olderPDEdata/scans/US_earthquakes/US_Earthquakes_1929.pdf, http://earthquake.usgs.gov/earthquakes/states/new_york/history.php, http://earthquakes.findthedata.com/l/3033/New-York-Attica, http://wyrk.com/buffalos-history-of-earthquakes/, http://nesec.org/new-york-earthquakes/, http://srl.geoscienceworld.org/content/48/1-2/37, Tuttle et al. (2002), Davies et al. (2013) https://books.google.gr/books?id=BETwAAAAMAAJ&amp;pg=RA6-PA29&amp;lpg=RA6-PA29&amp;dq=attica+1929+earthquake&amp;source=bl&amp;ots=S1xasx4ZbM&amp;sig=qUDRFFU5gEq4X0d-HUvhYhE_Brs&amp;hl=en&amp;sa=X&amp;ei=5zAmVZLwOoW1Uef6gKgB&amp;ved=0CDIQ6AEwBA#v=onepage&amp;q=attica%201929%20earthquake&amp;f=false</t>
  </si>
  <si>
    <t>MD from IGN Spain taken as ML</t>
  </si>
  <si>
    <t>Batllo et al. (2010)</t>
  </si>
  <si>
    <t>Gruenthal et al. (2009)</t>
  </si>
  <si>
    <t>Leroy and Gracheva (2013), WPG16 proxy</t>
  </si>
  <si>
    <t>ISC-GEM direct</t>
  </si>
  <si>
    <t>USGS-Caltech</t>
  </si>
  <si>
    <t>CPTI15 direct</t>
  </si>
  <si>
    <t>GCMT (5.28)</t>
  </si>
  <si>
    <t>GCMT (5.32)</t>
  </si>
  <si>
    <t>GCMT (5.03)</t>
  </si>
  <si>
    <t>GCMT (5.45), MED_RCMT</t>
  </si>
  <si>
    <t>GCMT (5.42), MED_RCMT</t>
  </si>
  <si>
    <t>GCMT (5.47)</t>
  </si>
  <si>
    <t>GCMT (5.47), MED_RCMT</t>
  </si>
  <si>
    <t>GCMT (5.26)</t>
  </si>
  <si>
    <t>GCMT (5.51), USGS</t>
  </si>
  <si>
    <t>GCMT (5.31)</t>
  </si>
  <si>
    <t>GCMT (5.15), OTT</t>
  </si>
  <si>
    <t>GCMT (5.54)</t>
  </si>
  <si>
    <t>GCMT (5.21), MED_RCMT</t>
  </si>
  <si>
    <t>GCMT (5.29), USGS</t>
  </si>
  <si>
    <t>GCMT (5.23), ZUR_RMT</t>
  </si>
  <si>
    <t>GCMT (5.45)</t>
  </si>
  <si>
    <t>GCMT (5.34)</t>
  </si>
  <si>
    <t>GCMT (5.35)</t>
  </si>
  <si>
    <t>GCMT (5.54), USGS</t>
  </si>
  <si>
    <t>GCMT (5.46), USGS</t>
  </si>
  <si>
    <t>GCMT (5.53)</t>
  </si>
  <si>
    <t>GCMT (4.99), MED_RCMT</t>
  </si>
  <si>
    <t>GCMT (5.35), USGS</t>
  </si>
  <si>
    <t>GCMT (4.6)</t>
  </si>
  <si>
    <t>GCMT (5.21), ZUR_RMT</t>
  </si>
  <si>
    <t>GCMT (5.18)</t>
  </si>
  <si>
    <t>GCMT (5.44), MED_RCMT</t>
  </si>
  <si>
    <t>GCMT (5.42), USGS</t>
  </si>
  <si>
    <t>GCMT (5.22), NIED</t>
  </si>
  <si>
    <t>GCMT (5.13)</t>
  </si>
  <si>
    <t>GCMT (5.15), ZUR_RMT</t>
  </si>
  <si>
    <t>GCMT (5.34), MED_RCMT</t>
  </si>
  <si>
    <t>GCMT (5.08)</t>
  </si>
  <si>
    <t>GCMT (5.16), USGS</t>
  </si>
  <si>
    <t>GCMT (5.37), USGS</t>
  </si>
  <si>
    <t>GCMT (5.43), USGS</t>
  </si>
  <si>
    <t>GCMT (5.21)</t>
  </si>
  <si>
    <t>GCMT (5.41)</t>
  </si>
  <si>
    <t>GCMT (5.15)</t>
  </si>
  <si>
    <t>GCMT (5.46)</t>
  </si>
  <si>
    <t>GCMT (5.17)</t>
  </si>
  <si>
    <t>GCMT (5.22)</t>
  </si>
  <si>
    <t>GCMT (5.42)</t>
  </si>
  <si>
    <t>GCMT (5.02)</t>
  </si>
  <si>
    <t>GCMT (5.49)</t>
  </si>
  <si>
    <t>GCMT (5.36)</t>
  </si>
  <si>
    <t>GCMT (5.49), USGS</t>
  </si>
  <si>
    <t>GCMT (5.25)</t>
  </si>
  <si>
    <t>GCMT (5.23)</t>
  </si>
  <si>
    <t>GCMT (5.39)</t>
  </si>
  <si>
    <t>GCMT (4.95)</t>
  </si>
  <si>
    <t>GCMT (5.44)</t>
  </si>
  <si>
    <t>GCMT (5.51)</t>
  </si>
  <si>
    <t>GCMT (5.07)</t>
  </si>
  <si>
    <t>GCMT (5.12)</t>
  </si>
  <si>
    <t>GCMT (5.27)</t>
  </si>
  <si>
    <t>GCMT (4.99)</t>
  </si>
  <si>
    <t>GCMT (5.37)</t>
  </si>
  <si>
    <t>GCMT (5.05)</t>
  </si>
  <si>
    <t>GCMT (5.43)</t>
  </si>
  <si>
    <t>GCMT (5.24)</t>
  </si>
  <si>
    <t>GCMT (5.52)</t>
  </si>
  <si>
    <t>GCMT (5.38)</t>
  </si>
  <si>
    <t>GCMT (5.16)</t>
  </si>
  <si>
    <t>GCMT (5.55)</t>
  </si>
  <si>
    <t>GCMT (5.29)</t>
  </si>
  <si>
    <t>GCMT (5.14)</t>
  </si>
  <si>
    <t>GCMT (5.19)</t>
  </si>
  <si>
    <t>GCMT (5.11)</t>
  </si>
  <si>
    <t>GCMT (4.96)</t>
  </si>
  <si>
    <t>GCMT (5.09)</t>
  </si>
  <si>
    <t>GCMT (4.97)</t>
  </si>
  <si>
    <t>GCMT (5.33)</t>
  </si>
  <si>
    <t>GCMT (4.93)</t>
  </si>
  <si>
    <t>GCMT (5.48)</t>
  </si>
  <si>
    <t>GCMT (4.92)</t>
  </si>
  <si>
    <t>GCMT (5.06)</t>
  </si>
  <si>
    <t>GCMT (5.01)</t>
  </si>
  <si>
    <t>GCMT (4.9)</t>
  </si>
  <si>
    <t>GCMT (4.77)</t>
  </si>
  <si>
    <t>GCMT (4.64)</t>
  </si>
  <si>
    <t>GCMT (4.8)</t>
  </si>
  <si>
    <t>GCMT(4.95)</t>
  </si>
  <si>
    <t>GCMT(5.44)</t>
  </si>
  <si>
    <t>GCMT (5.41), USGS</t>
  </si>
  <si>
    <t>GCMT (5.27), USGS</t>
  </si>
  <si>
    <t>GCMT (5.19), CPTI15 direct</t>
  </si>
  <si>
    <t>GCMT (5.41), CPTI15 direct</t>
  </si>
  <si>
    <t>Acc. To USGS, two Mw5.3 and Mw5.4 one minute apart. The Spanish IGN has them as mb 4.1 and 5.1.</t>
  </si>
  <si>
    <t>https://earthquake-report.com/2011/02/07/killer-earthquakes-in-portugal-mainland/, https://www.casadasciencias.org/cc/redindex.php?idart=303&amp;gid=37091084, https://earthquake.usgs.gov/earthquakes/eventpage/usp00082nk#executive, https://earthquake.usgs.gov/earthquakes/eventpage/usp00082nm#executive</t>
  </si>
  <si>
    <t>GCMT (5.41), MED_RCMT</t>
  </si>
  <si>
    <t>GCMT (5.18), ZUR_RMT</t>
  </si>
  <si>
    <t>GCMT (5.19), CSEM</t>
  </si>
  <si>
    <t>GCMT (5.44), ASIES</t>
  </si>
  <si>
    <t>GCMT (5.43), CASC</t>
  </si>
  <si>
    <t>GCMT (5.52), USGS</t>
  </si>
  <si>
    <t>GCMT (5.35), NIED</t>
  </si>
  <si>
    <t>GCMT (5.26), NIED</t>
  </si>
  <si>
    <t>GCMT (5.24), USGS</t>
  </si>
  <si>
    <t>GCMT (4.78), CSEM</t>
  </si>
  <si>
    <t>GCMT (4.96), NIED</t>
  </si>
  <si>
    <t>GCMT (5.01), IAG</t>
  </si>
  <si>
    <t>GCMT (5.34), ZUR_RMT</t>
  </si>
  <si>
    <t>GCMT (5.38), CSEM</t>
  </si>
  <si>
    <t>GCMT (5.48), USGS</t>
  </si>
  <si>
    <t>GCMT (5.44), NIED, USGS</t>
  </si>
  <si>
    <t>GCMT (5.48), USGS, NIED</t>
  </si>
  <si>
    <t>GCMT (5.28), ZUR_RMT</t>
  </si>
  <si>
    <t>GCMT (4.85), NIED</t>
  </si>
  <si>
    <t>GCMT (5.06), NIED</t>
  </si>
  <si>
    <t>GCMT (5.14), NDI</t>
  </si>
  <si>
    <t>GCMT (5.12), IAG</t>
  </si>
  <si>
    <t>http://earthquake.usgs.gov/earthquakes/eventpage/usb0009rtk#general_summary, http://news.blogs.cnn.com/2012/05/17/4-3-quake-shakes-up-east-texas/, http://earthquake-report.com/2012/05/17/second-earthquake-in-7-days-near-timpson-texas-usa/, http://www.news-journal.com/news/2012/may/17/43-magnitude-earthquake-rattles-east-texas/, Frolich (2012)</t>
  </si>
  <si>
    <t>http://www.nytimes.com/2011/03/01/us/01earthquakes.html?_r=0, http://earthquake.usgs.gov/earthquakes/eqarchives/poster/2011/20110228.php, http://earthquake.usgs.gov/earthquakes/eqinthenews/2011/nm022811a/#details, Rubinstein et al. (2014)</t>
  </si>
  <si>
    <t>GCMT (4.81), NIED</t>
  </si>
  <si>
    <t>GCMT (5.41), UPA</t>
  </si>
  <si>
    <t>GCMT (5.09), NIED</t>
  </si>
  <si>
    <t>http://www.haisentitoilterremoto.it/repository/6376371/index.html</t>
  </si>
  <si>
    <t>MD reported by USGS taken as ML</t>
  </si>
  <si>
    <t>GII</t>
  </si>
  <si>
    <t>MED_RCMT, ROM</t>
  </si>
  <si>
    <t>DDA</t>
  </si>
  <si>
    <t>ASIES</t>
  </si>
  <si>
    <t>IAG</t>
  </si>
  <si>
    <t>CASC</t>
  </si>
  <si>
    <t>MED_RCMT, NIC</t>
  </si>
  <si>
    <t>USGS, BRK</t>
  </si>
  <si>
    <t>IAG, ZUR_RMT</t>
  </si>
  <si>
    <t>MED_RCMT, CRAAG</t>
  </si>
  <si>
    <t>SLM</t>
  </si>
  <si>
    <t>ATA</t>
  </si>
  <si>
    <t>CAR</t>
  </si>
  <si>
    <t>CPTI15 direct, MED_RCMT</t>
  </si>
  <si>
    <t>UPA</t>
  </si>
  <si>
    <t>RSNC</t>
  </si>
  <si>
    <t>GCMT (4.91)</t>
  </si>
  <si>
    <t>GCMT (5.38), IAG</t>
  </si>
  <si>
    <t>AS Ms6.9 Irpinia 23 Nov 1980. The ISC has two events of similar mb 20 seconds apart.</t>
  </si>
  <si>
    <t>SSS, CASC</t>
  </si>
  <si>
    <t>BRK</t>
  </si>
  <si>
    <t>SJA</t>
  </si>
  <si>
    <t>RSNC, UPA</t>
  </si>
  <si>
    <t>INET</t>
  </si>
  <si>
    <t>WEL</t>
  </si>
  <si>
    <t>INGV</t>
  </si>
  <si>
    <t>UCR</t>
  </si>
  <si>
    <t>USGS, MED_RCMT</t>
  </si>
  <si>
    <t>MED_RCMT, DDA</t>
  </si>
  <si>
    <t>PGC</t>
  </si>
  <si>
    <t>DDA, MED_RCMT</t>
  </si>
  <si>
    <t>CSEM</t>
  </si>
  <si>
    <t>UPSL</t>
  </si>
  <si>
    <t>GCMT (5.49), AFAR</t>
  </si>
  <si>
    <t>AS Mw7.7 6 Nov 1988</t>
  </si>
  <si>
    <t>https://www.sciencedirect.com/science/article/pii/S0031920107001240, http://www.isc.ac.uk/cgi-bin/web-db-v4?request=REVIEWED&amp;out_format=ISF&amp;searchshape=RECT&amp;bot_lat=54&amp;top_lat=55&amp;left_lon=19&amp;right_lon=21&amp;ctr_lat=&amp;ctr_lon=&amp;radius=&amp;max_dist_units=deg&amp;srn=&amp;grn=&amp;start_year=2004&amp;start_month=9&amp;start_day=21&amp;start_time=00%3A00%3A00&amp;end_year=2004&amp;end_month=9&amp;end_day=22&amp;end_time=00%3A00%3A00&amp;min_dep=&amp;max_dep=&amp;min_mag=&amp;max_mag=&amp;req_mag_type=&amp;req_mag_agcy=&amp;min_def=&amp;max_def=&amp;include_magnitudes=on&amp;include_links=on&amp;include_headers=on&amp;include_comments=on, https://earthquake.usgs.gov/earthquakes/eventpage/usp000d4sw#executive, https://www.sciencedirect.com/science/article/pii/S0031920105001287</t>
  </si>
  <si>
    <t>GCMT (4.76), Gregersen et al. (2007)</t>
  </si>
  <si>
    <t>GCMT (5.18), USGS</t>
  </si>
  <si>
    <t>GCMT (5.47), USGS</t>
  </si>
  <si>
    <t>13-50</t>
  </si>
  <si>
    <t>13 fractures mostly due to collapsing walls</t>
  </si>
  <si>
    <t>GCMT (5.36), USGS</t>
  </si>
  <si>
    <t>Three earthquakes of similar magnitude on the same day</t>
  </si>
  <si>
    <t>GA</t>
  </si>
  <si>
    <t>Courboulex et al. (1999), Dufumier (2002), CSEM</t>
  </si>
  <si>
    <t>Gonzalez et al. (2001)</t>
  </si>
  <si>
    <t>BGS, Ottemoeller et al. (2009)</t>
  </si>
  <si>
    <t>MED_RCMT, Ottemoeller and Sargeant (2010)</t>
  </si>
  <si>
    <t>Tavera et al. (2000)</t>
  </si>
  <si>
    <t>FUNV, CAR</t>
  </si>
  <si>
    <t>GUC</t>
  </si>
  <si>
    <t>ZUR, Bethmann et al. (2011)</t>
  </si>
  <si>
    <t>IGN</t>
  </si>
  <si>
    <t>GCMT (5.28), USGS</t>
  </si>
  <si>
    <t>GCMT (4.93), CPTI15 direct</t>
  </si>
  <si>
    <t>GCMT (5.31), CPTI15 direct</t>
  </si>
  <si>
    <t>GCMT, MED_RCMT, CPTI15 direct</t>
  </si>
  <si>
    <t>Mexican Seismological Service says mag 4.5 (scale can be either Mw, Mc or Me)</t>
  </si>
  <si>
    <t>Mexican Seismological Service says mag 4.0 (scale can be either Mw, Mc or Me)</t>
  </si>
  <si>
    <t>Mexican Seismological Service says mag 4.7 (scale can be either Mw, Mc or Me)</t>
  </si>
  <si>
    <t>Mexican Seismological Service says mag 4.6 (scale can be either Mw, Mc or Me)</t>
  </si>
  <si>
    <t>[AS Mw5.5 2016-10-23] Mexican Seismological Service says mag 4.3 (scale can be either Mw, Mc or Me)</t>
  </si>
  <si>
    <t>ML reported is MD. Mexican Seismological Service says mag 4.0 (scale can be either Mw, Mc or Me)</t>
  </si>
  <si>
    <t>Mexican Seismological Service says mag 4.4 (scale can be either Mw, Mc or Me)</t>
  </si>
  <si>
    <t>Mexican Seismological Service says mag 4.2 (scale can be either Mw, Mc or Me)</t>
  </si>
  <si>
    <t>[FS Mw7.3 2014-4-18] Mexican Seismological Service says mag 5.4 (scale can be either Mw, Mc or Me)</t>
  </si>
  <si>
    <t>[FS Mw5.3 2013-9-21] Mexican Seismological Service says mag 4.5 (scale can be either Mw, Mc or Me)</t>
  </si>
  <si>
    <t>[FS Mw4.7 2014-3-5] Mexican Seismological Service says mag 4.4 (scale can be either Mw, Mc or Me)</t>
  </si>
  <si>
    <t>[FS Mw5.0 2013-8-2] Mexican Seismological Service says mag 4.6 (scale can be either Mw, Mc or Me)</t>
  </si>
  <si>
    <t>Mexican Seismological Service says mag 5.2 (scale can be either Mw, Mc or Me at present, not known for 1975)</t>
  </si>
  <si>
    <t>Declustering algorithm identifies as FS of mb5.3 4 Oct 1976 that did not cause damage. Mexican Seismological Service says mag 5.1 (scale can be either Mw, Mc or Me at present, not known for 1976)</t>
  </si>
  <si>
    <t>Arette</t>
  </si>
  <si>
    <t>M870</t>
  </si>
  <si>
    <t>Brzece/Knezevo</t>
  </si>
  <si>
    <t>M656</t>
  </si>
  <si>
    <t>http://www.isc.ac.uk/cgi-bin/web-db-v4?request=COMPREHENSIVE&amp;out_format=ISF&amp;searchshape=RECT&amp;bot_lat=42&amp;top_lat=44&amp;left_lon=20&amp;right_lon=22&amp;ctr_lat=&amp;ctr_lon=&amp;radius=&amp;max_dist_units=deg&amp;srn=&amp;grn=&amp;start_year=1986&amp;start_month=7&amp;start_day=12&amp;start_time=00%3A00%3A00&amp;end_year=1986&amp;end_month=7&amp;end_day=25&amp;end_time=00%3A00%3A00&amp;min_dep=&amp;max_dep=&amp;min_mag=&amp;max_mag=&amp;req_mag_type=&amp;req_mag_agcy=&amp;min_def=&amp;max_def=&amp;include_magnitudes=on&amp;include_links=on&amp;include_headers=on&amp;include_comments=on</t>
  </si>
  <si>
    <t>http://www.ssn.unam.mx/divulgacion/preguntas/#magnitudvsintensidad, http://www.ssn.unam.mx/sismicidad/reportes-especiales/otros/SSNRE-Magnitud.pdf</t>
  </si>
  <si>
    <t>GCMT (5.50), CPTI15 direct</t>
  </si>
  <si>
    <t>GCMT (5.10)</t>
  </si>
  <si>
    <t>GCMT (5.30)</t>
  </si>
  <si>
    <t>GCMT (5.50)</t>
  </si>
  <si>
    <t>GCMT (5.00)</t>
  </si>
  <si>
    <t>GCMT (5.20)</t>
  </si>
  <si>
    <t>GCMT (5.30), CPTI15 direct</t>
  </si>
  <si>
    <t>GCMT (5.00), Gonzalez et al. (2001)</t>
  </si>
  <si>
    <t>GCMT (5.50), USGS, CSEM</t>
  </si>
  <si>
    <t>GCMT (5.30), USGS</t>
  </si>
  <si>
    <t>GCMT (5.30), ZUR_RMT</t>
  </si>
  <si>
    <t>GCMT (5.40), ZUR_RMT</t>
  </si>
  <si>
    <t>GCMT (5.20), ZUR_RMT</t>
  </si>
  <si>
    <t>GCMT (4.90)</t>
  </si>
  <si>
    <t>GCMT (4.94)</t>
  </si>
  <si>
    <t>GCMT (5.18), NIED</t>
  </si>
  <si>
    <t>GCMT (4.91), DJA</t>
  </si>
  <si>
    <t>GCMT (5.33), CSEM</t>
  </si>
  <si>
    <t>GCMT (5.33), DJA</t>
  </si>
  <si>
    <t>GCMT (5.50), DJA</t>
  </si>
  <si>
    <t>GCMT (5.18), CSEM</t>
  </si>
  <si>
    <t>GCMT (5.04), SLM</t>
  </si>
  <si>
    <t>GCMT (5.24), DJA</t>
  </si>
  <si>
    <t>GCMT (5.47), CPTI15 direct</t>
  </si>
  <si>
    <t>GCMT (4.88)</t>
  </si>
  <si>
    <t>GCMT (5.49), CSEM</t>
  </si>
  <si>
    <t>GCMT (5.45), FUNV</t>
  </si>
  <si>
    <t>GCMT (4.87)</t>
  </si>
  <si>
    <t>GCMT (5.04), NIED</t>
  </si>
  <si>
    <t>GCMT (5.38), MED_RCMT</t>
  </si>
  <si>
    <t>GCMT (5.50), USGS</t>
  </si>
  <si>
    <t>GCMT (4.85)</t>
  </si>
  <si>
    <t>GCMT (5.52), CSEM</t>
  </si>
  <si>
    <t>GCMT (4.78)</t>
  </si>
  <si>
    <t>GCMT (5.74), USGS</t>
  </si>
  <si>
    <t>GCMT (5.25), ATA</t>
  </si>
  <si>
    <t>GCMT (5.03), SJA</t>
  </si>
  <si>
    <t>GCMT (4.98)</t>
  </si>
  <si>
    <t>GCMT (5.04), CPTI15 direct</t>
  </si>
  <si>
    <t>GCMT (4.75)</t>
  </si>
  <si>
    <t>GCMT (5.21), IAG</t>
  </si>
  <si>
    <t>GCMT (4.95), IAG</t>
  </si>
  <si>
    <t>GCMT (5.47), UCR</t>
  </si>
  <si>
    <t>GCMT (4.80), CPTI15 direct</t>
  </si>
  <si>
    <t>GCMT (5.14), CPTI15 direct</t>
  </si>
  <si>
    <t>GCMT (4.83)</t>
  </si>
  <si>
    <t>GCMT (5.44), USGS</t>
  </si>
  <si>
    <t>GCMT (4.98), MED_RCMT</t>
  </si>
  <si>
    <t>GCMT (4.82), RSNC</t>
  </si>
  <si>
    <t>GCMT (5.48), NIED</t>
  </si>
  <si>
    <t>GCMT (4.86)</t>
  </si>
  <si>
    <t>GCMT (4.82)</t>
  </si>
  <si>
    <t>GCMT (4.81)</t>
  </si>
  <si>
    <t>GCMT (5.17), HDC</t>
  </si>
  <si>
    <t>GCMT (4.84)</t>
  </si>
  <si>
    <t>GCMT (5.21), CPTI15 direct</t>
  </si>
  <si>
    <t>GCMT (5.54), RSNC</t>
  </si>
  <si>
    <t>GCMT (5.04), RSNC</t>
  </si>
  <si>
    <t>GCMT (5.30), RSNC</t>
  </si>
  <si>
    <t>GCMT (5.06), RSNC</t>
  </si>
  <si>
    <t>GCMT (4.84), CPTI15 direct</t>
  </si>
  <si>
    <t>GCMT (4.80)</t>
  </si>
  <si>
    <t>GCMT (4.70)</t>
  </si>
  <si>
    <t>GCMT (4.79)</t>
  </si>
  <si>
    <t>GCMT (5.42), NIED</t>
  </si>
  <si>
    <t>GCMT (5.53), NIED</t>
  </si>
  <si>
    <t>GCMT (5.09), GUC</t>
  </si>
  <si>
    <t>GCMT (5.45), GUC</t>
  </si>
  <si>
    <t>GCMT (4.89)</t>
  </si>
  <si>
    <t>GCMT (5.05), RSNC</t>
  </si>
  <si>
    <t>GCMT (4.87), RSNC</t>
  </si>
  <si>
    <t>GCMT (5.04)</t>
  </si>
  <si>
    <t>GCMT (4.95), MED_RCMT</t>
  </si>
  <si>
    <t>GCMT (4.73)</t>
  </si>
  <si>
    <t>GCMT (4.89), RSNC</t>
  </si>
  <si>
    <t>GCMT (5.23), NIED</t>
  </si>
  <si>
    <t>GCMT (5.30), SJA</t>
  </si>
  <si>
    <t>GCMT (5.05), GUC</t>
  </si>
  <si>
    <t>GCMT (4.81), UCR</t>
  </si>
  <si>
    <t>GCMT (5.18), MED_RCMT</t>
  </si>
  <si>
    <t>GCMT (5.16), RSNC</t>
  </si>
  <si>
    <t>GCMT (5.47), WEL</t>
  </si>
  <si>
    <t>GCMT (5.41), FUNV</t>
  </si>
  <si>
    <t>GCMT (5.14), FUNV</t>
  </si>
  <si>
    <t>GCMT (5.37), CSEM</t>
  </si>
  <si>
    <t>GCMT (5.17), NIED</t>
  </si>
  <si>
    <t>GCMT (4.92), NIED</t>
  </si>
  <si>
    <t>GCMT (5.09), ISK</t>
  </si>
  <si>
    <t>GCMT (4.65)</t>
  </si>
  <si>
    <t>GCMT (5.40)</t>
  </si>
  <si>
    <t>GCMT (4.75), INGV</t>
  </si>
  <si>
    <t>GCMT (4.96), INGV</t>
  </si>
  <si>
    <t>GCMT (5.11), NIED</t>
  </si>
  <si>
    <t>USGS, GCMT (5.78)</t>
  </si>
  <si>
    <t>GCMT (5.13), USGS</t>
  </si>
  <si>
    <t>GCMT (5.46), WEL</t>
  </si>
  <si>
    <t>GCMT (4.95), ASIES</t>
  </si>
  <si>
    <t>GCMT (4.76)</t>
  </si>
  <si>
    <t>GCMT (4.87), ATH</t>
  </si>
  <si>
    <t>GCMT (5.30), CSEM</t>
  </si>
  <si>
    <t>GCMT (5.40), CSEM, ISK, ATH</t>
  </si>
  <si>
    <t>GCMT (5.25), USGS</t>
  </si>
  <si>
    <t>GCMT (5.36), INET</t>
  </si>
  <si>
    <t>GCMT (5.07), ISK</t>
  </si>
  <si>
    <t>GCMT (4.83), INET</t>
  </si>
  <si>
    <t>GCMT (5.11), CSEM</t>
  </si>
  <si>
    <t>GCMT (5.22), USGS</t>
  </si>
  <si>
    <t>GCMT (5.32), NIED</t>
  </si>
  <si>
    <t>GCMT (5.07), ATH</t>
  </si>
  <si>
    <t>GCMT (5.33), NIED</t>
  </si>
  <si>
    <t>GCMT (5.47), USGS, ATH</t>
  </si>
  <si>
    <t>GCMT (5.24), ISK</t>
  </si>
  <si>
    <t>GCMT (5.40), CSEM</t>
  </si>
  <si>
    <t>GCMT (4.74)</t>
  </si>
  <si>
    <t>GCMT (5.41), ISK</t>
  </si>
  <si>
    <t>GCMT (5.52), NIED, USGS</t>
  </si>
  <si>
    <t>GCMT (5.20), USGS</t>
  </si>
  <si>
    <t>GCMT (5.07), CAR</t>
  </si>
  <si>
    <t>GCMT (5.29), DDA</t>
  </si>
  <si>
    <t>Deaths: 1: buried under rubble of house, 1: falling debris from church. Injured: falling debris or house rubble</t>
  </si>
  <si>
    <t>28,000-96,000</t>
  </si>
  <si>
    <t>5,000-11,500</t>
  </si>
  <si>
    <t>From Mo of Camelbeeck and DeBecker (1985) and Ahorner and Pelzing (1985), WPG16 proxy</t>
  </si>
  <si>
    <t>5-100</t>
  </si>
  <si>
    <t>International Seismological Centre (ISC)</t>
  </si>
  <si>
    <t>List of contributing agencies:</t>
  </si>
  <si>
    <t>http://www.isc.ac.uk/iscbulletin/agencies/</t>
  </si>
  <si>
    <t>ISC-GEM catalogue</t>
  </si>
  <si>
    <t>Storchak D.A., D. Di Giacomo, I. Bondár, E. R. Engdahl, J. Harris, W.H.K. Lee, A. Villaseñor &amp; P. Bormann (2013)</t>
  </si>
  <si>
    <t>Public Release of the ISC–GEM Global Instrumental Earthquake Catalogue (1900–2009). Seismological Research Letters 84(5), 810-815.</t>
  </si>
  <si>
    <t xml:space="preserve">Available online at: </t>
  </si>
  <si>
    <t>http://www.isc.ac.uk/iscgem/index.php</t>
  </si>
  <si>
    <t>WPG16</t>
  </si>
  <si>
    <t>Weatherill, G.A., M. Pagani &amp; J. Garcia (2016)</t>
  </si>
  <si>
    <t>Exploring earthquake databases for the creation of magnitude-homogeneous catalogues: tools for application on a regional and global scale.</t>
  </si>
  <si>
    <t>Geophysical Journal International 206, 1652-1676.</t>
  </si>
  <si>
    <t>Rovida, A., M. Locati, R. Camassi, B. Lolli &amp; P. Gasperini (2016)</t>
  </si>
  <si>
    <t>CPTI15, the 2015 version of the Parametric Catalogue of Italian Earthquakes</t>
  </si>
  <si>
    <t>http://doi.org/10.6092/INGV.IT-CPTI15</t>
  </si>
  <si>
    <t>Istituto Nazionale di Geofisica e Vulcanologia</t>
  </si>
  <si>
    <t>Klose (2007) suggests induced (abandoned mines) but Quinn et al. (2008) and others challenge</t>
  </si>
  <si>
    <t>Warrnambool</t>
  </si>
  <si>
    <t>Mine workers</t>
  </si>
  <si>
    <t>https://www.rmf24.pl/fakty/news-wstrzas-w-rudnej-2-gornikow-nie-zyje-pod-ziemia-akcja-ratunk,nId,2315014</t>
  </si>
  <si>
    <t>Possibly landslides</t>
  </si>
  <si>
    <t>[AS Mw7.9 2015-4-25], not clear if landslides caused the casualties but possible</t>
  </si>
  <si>
    <t>https://twitter.com/sardogsnepal/status/594465740788404224, http://kathmandupost.ekantipur.com/news/2015-05-02/tremor-triggers-landslides-in-barpak.html</t>
  </si>
  <si>
    <t>Deaths: collapse of wall, heart attack, drowning due to earthquake-generated waves, falling while trying to scape</t>
  </si>
  <si>
    <t>https://www.livehindustan.com/news/national/article1-Bihar-earthquake:-State-shaken-by-fresh-5.7-magnitude-quake-480452.html</t>
  </si>
  <si>
    <t>Deaths and injuries were all mine workers</t>
  </si>
  <si>
    <t>https://eurozpravy.cz/domaci/zivot/106751-dul-karvina-zasahl-silny-otres-tri-mrtvi-hornici-devet-zranenych/</t>
  </si>
  <si>
    <t>Possibly collapses</t>
  </si>
  <si>
    <t>https://om.arabiaweather.com/content/%D8%B2%D9%84%D8%B2%D8%A7%D9%84-%D8%A8%D9%82%D9%88%D8%A9-48-%D8%AF%D8%B1%D8%AC%D8%A7%D8%AA-%D9%8A%D9%87%D8%B2-%D8%A7%D9%84%D9%8A%D9%85%D9%86-%D9%88%D9%8A%D8%AF%D9%85%D8%B1-%D8%B9%D8%AF%D8%AF%D8%A7%D9%8B-%D9%85%D9%86-%D8%A7%D9%84%D9%85%D9%86%D8%A7%D8%B2%D9%84-%D9%81%D9%8A-%D8%A5%D8%A8</t>
  </si>
  <si>
    <t>http://www.sferatv.pl/aktualnosci/ruda-slaska/11542-silny-wstrzas-na-slasku-trwa-akcja-ratunkowa-w-kopalni-wujek-slask</t>
  </si>
  <si>
    <t>https://earthquake-report.com/2013/11/03/moderate-earthquake-northeastern-china-on-november-3-2013/</t>
  </si>
  <si>
    <t>http://www.milenio.com/internacional/mujer-muere-sismo-5-6-grados-norte-chile, https://earthquake-report.com/2014/08/14/strong-earthquake-northern-chile-on-august-14-2014/</t>
  </si>
  <si>
    <t>http://www.dvb.no/bnb/breaking-news-5-4-earthquake-rocks-bagan</t>
  </si>
  <si>
    <t>https://www.jagran.com/bihar/saharsa-12312158.html</t>
  </si>
  <si>
    <t>https://economy.scdaily.cn/gdbb/201504/10137469.html</t>
  </si>
  <si>
    <t>Collapse of house</t>
  </si>
  <si>
    <t>http://www.xinhuanet.com/english/2015-05/06/c_134215552.htm</t>
  </si>
  <si>
    <t>Running out of house</t>
  </si>
  <si>
    <t>http://kathmandupost.ekantipur.com/news/2015-05-10/one-dies-in-latest-aftershock.html</t>
  </si>
  <si>
    <t>heart attack during stampede</t>
  </si>
  <si>
    <t>https://www.business-standard.com/article/news-ians/toll-in-nepal-quakes-reaches-8-502-115051501298_1.html</t>
  </si>
  <si>
    <t>Disaster Report website (link no longer working)</t>
  </si>
  <si>
    <t>http://hindi.news18.com/news/rajasthan/wall-collapsed-after-earthquake-in-sikar-rajasthan-one-woman-killed-676241.html</t>
  </si>
  <si>
    <t>Collapse of wall</t>
  </si>
  <si>
    <t>15 injuries for running away from houses in panic</t>
  </si>
  <si>
    <t>https://www.dnaindia.com/world/report-52-magnitude-quake-jolts-nepal-2174475</t>
  </si>
  <si>
    <t>https://news.okezone.com/read/2016/07/11/340/1435352/gempa-5-4-sr-guncang-sumbar-satu-warga-tewas</t>
  </si>
  <si>
    <t>Death due to heart attack, injured people buried in rubble</t>
  </si>
  <si>
    <t>https://www.farsnews.com/news/13950511000356/%D8%B2%D9%84%D8%B2%D9%84%D9%87-%D9%BE%D8%A7%D8%B1%D8%B3%E2%80%8C%D8%A2%D8%A8%D8%A7%D8%AF-%DB%8C%DA%A9-%DA%A9%D8%B4%D8%AA%D9%87-%D9%88-2-%D8%B2%D8%AE%D9%85%DB%8C-%D8%AF%D8%A7%D8%B4%D8%AA</t>
  </si>
  <si>
    <t>https://www.rmf24.pl/fakty/polska/news-ruda-slaska-wstrzas-w-kopalni-zginal-gornik-sa-ranni,nId,2257575</t>
  </si>
  <si>
    <t>Collapses</t>
  </si>
  <si>
    <t>http://dailyazad.com/latestnews/2016-09-23/33208, https://www.dawn.com/news/1285598/one-dead-five-injured-as-mild-quake-jolts-sindh</t>
  </si>
  <si>
    <t>Roof collapse due to post falling on it</t>
  </si>
  <si>
    <t>https://larepublica.pe/sociedad/812542-lambayeque-sismo-mata-anciana-tras-caida-de-poste-sobre-su-vivienda</t>
  </si>
  <si>
    <t>Cardiorespiratory arrest</t>
  </si>
  <si>
    <t>http://lanacion.cl/2017/08/02/confirman-la-muerte-de-un-hombre-por-el-sismo-de-54-grados-richter/</t>
  </si>
  <si>
    <t>14-16</t>
  </si>
  <si>
    <t>Possibly due to structural failures</t>
  </si>
  <si>
    <t>18 students in shock reported as injured in EID</t>
  </si>
  <si>
    <t>Death due to heart attack, injured student when scaping</t>
  </si>
  <si>
    <t>https://www.eatv.tv/news/current-affairs/watu-4-wafariki-kwa-kufukiwa-na-kifusi-geita, https://globalpublishers.co.tz/mwanza-askari-wa-kike-afariki-kwa-tetemeko-la-ardhi, https://allafrica.com/stories/201705260093.html</t>
  </si>
  <si>
    <t>Snow avalanche triggered by earthquake</t>
  </si>
  <si>
    <t>http://www.alanarnette.com/blog/2016/11/28/sherpa-death-on-ama-dablam/, https://www.cbsnews.com/news/earthquake-triggered-avalanche-kills-sherpa-nepal/, https://thehimalayantimes.com/nepal/avalanche-mt-amadablam-kills-nepali-sherpa-british-mountaineer-hurt/</t>
  </si>
  <si>
    <t>One killed by heavy boulder, injured possibly due to structural damage</t>
  </si>
  <si>
    <t>https://www.dawn.com/news/1287462/one-killed-as-quake-jolts-hazara-malakand, https://tribune.com.pk/story/1191791/earthquake-jolts-islamabad-k-p/, https://www.dawn.com/news/1287335</t>
  </si>
  <si>
    <t>Death cause unknown, injured by falling objects or jumping off buildings to scape</t>
  </si>
  <si>
    <t>http://www.nocutnews.co.kr/news/4654190, http://www.segye.com/newsView/20160913001024</t>
  </si>
  <si>
    <t>14-23</t>
  </si>
  <si>
    <t>106-282</t>
  </si>
  <si>
    <t>Two shocks of similar magnitude 20 minutes apart.</t>
  </si>
  <si>
    <t>Deaths due to structural failures</t>
  </si>
  <si>
    <t>http://www.theguardian.com/world/2015/mar/15/china-earthquake-damages-10000-homes-say-authorities, http://www.volcanodiscovery.com/earthquakes/quake-info/955142/M4.8-Sat-14-Mar--HENAN-ANHUI-BORDER-REGION-CHINA.html, http://earthquake-report.com/2015/03/14/moderate-earthquake-henan-anhui-border-region-china-on-march-14-2015/, http://earthquake.usgs.gov/earthquakes/eventpage/us10001mbl#general_summary, http://metbuat.az/news/61765/E%2BChina%2Bearthquake%2Bkills%2B2.html, http://earthquakes.findthedata.com/l/6266/China-Anhui-Province-Fuyang, http://www.fireinews.com/news-9528300.html, https://earthquake-report.com/2015/03/14/moderate-earthquake-henan-anhui-border-region-china-on-march-14-2015/, http://china.huanqiu.com/hot/2015-03/5911335.html</t>
  </si>
  <si>
    <t>Deaths due to collapse of roof</t>
  </si>
  <si>
    <t>https://earthquake-report.com/2015/07/24/moderate-earthquake-pakistan-on-july-24-2015/, http://dunya.com.pk/index.php/dunya-headline/290373_1#.W8ihBWj7RPY</t>
  </si>
  <si>
    <t>Death due to collapse of wall, 34 injured mine workers, 4 injured seemingly in surface</t>
  </si>
  <si>
    <t>Death most likely due to collapse, many injuries due to being buried in debris</t>
  </si>
  <si>
    <t>http://earthquakes.findthedata.com/l/6202/Iran-Bastak, http://www.disaster-report.com/2014/01/earthquake-in-bastak-iran-kills-1.html, http://theiranproject.com/blog/2014/01/06/bastak-earthquake-destroys-over-800-houses/, http://www.tasnimnews.com/english/Home/Single/237984, https://earthquake-report.com/2014/01/02/strong-earthquake-southern-iran-on-january-2-2014/, https://www.farsnews.com/news/13921012000064/%D8%AA%D8%AE%D8%B1%DB%8C%D8%A8-%DB%B1%DB%B0-%D8%AA%D8%A7-%DB%B7%DB%B0-%D8%AF%D8%B1%D8%B5%D8%AF%DB%8C-%D9%85%D9%86%D8%A7%D8%B2%D9%84-%D9%85%D8%B3%DA%A9%D9%88%D9%86%DB%8C-%D8%A8%D8%B3%D8%AA%DA%A9-%DB%B3%DB%B0-%D9%85%D8%B5%D8%AF%D9%88%D9%85-%D8%AA%D8%A7%DA%A9%D9%86%D9%88%D9%86</t>
  </si>
  <si>
    <t>2-4</t>
  </si>
  <si>
    <t>Death probably due to structural failures</t>
  </si>
  <si>
    <t>Deaths probably due to structural failures</t>
  </si>
  <si>
    <t>Deaths and injuries due to landslides</t>
  </si>
  <si>
    <t>200-290</t>
  </si>
  <si>
    <t>Deaths likely due to structural failures</t>
  </si>
  <si>
    <t>65-109</t>
  </si>
  <si>
    <t>https://earthquake.usgs.gov/earthquakes/eventpage/usp000fy9n#impact, http://www.isc.ac.uk/cgi-bin/web-db-v4?event_id=10623330&amp;out_format=IMS1.0&amp;request=REVIEWED, http://asc-india.org/lib/20080206-raniganj.htm, http://www.jstor.org/stable/24103227?seq=1#page_scan_tab_contents</t>
  </si>
  <si>
    <t>https://earthquake.usgs.gov/earthquakes/eventpage/usp000fwc2#executive, https://www.echoroukonline.com/5-5-quake-sparks-panic-among-western-algerias-inhabitants/</t>
  </si>
  <si>
    <t>2 miners killed due to toppling of roof of coal mine, 3 slightly injured while fleeing homes</t>
  </si>
  <si>
    <t>http://factsanddetails.com/china/cat10/sub65/item1660.html, http://www.china.org.cn/environment/news/2008-12/11/content_16933838.htm</t>
  </si>
  <si>
    <t>https://www.worlddata.info/asia/philippines/earthquakes.php, http://www.isc.ac.uk/cgi-bin/web-db-v4?event_id=13261010&amp;out_format=IMS1.0&amp;request=COMPREHENSIVE</t>
  </si>
  <si>
    <t>Slightly smaller earthquake felt earlier the same day</t>
  </si>
  <si>
    <t>http://asc-india.org/lib/20071106-kathiawar.htm</t>
  </si>
  <si>
    <t>Death due to wall collapse</t>
  </si>
  <si>
    <t>http://www.cbsnews.com/news/quake-rocks-china-19-dead/, http://www.taipeitimes.com/News/world/archives/2006/07/23/2003320020, http://www.gov.cn/english/2006-07/25/content_344763.htm, http://soundingtheshallows.blogspot.co.uk/2008/10/2006-yanjin-earthquake.html, http://www.ovguide.com/2006-yanjin-earthquake-9202a8c04000641f8000000000da3157, http://factsanddetails.com/china/cat10/sub65/item1660.html, http://www.nbcnews.com/id/13978831/ns/world_news-asiapacific/#.VToeHJPaZkk, https://www.danchurchaid.org/where-we-work/south-asia/other-countries-old/update-earthquakes-in-yunnan-province, http://en.cnki.com.cn/Article_en/CJFDTOTAL-ZZFY200604008.htm, http://www.isc.ac.uk/cgi-bin/web-db-v4?event_id=8548476&amp;out_format=IMS1.0&amp;request=COMPREHENSIVE,  https://earthquake.usgs.gov/earthquakes/eventpage/usp000ep9q#executive, http://citeseerx.ist.psu.edu/viewdoc/download?doi=10.1.1.619.4440&amp;rep=rep1&amp;type=pdf</t>
  </si>
  <si>
    <t>8 deaths due to collapse of houses, rest due to landslide</t>
  </si>
  <si>
    <t>https://www.sciencedirect.com/science/article/pii/S0012821X10003018</t>
  </si>
  <si>
    <t>Death due to rock fall, one person hospitalised due to heart attack (not dead)</t>
  </si>
  <si>
    <t>http://asc-india.org/lib/20051214-gharwal.htm</t>
  </si>
  <si>
    <t>http://www.ejse.org/Archives/Fulltext/2008/Special1/200803.pdf, http://www.vjs.ac.vn/index.php/jse/article/download/6433/5711, http://www.isc.ac.uk/cgi-bin/web-db-v4?event_id=7749645&amp;out_format=IMS1.0&amp;request=COMPREHENSIVE</t>
  </si>
  <si>
    <t>Death due to collapse of house</t>
  </si>
  <si>
    <t>https://earthquake.usgs.gov/earthquakes/eventpage/usp000dfcz#executive, http://www.isc.ac.uk/cgi-bin/web-db-v4?event_id=7469111&amp;out_format=IMS1.0&amp;request=REVIEWED, https://www.ngdc.noaa.gov/nndc/struts/results?bt_0=2005&amp;st_0=2005&amp;type_17=EXACT&amp;query_17=None+Selected&amp;op_12=eq&amp;v_12=&amp;type_12=Or&amp;query_14=None+Selected&amp;type_3=Like&amp;query_3=&amp;st_1=-6&amp;bt_2=105&amp;st_2=110&amp;bt_1=-9&amp;bt_4=&amp;st_4=&amp;bt_5=&amp;st_5=&amp;bt_6=&amp;st_6=&amp;bt_7=&amp;st_7=&amp;bt_8=&amp;st_8=&amp;bt_9=&amp;st_9=&amp;bt_10=&amp;st_10=&amp;type_11=Exact&amp;query_11=&amp;type_16=Exact&amp;query_16=&amp;bt_18=&amp;st_18=&amp;ge_19=&amp;le_19=&amp;type_20=Like&amp;query_20=&amp;display_look=1&amp;t=101650&amp;s=1&amp;submit_all=Search+Database, http://www.terradaily.com/2005/050202094453.nfqs333s.html</t>
  </si>
  <si>
    <t>AS Mw7.6 8 October 2005</t>
  </si>
  <si>
    <t>https://reliefweb.int/report/india/undp-india-earthquake-situation-report-15-oct-2005</t>
  </si>
  <si>
    <t>18-19</t>
  </si>
  <si>
    <t>21-31</t>
  </si>
  <si>
    <t>https://earthquake.usgs.gov/earthquakes/eventpage/usp000czcr#executive, http://www.isc.ac.uk/cgi-bin/web-db-v4?event_id=7366871&amp;out_format=IMS1.0&amp;request=COMPREHENSIVE, https://www.ifrc.org/docs/appeals/rpts04/trqk1a.pdf, https://www.emsc-csem.org/Earthquake/86/mb-5-1-Eastern-Turkey-01-07-2004, http://www.chinadaily.com.cn/english/doc/2004-07/02/content_345071.htm</t>
  </si>
  <si>
    <t>http://www.seismology.hu/data/src/bulletins/HEB_2004.pdf</t>
  </si>
  <si>
    <t>http://www.seismology.hu/data/src/bulletins/HEB_2004.pdf, http://www.adrc.asia/nationframe.php?URL=./view_disaster_en.php?NationCode=&amp;lang=en&amp;KEY=690, http://geolithik.com/event/earthquake/5762/, https://reliefweb.int/report/indonesia/indonesia-ocha-consolidated-situation-report-no-168</t>
  </si>
  <si>
    <t>7-13</t>
  </si>
  <si>
    <t>62-100</t>
  </si>
  <si>
    <t>http://www.adrc.asia/view_disaster_en.php?NationCode=156&amp;lang=en&amp;KEY=744, http://www.chinadaily.com.cn/english/doc/2004-08/12/content_364785.htm, http://www.seismology.hu/data/src/bulletins/HEB_2004.pdf</t>
  </si>
  <si>
    <t>Deaths and injuries likely due to structural failures</t>
  </si>
  <si>
    <t>http://www.environews-rdc.org/2017/12/01/catastrophe-naturelle-un-seisme-de-magnitude-5-fait-des-degats-a-lest-de-la-rdc/, http://www.africanews.com/2016/09/24/drc-at-least-6-dead-in-48-magnitude-earthquake-in-bukavu//, http://sciencythoughts.blogspot.com/2016/09/burundi-earthquake-causes-at-least-two.html</t>
  </si>
  <si>
    <t>http://www.isc.ac.uk/cgi-bin/web-db-v4?event_id=7254473&amp;out_format=IMS1.0&amp;request=REVIEWED, http://www.seced.org.uk/images/newsletters/Newsletter%20vol%2019%20no%201.pdf, https://earthquake.usgs.gov/earthquakes/eventpage/usp000cmxd#origin</t>
  </si>
  <si>
    <t>https://earthquake.usgs.gov/earthquakes/eventpage/usp000d148#executive, http://www.isc.ac.uk/cgi-bin/web-db-v4?request=REVIEWED&amp;out_format=ISF&amp;searchshape=RECT&amp;bot_lat=38&amp;top_lat=41&amp;left_lon=41&amp;right_lon=45&amp;ctr_lat=&amp;ctr_lon=&amp;radius=&amp;max_dist_units=deg&amp;srn=&amp;grn=&amp;start_year=2004&amp;start_month=7&amp;start_day=30&amp;start_time=00%3A00%3A00&amp;end_year=2004&amp;end_month=7&amp;end_day=31&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41&amp;bt_2=41&amp;st_2=45&amp;bt_1=38&amp;bt_4=&amp;st_4=&amp;bt_5=&amp;st_5=&amp;bt_6=&amp;st_6=&amp;bt_7=&amp;st_7=&amp;bt_8=&amp;st_8=&amp;bt_9=&amp;st_9=&amp;bt_10=&amp;st_10=&amp;type_11=Exact&amp;query_11=&amp;type_16=Exact&amp;query_16=&amp;bt_18=&amp;st_18=&amp;ge_19=&amp;le_19=&amp;type_20=Like&amp;query_20=&amp;display_look=1&amp;t=101650&amp;s=1&amp;submit_all=Search+Database, http://www.seced.org.uk/images/newsletters/Newsletter%20vol%2019%20no%201.pdf</t>
  </si>
  <si>
    <t>http://www.seced.org.uk/images/newsletters/Newsletter%20vol%2019%20no%201.pdf</t>
  </si>
  <si>
    <t>https://earthquake-report.com/2010/11/13/deadly-earthquakes-of-november-13-china-and-iran/</t>
  </si>
  <si>
    <t>https://earthquake.usgs.gov/earthquakes/eventpage/usp000c0uw#impact, http://www.seced.org.uk/images/newsletters/Newsletter%20vol%2018%20no%201.pdf, http://www.isc.ac.uk/cgi-bin/web-db-v4?event_id=6945142&amp;out_format=IMS1.0&amp;request=REVIEWED</t>
  </si>
  <si>
    <t xml:space="preserve">http://earthquakes.findthedata.com/l/5072/China-Nei-Mongol-Lindong-Tianshan, http://www.adrc.asia/latestinfo/View_E.php?lang=en&amp;KEY=633, http://www.greatdreams.com/china-august-2003.htm, Meng-tan et al. (2005), http://news.bbc.co.uk/2/hi/asia-pacific/3159197.stm, </t>
  </si>
  <si>
    <t>https://reliefweb.int/report/iran-islamic-republic/iran-earthquake-ocha-situation-report-no-1-1</t>
  </si>
  <si>
    <t>https://www.worlddata.info/africa/tanzania/earthquakes.php, https://www.seced.org.uk/images/newsletters/Newsletter%20vol%2017%20no%201.pdf</t>
  </si>
  <si>
    <t>http://earthquakes.findthedata.com/l/4993/Iran-Western-Kermanshah, http://earthquake.usgs.gov/earthquakes/eqarchives/significant/sig_2002.php, http://earthquake.usgs.gov/earthquakes/shakemap/atlas/shake/200204241948/, https://journals.ut.ac.ir/pdf_10861_f07891bd71d9291c556c518d82a37209.html</t>
  </si>
  <si>
    <t>http://www.snet.gob.sv/ver/sismologia/registro/estadisticas/, http://www.sld.cu/galerias/pdf/sitios/desastres/terremotos_en_el_salvador.pdf, http://www.geologie.ens.fr/~madariag/Papers/El%20Salvador%20Earthquakes.PDF</t>
  </si>
  <si>
    <t>566-605</t>
  </si>
  <si>
    <t>40 schools, many houses</t>
  </si>
  <si>
    <t>http://www.cnd.org/Global/01/05/26/010526-0.html, http://www.cnd.org/Global/01/05/25/010525-q.html, http://earthquake.usgs.gov/earthquakes/shakemap/atlas/shake/200105232110/#Instrumental_Intensity, http://earthquake.usgs.gov/earthquakes/eqarchives/year/2001/2001_deaths.php, http://www.earthquakes.bgs.ac.uk/publications/annual_reports/2002_13th_annual_report.pdf</t>
  </si>
  <si>
    <t>Death due to falling while climbing out of home</t>
  </si>
  <si>
    <t>https://www.igepn.edu.ec/inf-sism/sismicos-anuales/218--37/file, http://cidbimena.desastres.hn/docum/crid/Septiembre2007/CD3/pdf/spa/doc15669/doc15669-contenido.pdf</t>
  </si>
  <si>
    <t>One death due to rockslide, the other unknown</t>
  </si>
  <si>
    <t>50-800</t>
  </si>
  <si>
    <t>http://www.refworld.org/pdfid/3ae6a6250.pdf, http://www.adrc.asia/acdr/2017/documents/5.FACTSHEET%20Disaster%20Trends%20in%20Azerbaijan%20and%20Central%20Asia%20and%20Caucasus.pdf</t>
  </si>
  <si>
    <t>18-70</t>
  </si>
  <si>
    <t>Deaths possibly due to structural failures</t>
  </si>
  <si>
    <t>Most deaths possibly due to landslides</t>
  </si>
  <si>
    <t>https://www.ngdc.noaa.gov/nndc/struts/results?eq_0=3523&amp;t=101650&amp;s=13&amp;d=22,26,13,12&amp;nd=display</t>
  </si>
  <si>
    <t>NOAA says 05.01 probably local time</t>
  </si>
  <si>
    <t>https://www.ngdc.noaa.gov/nndc/struts/results?eq_0=3002&amp;t=101650&amp;s=13&amp;d=22,26,13,12&amp;nd=display, http://trove.nla.gov.au/ndp/del/article/6415692, http://www.google.co.uk/url?sa=t&amp;rct=j&amp;q=&amp;esrc=s&amp;source=web&amp;cd=1&amp;cad=rja&amp;uact=8&amp;ved=0CCEQFjAA&amp;url=http%3A%2F%2Fearthquakes.findthedata.com%2Fl%2F2704%2FItaly-Catania-Etna&amp;ei=Y3Q3Vb_aGYqjsgHp4IHIBw&amp;usg=AFQjCNHANrnYuXBxAIegcg4Cnbw0pW37gw&amp;sig2=RsXpw6AchQ9BztHSAl64jw&amp;bvm=bv.91071109,d.bGg, http://paperspast.natlib.govt.nz/cgi-bin/paperspast?a=d&amp;d=THD19140512.2.46, https://s3.amazonaws.com/academia.edu.documents/39368594/Earthquakes_and_faults_at_Mt._Etnasouth20151023-22118-1g19os7.pdf?AWSAccessKeyId=AKIAIWOWYYGZ2Y53UL3A&amp;Expires=1518880140&amp;Signature=yoRx8XR633wAeiBwmoIoeW%2FwCfY%3D&amp;response-content-disposition=inline%3B%20filename%3DEarthquakes_and_faults_at_Mt._Etna_south.pdf</t>
  </si>
  <si>
    <t>https://www.ngdc.noaa.gov/nndc/struts/results?eq_0=3599&amp;t=101650&amp;s=13&amp;d=22,26,13,12&amp;nd=display</t>
  </si>
  <si>
    <t>https://www.ngdc.noaa.gov/nndc/struts/results?eq_0=4967&amp;t=101650&amp;s=13&amp;d=22,26,13,12&amp;nd=display</t>
  </si>
  <si>
    <t>http://repositorio.unsa.edu.pe/bitstream/handle/UNSA/5043/IGpolujg.pdf?sequence=1&amp;isAllowed=y, https://www.ngdc.noaa.gov/nndc/struts/results?eq_0=5300&amp;t=101650&amp;s=13&amp;d=22,26,13,12&amp;nd=display, https://docplayer.es/57463447-Boletin-de-la-sociedad-geologica-del-peru-v-93-2002-p.html</t>
  </si>
  <si>
    <t>https://www.ngdc.noaa.gov/nndc/struts/results?eq_0=3482&amp;t=101650&amp;s=13&amp;d=22,26,13,12&amp;nd=display</t>
  </si>
  <si>
    <t>https://www.ngdc.noaa.gov/nndc/struts/results?eq_0=8017&amp;t=101650&amp;s=13&amp;d=22,26,13,12&amp;nd=display</t>
  </si>
  <si>
    <t>https://www.nytimes.com/1983/11/08/world/quake-in-china-kills-at-least-30.html, https://earthquake.usgs.gov/learn/today/index.php?month=11&amp;day=6&amp;submit=View+, https://www.ngdc.noaa.gov/nndc/struts/results?eq_0=5002&amp;t=101650&amp;s=13&amp;d=22,26,13,12&amp;nd=display</t>
  </si>
  <si>
    <t>https://www.ngdc.noaa.gov/nndc/struts/results?eq_0=4839&amp;t=101650&amp;s=13&amp;d=22,26,13,12&amp;nd=display, http://earthquakes.findthedata.com/l/4261/China-Jiangsu-Province-Liyang, http://bssa.geoscienceworld.org/content/85/2/560.abstract, http://earthquake.usgs.gov/earthquakes/eqarchives/significant/sig_1979.php, http://earthquake.usgs.gov/earthquakes/shakemap/atlas/shake/197907091057/, http://en.cnki.com.cn/Article_en/CJFDTOTAL-DZDZ198004003.htm</t>
  </si>
  <si>
    <t>20-31</t>
  </si>
  <si>
    <t>26-30</t>
  </si>
  <si>
    <t>http://earthquakes.findthedata.com/l/3994/India-Broach, http://www.bssaonline.org/content/62/1/47.abstract, http://www.researchgate.net/publication/227095396_Broach_%28Gujarat%29_earthquake_of_March_23_1970, https://books.google.co.uk/books?id=2ybg0TsT83UC&amp;pg=PA179&amp;lpg=PA179&amp;dq=broach+1970+earthquake&amp;source=bl&amp;ots=4Dyrm2Hp2g&amp;sig=56FpzfstLS6uebptBYhoejHJVeA&amp;hl=el&amp;sa=X&amp;ei=9RE-VbLjOMTfU6_MgbgG&amp;redir_esc=y#v=onepage&amp;q=broach%201970%20earthquake&amp;f=false, https://pubs.geoscienceworld.org/ssa/bssa/article-abstract/74/6/2519/118719, https://www.ngdc.noaa.gov/nndc/struts/results?eq_0=4522&amp;t=101650&amp;s=13&amp;d=22,26,13,12&amp;nd=display</t>
  </si>
  <si>
    <t>AS Ms6.0 21 Nov 1930</t>
  </si>
  <si>
    <t>https://www.researchgate.net/publication/262219230_Seismicity_seismotectonics_and_seismic_hazard_assessment_in_Albania, ftp://ftp.ngdc.noaa.gov/hazards/publications/Wdcse-27.pdf</t>
  </si>
  <si>
    <t>https://pubs.usgs.gov/of/1994/0600a/report.pdf</t>
  </si>
  <si>
    <t>http://earthquake.usgs.gov/earthquakes/world/events/1965_02_10.php, http://earthquakes.findthedata.com/l/3835/Iran-Nw, https://ipfs.io/ipfs/QmXoypizjW3WknFiJnKLwHCnL72vedxjQkDDP1mXWo6uco/wiki/List_of_earthquakes_in_Iran.html, https://www.researchgate.net/publication/315729722_The_Seismicity_of_Iran_and_Its_Effect_on_Iranian_Adobe_Cultural_Heritage_The_Case_Study_of_Bam_City</t>
  </si>
  <si>
    <t>https://www.ngdc.noaa.gov/nndc/struts/results?eq_0=5301&amp;t=101650&amp;s=13&amp;d=22,26,13,12&amp;nd=display</t>
  </si>
  <si>
    <t>https://www.ngdc.noaa.gov/nndc/struts/results?eq_0=4810&amp;t=101650&amp;s=13&amp;d=22,26,13,12&amp;nd=display, http://earthquakes.findthedata.com/l/4236/Guatemala-Patzun, http://earthquake.usgs.gov/earthquakes/shakemap/atlas/shake/197807291437/, https://earthquake.usgs.gov/earthquakes/eventpage/usp0000vur#executive, http://www.isc.ac.uk/cgi-bin/web-db-v4?event_id=680142&amp;out_format=IMS1.0&amp;request=COMPREHENSIVE</t>
  </si>
  <si>
    <t>Bhaddu</t>
  </si>
  <si>
    <t>https://earthquakesonline.wordpress.com/tag/natural-disasters-and-hazards/page/4/</t>
  </si>
  <si>
    <t>http://www.earthquakes.bgs.ac.uk/publications/annual_reports/1998_9th_annual_report.pdf, https://newspaperarchive.com/new-bern-sun-journal-mar-23-1997-p-29/</t>
  </si>
  <si>
    <t>9-12 dead and 10 injured by landslide, 3 dead due to structural failures</t>
  </si>
  <si>
    <t>13 deaths due to landslide</t>
  </si>
  <si>
    <t>3 houses were "crushed" by the landslide. Non-landslide damage did occur too.</t>
  </si>
  <si>
    <t>https://www.ngdc.noaa.gov/nndc/struts/results?eq_0=8109&amp;t=101650&amp;s=13&amp;d=22,26,13,12&amp;nd=display</t>
  </si>
  <si>
    <t>https://www.ngdc.noaa.gov/nndc/struts/results?eq_0=4111&amp;t=101650&amp;s=13&amp;d=22,26,13,12&amp;nd=display</t>
  </si>
  <si>
    <t>https://www.ngdc.noaa.gov/nndc/struts/results?eq_0=8337&amp;t=101650&amp;s=13&amp;d=22,26,13,12&amp;nd=display, http://earthquakes.findthedata.com/l/3874/Turkey-Bagici</t>
  </si>
  <si>
    <t>1 death due to heart attack, at least 5 deaths due to structural failures (probably all other deaths too)</t>
  </si>
  <si>
    <t>http://www.solosequenosenada.com/misc/terremotos/index.php, http://hemeroteca.abcdesevilla.es/nav/Navigate.exe/hemeroteca/sevilla/abc.sevilla/1956/04/21/034.html, http://hemeroteca.abcdesevilla.es/nav/Navigate.exe/hemeroteca/madrid/abc/1956/04/21/033.html, https://www.sciencedirect.com/science/article/pii/004019517990074X</t>
  </si>
  <si>
    <t>https://newspaperarchive.com/dixon-telegraph-nov-20-1989-p-2/, https://www.ngdc.noaa.gov/nndc/struts/results?eq_0=5218&amp;t=101650&amp;s=13&amp;d=22,26,13,12&amp;nd=display</t>
  </si>
  <si>
    <t>https://pubs.geoscienceworld.org/ssa/bssa/article/85/2/560/119944/faulting-mechanisms-of-the-liyang-china, https://www.ngdc.noaa.gov/nndc/struts/results?eq_0=7924&amp;t=101650&amp;s=13&amp;d=22,26,13,12&amp;nd=display</t>
  </si>
  <si>
    <t>http://intranet.igp.gob.pe/hernando.tavera/documentos/publicacion/articulos/tavera_otros_chuschi.pdf</t>
  </si>
  <si>
    <t>https://www.ngdc.noaa.gov/nndc/struts/results?eq_0=3311&amp;t=101650&amp;s=13&amp;d=22,26,13,12&amp;nd=display</t>
  </si>
  <si>
    <t>https://www.ngdc.noaa.gov/nndc/struts/results?eq_0=5093&amp;t=101650&amp;s=13&amp;d=22,26,13,12&amp;nd=display, http://www.hpsdma.nic.in/ProfileOfState/Earthquake.html, http://www.hpsdma.nic.in/ProfileOfState/EarthquakeHazardProfile.pdf, https://timesofindia.indiatimes.com/city/shimla/Himachal-Pradesh-prone-to-earthquakes/articleshow/50684039.cms, https://timesofindia.indiatimes.com/india/High-intensity-quake-could-reduce-Shimla-to-rubble-National-Disaster-Management-Authority-report/articleshow/21011726.cms</t>
  </si>
  <si>
    <t>https://earthquake.usgs.gov/earthquakes/eventpage/usp00053vh#executive, https://www.ngdc.noaa.gov/nndc/struts/results?eq_0=5316&amp;t=101650&amp;s=13&amp;d=22,26,13,12&amp;nd=display</t>
  </si>
  <si>
    <t>200-500</t>
  </si>
  <si>
    <t>700-3554</t>
  </si>
  <si>
    <t>http://earthquake.usgs.gov/earthquakes/eqarchives/significant/sig_1999.php, http://earthquake.usgs.gov/earthquakes/shakemap/atlas/shake/200707222302/, https://www.researchgate.net/publication/268420028_Damage_assessment_of_July_22_1999_Moheshkhali_Earthquake_Bangladesh, https://www.apnews.com/b43708da7e6e4946fdd388b403640008, https://www.apnews.com/5186202b6b72f1a801e26b7035abbe94</t>
  </si>
  <si>
    <t>One news website speaks of 18,000 huts damaged. NOAA has only 700. More detailed stats in ResearchGate paper.</t>
  </si>
  <si>
    <t>8-9</t>
  </si>
  <si>
    <t>http://manuelberberian.com/Berberian%20%26%20Tchalenko%201976c%20-%20Bandar%20Abbas.pdf, https://docplayer.net/58128771-Earthquakes-of-the-bandar-abbas-hadjiabad-region-zagros-iran.html, http://earthquakes.findthedata.com/l/3799/Iran-Gahkom-Laigazan-Patkuiyeh-Golruiyeh-Ganj</t>
  </si>
  <si>
    <t>http://earthquakes.findthedata.com/l/3831/Algeria-M-Sila, http://archives.chicagotribune.com/1965/01/04/page/37/article/town-rocked-by-new-quake-in-algeria, http://discovery.nationalarchives.gov.uk/details/r/C2941595?descriptiontype=Full&amp;ref=FO+371/184137, http://earthquake.usgs.gov/earthquakes/world/events/1965_01_01.php, https://link.springer.com/content/pdf/10.1007/s13753-017-0153-6.pdf, https://www.ngdc.noaa.gov/nndc/struts/results?eq_0=4333&amp;t=101650&amp;s=13&amp;d=22,26,13,12&amp;nd=display</t>
  </si>
  <si>
    <t>"Culminating shock of a series"</t>
  </si>
  <si>
    <t>http://www.isc.ac.uk/cgi-bin/web-db-v4?event_id=797987&amp;out_format=IMS1.0&amp;request=COMPREHENSIVE</t>
  </si>
  <si>
    <t>Deaths and injuries caused by landslides</t>
  </si>
  <si>
    <t>https://www.indeci.gob.pe/compend_estad/2006/7_otras_estad/7.1_sismos/7.1.4_hist_sismos.pdf, https://vdocuments.mx/sismos-en-el-peru.html, https://solucionespracticas.org.pe/Descargar/133/866, https://www.researchgate.net/publication/242399942_MAPA_DE_AREAS_DE_DESLIZAMIENTOS_POR_SISMOS_EN_EL_PERU</t>
  </si>
  <si>
    <t>80-105</t>
  </si>
  <si>
    <t>http://www.ifrc.org/docs/appeals/RPTS98/IR001A.PDF, https://www.ngdc.noaa.gov/nndc/struts/results?eq_0=5508&amp;t=101650&amp;s=13&amp;d=22,26,13,12&amp;nd=display</t>
  </si>
  <si>
    <t>https://www.researchgate.net/publication/273762677_Seismic_hazard_assessment_for_two_cities_in_Eastern_Iran</t>
  </si>
  <si>
    <t>C282</t>
  </si>
  <si>
    <t>C283</t>
  </si>
  <si>
    <t>1284-1800</t>
  </si>
  <si>
    <t>Damage at surface occurred. Deaths do not appear to be due to the collapse of the building block.</t>
  </si>
  <si>
    <t>Four dead miners</t>
  </si>
  <si>
    <t>http://researchspace.csir.co.za/dspace/bitstream/10204/3647/1/Goldbach_d1_2009.pdf, http://earthquakes.findthedata.com/l/4187/South-Africa, http://earthquake.usgs.gov/earthquakes/shakemap/atlas/shake/197612080838/, http://saweatherobserver.blogspot.co.uk/2010/09/induced-earthquakes-south-africa.html, http://technology.infomine.com/reviews/mis/welcome.asp?view=full, https://www.ngdc.noaa.gov/nndc/struts/results?eq_0=4756&amp;t=101650&amp;s=13&amp;d=22,26,13,12&amp;nd=display, https://www.researchgate.net/publication/311587983_HYDRAULIC_FRACTURING_WASTE-_WATER_PUMPING_AND_SEISMICITY, https://www.flickr.com/photos/63673323@N02/5933072345, https://www.iol.co.za/news/south-africa/free-state/quake-triggered-by-mine-activity-expert-1731225</t>
  </si>
  <si>
    <t>900-1300</t>
  </si>
  <si>
    <t>https://www.igepn.edu.ec/servicios/noticias/466-sismo-de-pomasqu%C3%AD-10-de-agosto-de-1990, https://www.univision.com/noticias/noticias-de-latinoamerica/un-sismo-deja-dos-muertos-y-cuatro-desaparecidos-en-ecuador, http://repositorio.puce.edu.ec/bitstream/handle/22000/8780/EST_DE_VUL_F%C3%8DS_Y_SOCIOECON%C3%93MICA_POMASQUI_AME_SISM.pdf</t>
  </si>
  <si>
    <t>https://earthquake.usgs.gov/earthquakes/eventpage/usp0005fqx#executive, http://www.isc.ac.uk/cgi-bin/web-db-v4?event_id=269163&amp;out_format=IMS1.0&amp;request=REVIEWED</t>
  </si>
  <si>
    <t>3-14</t>
  </si>
  <si>
    <t>https://www.eltiempo.com/archivo/documento/MAM-303047</t>
  </si>
  <si>
    <t>http://earthquakes.findthedata.com/l/4266/Guatemala, http://earthquake.usgs.gov/earthquakes/eqarchives/significant/sig_1979.php, http://earthquake.usgs.gov/earthquakes/shakemap/atlas/shake/197910090749/, https://www.ngdc.noaa.gov/nndc/struts/results?eq_0=4845&amp;t=101650&amp;s=13&amp;d=22,26,13,12&amp;nd=display</t>
  </si>
  <si>
    <t>https://books.google.de/books?id=xMJRAQAAMAAJ&amp;pg=RA5-PA123&amp;lpg=RA5-PA123&amp;dq=Tissemsilt+earthquake+november+1982+dead+injured+damage&amp;source=bl&amp;ots=Z2yjNV-bOb&amp;sig=FtDx6LlPlVTPfjgffQ2g_z5RX4A&amp;hl=en&amp;sa=X&amp;ved=2ahUKEwiWr9anzK7eAhXDFSwKHQuECUMQ6AEwEnoECAgQAQ#v=onepage&amp;q=Tissemsilt%20earthquake%20november%201982%20dead%20injured%20damage&amp;f=false</t>
  </si>
  <si>
    <t>35-38</t>
  </si>
  <si>
    <t>http://www.isc.ac.uk/cgi-bin/web-db-v4?event_id=541540&amp;out_format=IMS1.0&amp;request=COMPREHENSIVE</t>
  </si>
  <si>
    <t>https://www.ngdc.noaa.gov/nndc/struts/results?eq_0=5047&amp;t=101650&amp;s=13&amp;d=22,26,13,12&amp;nd=display, http://www.isc.ac.uk/cgi-bin/web-db-v4?event_id=544544&amp;out_format=IMS1.0&amp;request=COMPREHENSIVE</t>
  </si>
  <si>
    <t>AS Mw6.8 30 Oct 1983. Suspicious that number of buildings and casualties is the same as for C210 (same area).</t>
  </si>
  <si>
    <t>AS Mw6.8 30 Oct 1983. Related to M738. Additional damage not clear. Suspicious that number of buildings and casualties is the same as for M690 (same area).</t>
  </si>
  <si>
    <t>9-20</t>
  </si>
  <si>
    <t>https://reliefweb.int/report/egypt/sudanegypt-earthquakes-aug-1993-un-dha-information-report-no-1</t>
  </si>
  <si>
    <t>http://file.scirp.org/Html/2-2740005_24991.htm</t>
  </si>
  <si>
    <t>All Sarpir village</t>
  </si>
  <si>
    <t>https://www.annalsofgeophysics.eu/index.php/annals/article/view/4741/4805, http://manuelberberian.com/Berberian%20and%20Navai%201977%20-%20Naghan.pdf</t>
  </si>
  <si>
    <t>http://www.meteoweb.eu/2011/12/i-terremoti-di-1975-e-1978-nello-stretto-di-messina-quelle-scosse-cosi-forti-ma-dimenticate-da-tutti/100743/, http://earthquakes.findthedata.com/l/4218/Italy-Sicily, http://earthquake.usgs.gov/earthquakes/shakemap/atlas/shake/197803111920/, http://earthquake.usgs.gov/earthquakes/eqarchives/significant/sig_1978.php</t>
  </si>
  <si>
    <t>Neijiang</t>
  </si>
  <si>
    <t xml:space="preserve">http://www.roeduseis.ro/wp-content/uploads/2014/12/Poster_9_Timisoara-si-seismele-banatene.pdf, http://earthquake.usgs.gov/earthquakes/eqarchives/significant/sig_1991.php, http://earthquake.usgs.gov/earthquakes/shakemap/atlas/shake/199112020849/, http://www.iitk.ac.in/nicee/wcee/article/10_vol10_5655.pdf, http://reliefweb.int/taxonomy/term/5803, http://earthquakes.findthedata.com/l/4682/Romania-Voiteg-Deta-Banloc, </t>
  </si>
  <si>
    <t>http://www.isc.ac.uk/cgi-bin/web-db-v4?event_id=255378&amp;out_format=IMS1.0&amp;request=COMPREHENSIVE</t>
  </si>
  <si>
    <t>http://www.elmostrador.cl/agenda-pais/vida-en-linea/2015/09/17/principales-terremotos-en-chile-desde-1960/, http://www.isc.ac.uk/cgi-bin/web-db-v4?event_id=1018080&amp;out_format=IMS1.0&amp;request=COMPREHENSIVE</t>
  </si>
  <si>
    <t>Death due to collapse of wall, many injuries due to scaping in panic</t>
  </si>
  <si>
    <t>Death due to rock fall</t>
  </si>
  <si>
    <t>https://zapdoc.tips/earthquakes-of-southern-zagros-iran-bushehr-region.html</t>
  </si>
  <si>
    <t>Death due to structural failures</t>
  </si>
  <si>
    <t>http://earthquakes.findthedata.com/l/3906/France-Arette-Lanne-Montory-Aramits-Haux-Sunhar, http://www.britishpathe.com/video/earthquake-2/query/France, https://www.ngdc.noaa.gov/nndc/struts/results?eq_0=4414&amp;t=101650&amp;s=13&amp;d=22,26,13,12&amp;nd=display, https://pubs.usgs.gov/of/1984/0967/report.pdf, ftp://ftp.library.noaa.gov/noaa_documents.lib/NOAA_historic_documents/ESSA/ESSA_earthquake_info_bulletin/1967_October.pdf, http://stephaneonblogger.blogspot.com/2016/08/august-1967-french-pyrenees-were-shaken.html</t>
  </si>
  <si>
    <t>Smaller damaging earthquake around 12 hours earlier</t>
  </si>
  <si>
    <t>https://www.ngdc.noaa.gov/nndc/struts/results?eq_0=8187&amp;t=101650&amp;s=13&amp;d=22,26,13,12&amp;nd=display, http://etheses.dur.ac.uk/10377/1/10377_7172.PDF, http://geolithik.com/event/earthquake/8187, https://earthquake-report.com/2012/04/17/moderate-earthquake-close-to-nairobi-kenya/</t>
  </si>
  <si>
    <t>http://www.isc.ac.uk/cgi-bin/web-db-v4?event_id=814739&amp;out_format=IMS1.0&amp;request=COMPREHENSIVE, http://geofizika-journal.gfz.hr/vol_28/No1/28_1_abolmasov_et_al.pdf</t>
  </si>
  <si>
    <t>Arm broken catching falling bottle, damaged foot tendons due to broken glass, cause of death not found</t>
  </si>
  <si>
    <t>http://earthquakes.findthedata.com/l/3979/California-Santa-Rosa, http://earthquake.usgs.gov/earthquakes/states/events/1969_10_02.php, http://www.johnmartin.com/earthquakes/eqpapers/00000016.htm, http://en.wikipedia.org/wiki/1969_Santa_Rosa_earthquakes, https://pubs.geoscienceworld.org/ssa/bssa/article/97/5/1449/146532/basin-structure-beneath-the-santa-rosa-plain, http://www.insurance.ca.gov/0400-news/0200-studies-reports/upload/EQ_PML_RPT_2002_2010.pdf, https://www.pressdemocrat.com/news/2274828-181/69-quake-shook-santa-rosa</t>
  </si>
  <si>
    <t>10-16</t>
  </si>
  <si>
    <t>Death due to psychological shock</t>
  </si>
  <si>
    <t>http://yugoslavian.blogspot.it/2009/06/earthquake-in-banja-luka-1969.html, http://www.sarajevotimes.com/banja-luka-looked-earthquake-1969/, http://thebanjalukablog.com/banja-luka-1969-earthquake/, https://reliefweb.int/sites/reliefweb.int/files/resources/20C39B0CADA77BAE8525777D006D74DB-USAID_AR1970.pdf</t>
  </si>
  <si>
    <t>AS Mw6.1 26 Oct 1969, which had left serious damage</t>
  </si>
  <si>
    <t>http://earthquakes.findthedata.com/l/4029/Indonesia-Java-Buaran-Bantar-Kawsun-Jipang, http://unesdoc.unesco.org/images/0013/001328/132836Eb.pdf, https://www.ngdc.noaa.gov/nndc/struts/results?eq_0=4568&amp;t=101650&amp;s=13&amp;d=22,26,13,12&amp;nd=display</t>
  </si>
  <si>
    <t>https://pt.wikipedia.org/wiki/Cronologia_de_desastres_naturais_nos_Açores, https://pt.earthquake-report.com/2011/02/16/killer-earthquakes-in-the-azores-and-madeira-portugal/</t>
  </si>
  <si>
    <t>NOAA says "strong quakes caused damage"</t>
  </si>
  <si>
    <t>https://www.ngdc.noaa.gov/nndc/struts/results?eq_0=4683&amp;t=101650&amp;s=13&amp;d=22,26,13,12&amp;nd=display, http://lib.riskreductionafrica.org/bitstream/handle/123456789/1258/series%20on%20seismology%20volume%20v.pdf?sequence=1&amp;isAllowed=y</t>
  </si>
  <si>
    <t>http://www.annalsofgeophysics.eu/index.php/annals/article/view/4814, http://www.isc.ac.uk/cgi-bin/web-db-v4?event_id=721094&amp;out_format=IMS1.0&amp;request=COMPREHENSIVE</t>
  </si>
  <si>
    <t>Construction worker died electrocuted when scaffolding swayed and hit electric post</t>
  </si>
  <si>
    <t>https://reliefweb.int/report/philippines/second-earthquake-hits-philippines</t>
  </si>
  <si>
    <t>http://erc.eq-j.cn/erc/ch/reader/create_pdf.aspx?file_no=20150102&amp;flag=1&amp;year_id=2015&amp;quarter_id=1</t>
  </si>
  <si>
    <t>Death due to jumping from balcony in panic</t>
  </si>
  <si>
    <t>http://www.ifrc.org/docs/appeals/99/199919.pdf</t>
  </si>
  <si>
    <t>http://www.drgeorgepc.com/Tsunami1999Turkey.html</t>
  </si>
  <si>
    <t>https://earthquake.usgs.gov/earthquakes/eventpage/usp0009cvn#executive, http://www.isc.ac.uk/cgi-bin/web-db-v4?event_id=1655064&amp;out_format=IMS1.0&amp;request=REVIEWED, http://www.earthquakes.bgs.ac.uk/publications/annual_reports/2000_11th_annual_report.pdf</t>
  </si>
  <si>
    <t>Khunik Sar</t>
  </si>
  <si>
    <t>http://www.earthquakes.bgs.ac.uk/publications/annual_reports/1998_9th_annual_report.pdf</t>
  </si>
  <si>
    <t>https://earthquake.usgs.gov/earthquakes/eventpage/usp0004qs0#impact, http://www.isc.ac.uk/cgi-bin/web-db-v4?event_id=336438&amp;out_format=IMS1.0&amp;request=REVIEWED, https://www.ngdc.noaa.gov/nndc/struts/results?eq_0=5285&amp;t=101650&amp;s=13&amp;d=22,26,13,12&amp;nd=display</t>
  </si>
  <si>
    <t>Possibly mining-induced (Hi-Quake and Li et al. 2007)</t>
  </si>
  <si>
    <t>131-500</t>
  </si>
  <si>
    <t>Death during scaping in panic</t>
  </si>
  <si>
    <t>https://www.sciencedirect.com/science/article/pii/S1365160907000810, http://documents.worldbank.org/curated/en/755371468019163113/pdf/multi-page.pdf</t>
  </si>
  <si>
    <t>Lake Elsman (California)</t>
  </si>
  <si>
    <t>FS Mw6.9 18 Oct 1989 Loma Prieta</t>
  </si>
  <si>
    <t>Death due to falling from window, possibly escaping in shock</t>
  </si>
  <si>
    <t>http://articles.latimes.com/1989-08-08/news/mn-321_1_quake-jolts-bay-area, https://agupubs.onlinelibrary.wiley.com/doi/epdf/10.1029/1999JB900092, http://www.isc.ac.uk/cgi-bin/web-db-v4?event_id=394516&amp;out_format=IMS1.0&amp;request=COMPREHENSIVE, https://en.wikipedia.org/wiki/1989_Loma_Prieta_earthquake</t>
  </si>
  <si>
    <t>https://reliefweb.int/report/algeria/algeria-earthquakes-jan-1987-undro-information-report-no1</t>
  </si>
  <si>
    <t>1500-4000</t>
  </si>
  <si>
    <t xml:space="preserve">https://www.ngdc.noaa.gov/nndc/struts/results?eq_0=5089&amp;t=101650&amp;s=13&amp;d=22,26,13,12&amp;nd=display, https://earthquake.usgs.gov/earthquakes/eventpage/usp0002pz7#impact, http://earthquake.usgs.gov/earthquakes/eqarchives/significant/sig_1986.php, http://earthquakes.findthedata.com/l/4461/Peru-Huarmey-Casma-Huarax-Chimbote, http://earthquake.usgs.gov/earthquakes/shakemap/atlas/shake/198601111942/, </t>
  </si>
  <si>
    <t>Death due to stumbling and falling</t>
  </si>
  <si>
    <t>https://www.upi.com/Archives/1981/03/07/Three-quakes-jolt-Greece/4550352789200/</t>
  </si>
  <si>
    <t>https://academic.oup.com/gji/article/75/1/155/613093</t>
  </si>
  <si>
    <t>http://earthquakes.findthedata.com/l/4272/Greece-Albania, http://earthquake.usgs.gov/earthquakes/eqarchives/significant/sig_1979.php, http://earthquake.usgs.gov/earthquakes/shakemap/atlas/shake/197911060526/, http://www.rosanna.gr/plataria.php?lang=3, http://thesprotos-panta.blogspot.co.uk/2010/06/31.html, http://www.thesprotia3d.gr/category/%CE%B7%CE%B3%CE%BF%CF%85%CE%BC%CE%B5%CE%BD%CE%B9%CF%84%CF%83%CE%B1/, http://www.isc.ac.uk/cgi-bin/web-db-v4?event_id=655180&amp;out_format=IMS1.0&amp;request=COMPREHENSIVE</t>
  </si>
  <si>
    <t>Related to M791. AS (the strongest) Mw6.2 20 June 1978.</t>
  </si>
  <si>
    <t>https://pubs.geoscienceworld.org/ssa/bssa/article/102/2/722/349735/site-response-study-of-thessaloniki-northern</t>
  </si>
  <si>
    <t>12-15</t>
  </si>
  <si>
    <t>INGV, USGS</t>
  </si>
  <si>
    <t>https://www.theguardian.com/world/2017/aug/21/earthquake-strikes-italian-island-of-ischia-with-one-reported-dead, https://earthquake.usgs.gov/earthquakes/eventpage/us2000aaae#executive, http://napoli.repubblica.it/cronaca/2017/08/21/news/scossa_di_terremoto_panico_a_ischia-173550278/, http://mappe.haisentitoilterremoto.it/16796811/index.html</t>
  </si>
  <si>
    <t>WPG16 sigma 0.15</t>
  </si>
  <si>
    <t>WPG16 Mw sigma 0.15</t>
  </si>
  <si>
    <t>CPTI15 Mw sigma 0.08</t>
  </si>
  <si>
    <t>ISC-GEM Mw sigma 0.2</t>
  </si>
  <si>
    <t>Damaged and destroyed buildings assigned from description. ISC-GEM Mw sigma 0.2</t>
  </si>
  <si>
    <t>Money converted from Ks195 million (reliefweb), reliefweb says deaths not true</t>
  </si>
  <si>
    <t>1,000,000-2,000,000</t>
  </si>
  <si>
    <t>Losses converted from 9,273,000 Yuan (1USD=8.3Yuan in 1998)</t>
  </si>
  <si>
    <t>1,400,000-2,200,000</t>
  </si>
  <si>
    <t>Masonry cracks, collapses of chimneys, roofs, and gables. Losses converted from 2-3 million DM (1USD=1.395DEM)</t>
  </si>
  <si>
    <t>Money converted from 20 billion Italian liras (1USD=1930 Italian liras)</t>
  </si>
  <si>
    <t>Money converted from 12.2 mill euros (1USD=0.734euros)</t>
  </si>
  <si>
    <t>Probably induced event. Losses equivalent to 106 million Yuan in 1985 (1USD=3.21Yuan in 1985)</t>
  </si>
  <si>
    <t>Money converted from 37.2 million Aus dollars (1USD=1.3AustralianDollars)</t>
  </si>
  <si>
    <t>AS of Reggio Emilia 1996 sequence. Losses converted from 80 billion liras (1USD=1500liras)</t>
  </si>
  <si>
    <t>Money converted from 3 million Yuan (1USD=8.6Yuan). Not found in ISC/USGS.</t>
  </si>
  <si>
    <t>Money converted from tens of thousands of Australian dollars (1.4 Aus = 1 USD in 1987)</t>
  </si>
  <si>
    <t>15,000,000-60,000,000</t>
  </si>
  <si>
    <t>Losses between 10 and 30 million pounds converted with 1.5-2.0 USD per pound rate (the pound dropped in 2008)</t>
  </si>
  <si>
    <t>Losses converted from 650,000 AUD of 1985 (1.38AUD=1USD)</t>
  </si>
  <si>
    <t>ML is MD from the Spanish IGN. Losses converted from 7,000,000 pesetas of 1956 (1USD=60 pesetas in 1960, no conversion rate available for before)</t>
  </si>
  <si>
    <t>Monetary losses converted from 76.57 million yuan reported in 2015, unknown currency year (converted assuming year 1999 at 1USD=8.27Yuan)</t>
  </si>
  <si>
    <t>Deaths possibly due to structural failures, PAGERshaking</t>
  </si>
  <si>
    <t>69-150</t>
  </si>
  <si>
    <t>PAGERshaking</t>
  </si>
  <si>
    <t>Deaths probably due to structural failures, PAGERshaking</t>
  </si>
  <si>
    <t>PAGERshaking 1 death</t>
  </si>
  <si>
    <t>Death possibly due to structural failures, PAGERshaking</t>
  </si>
  <si>
    <t>PAGERshaking 2 deaths</t>
  </si>
  <si>
    <t>Probably due to structural failures, PAGERshaking</t>
  </si>
  <si>
    <t>One death due to heart attack, the other unknown, PAGERshaking 2 deaths</t>
  </si>
  <si>
    <t>PAGERshaking 17 deaths</t>
  </si>
  <si>
    <t xml:space="preserve">PAGERshaking </t>
  </si>
  <si>
    <t>8 deaths due to heart attacks, 4 PAGERshaking</t>
  </si>
  <si>
    <t>Deaths possibly due to structural failures, PAGERshaking 45 deaths</t>
  </si>
  <si>
    <t>5 deaths due to collapse of adobe house, PAGERshaking 16 deaths</t>
  </si>
  <si>
    <t>Many deaths possibly due to structural failures, PAGERshaking 92 total 12 shaking</t>
  </si>
  <si>
    <t>Deaths possibly due to structural failures, PAGERshaking 6 deaths</t>
  </si>
  <si>
    <t>1 dead and 3 injured due to rockslide, PAGERshaking 11 deaths</t>
  </si>
  <si>
    <t>11-18</t>
  </si>
  <si>
    <t>Deaths probably due to structural failures, PAGERshaking 4 deaths</t>
  </si>
  <si>
    <t>14 dead by landslides, 6 dead due to wall or roof collapses, PAGERshaking 10 deaths</t>
  </si>
  <si>
    <t>23 injured in mine, around 40 in surface, PAGERshaking</t>
  </si>
  <si>
    <t>Possibly due to structural failures, PAGERshaking</t>
  </si>
  <si>
    <t>Possibly due to structural failures, PAGERshaking 16 deaths</t>
  </si>
  <si>
    <t>PAGERshaking 3 deaths</t>
  </si>
  <si>
    <t>Injured: landslides, PAGERshaking</t>
  </si>
  <si>
    <t>Death most likely due to structural failures, PAGERshaking</t>
  </si>
  <si>
    <t>Death apparently due to structural failures, PAGERshaking</t>
  </si>
  <si>
    <t>C284</t>
  </si>
  <si>
    <t>Zhambyl</t>
  </si>
  <si>
    <t>http://www.ifrc.org/docs/appeals/rpts03/kazakearth03a1.pdf, https://reliefweb.int/report/kazakhstan/kazakhstan-earthquake-information-bulletin-n-1, http://www.ipsnews.net/2003/05/kazakhstan-earthquake-leaves-13000-homeless/</t>
  </si>
  <si>
    <t>EM-DAT and other sources have erroneous magnitude of 6.5. PAGER-CAT confirms it is the same earthquake. "Followed by seven aftershocks almost every hour and into the next day"</t>
  </si>
  <si>
    <t>4-7</t>
  </si>
  <si>
    <t>153-161</t>
  </si>
  <si>
    <t>mb4.6 3 minutes earlier. PAGER-CAT listing them separately is most likely a mistake.</t>
  </si>
  <si>
    <t>SWARM C283</t>
  </si>
  <si>
    <t>SWARM C282</t>
  </si>
  <si>
    <t>Large Mw=5.86 shock on 13 March</t>
  </si>
  <si>
    <t>PAGERshaking 30 out of 100</t>
  </si>
  <si>
    <t>https://earthquake.usgs.gov/earthquakes/eventpage/usp0002pcv#impact, http://www.isc.ac.uk/cgi-bin/web-db-v4?event_id=509389&amp;out_format=IMS1.0&amp;request=REVIEWED, https://earthquake.usgs.gov/earthquakes/eventpage/usp0002pcv#executive, http://ricerca.repubblica.it/repubblica/archivio/repubblica/1985/12/27/sull-etna-un-natale-di-paura.html?refresh_ce</t>
  </si>
  <si>
    <t>1 death due to collapse</t>
  </si>
  <si>
    <t>Associated with volcanic eruption</t>
  </si>
  <si>
    <t>1-24</t>
  </si>
  <si>
    <t>3-24</t>
  </si>
  <si>
    <t>Allen, T. I., D. J. Wald, P. S. Earle, K. D. Marano, A. J. Hotovec, K. Lin &amp; M. G. Hearne (2009b).</t>
  </si>
  <si>
    <t>Allen, T.I., Marano, K.D., Earle, P.S., Wald, D.J. (2009a).</t>
  </si>
  <si>
    <t>PAGER-CAT: A composite earthquake catalog for calibrating global fatality models. Seismological Research Letters 80(1), 1325–1345</t>
  </si>
  <si>
    <t>Population estimated to have been exposed to MMI&gt;=IV (according to EXPO-CAT, Allen et al., 2009b, or PAGER) or reported as population of the area</t>
  </si>
  <si>
    <t>Details on the circumstances under which deaths or injuries occurred. The keyword "PAGERshaking" implies that no sources specifying the cause of the deaths were found, but that they were listed as shaking deaths in PAGER-CAT (Allen et al., 2009a).</t>
  </si>
  <si>
    <t>Number of damaged buildings described as 1000 rooms</t>
  </si>
  <si>
    <t>Number of damaged buildings described as 14000 homes</t>
  </si>
  <si>
    <t>Other mb4.6 and mb4.3 on same day. Number of damaged and destroyed buildings is dwellings.</t>
  </si>
  <si>
    <t>Number of damaged buildings is rooms.</t>
  </si>
  <si>
    <t>Number of damaged and destroyed buildings is rooms.</t>
  </si>
  <si>
    <t>Consequences correspond to whole series. Number of damaged buildings is households.</t>
  </si>
  <si>
    <t>Number of destroyed buildings is rooms.</t>
  </si>
  <si>
    <t>Destroyed buildings include 56 schools, 56 bridges and 1 power station</t>
  </si>
  <si>
    <t>Quarry blast</t>
  </si>
  <si>
    <t>Akhtar Abad village</t>
  </si>
  <si>
    <t>"Some schools" damaged</t>
  </si>
  <si>
    <t>Only a few hints of liquefaction</t>
  </si>
  <si>
    <t>Mine workers, rockfall and fire in mine</t>
  </si>
  <si>
    <t>can be found in the following documents:</t>
  </si>
  <si>
    <t>Description of spreadsheet tabs:</t>
  </si>
  <si>
    <t>READ_ME</t>
  </si>
  <si>
    <t>This tab</t>
  </si>
  <si>
    <t>Database</t>
  </si>
  <si>
    <t>The Database of Damaging Small-to-Medium Magnitude Earthquakes</t>
  </si>
  <si>
    <t>others_of_interest</t>
  </si>
  <si>
    <t>Other earthquakes that do not satisfy the magnitude criteria to be part of the database but may be of interest to the user</t>
  </si>
  <si>
    <t>This spreadsheet file has been downloaded from:</t>
  </si>
  <si>
    <t>Disclaimer:</t>
  </si>
  <si>
    <t>Causes of death not found</t>
  </si>
  <si>
    <t>40-2,000</t>
  </si>
  <si>
    <t>https://projects.eri.ucsb.edu/sb_eqs/SBEQCatlog/SBEQdescrips/SBEQs1951-1959.html</t>
  </si>
  <si>
    <t>8-15 official (5,500-7,500 maybe)</t>
  </si>
  <si>
    <t>https://books.google.co.uk/books?id=94q9GgFtjYoC&amp;pg=PA435#v=onepage&amp;q&amp;f=false, https://www.nytimes.com/1984/03/21/world/big-tremor-rocks-central-asia-area.html, http://seismos-u.ifz.ru/personal/1966-1975.htm, https://ria.ru/eco/20110426/368030901.html</t>
  </si>
  <si>
    <t>Mw=4.8 earthquake of 8th November caused damage. Upper bound of damaged buildings likely includes it.</t>
  </si>
  <si>
    <t>C286</t>
  </si>
  <si>
    <t>Huizinge</t>
  </si>
  <si>
    <t>Dost et al. (2018), Zoeller &amp; Holschneider (2016):</t>
  </si>
  <si>
    <t>Many other shocks of small magnitude around it. Only very light non-structural damage. Number of insurance claims (thousands) most likely an exaggeration.</t>
  </si>
  <si>
    <t>Official deaths: 8-15. 5,500-7,500 estimate comes from Sims (2007). Such big estimates are likely to include many indirectly related cases. Contradictory information to understand how many buildings were actually destroyed.</t>
  </si>
  <si>
    <t>11,780-50,000</t>
  </si>
  <si>
    <t>2,319-4,208</t>
  </si>
  <si>
    <t>Sources contradictory on number of damaged buildings. Confront Gabrichidze et al. (2004) vs Varazanashvili et al. (2008). See Nievas et al. (2019).</t>
  </si>
  <si>
    <t>40-1,200</t>
  </si>
  <si>
    <t>Losses converted from 120 to 215 million euros at 1.24 rate. 1,200 buildings deemed "unfit for use", not clear if within 4,147 damaged (Pessina et al., 2013). NOAA: 100-1,000 destroyed.</t>
  </si>
  <si>
    <t>349-1,000</t>
  </si>
  <si>
    <t>Very recent earthquake, losses converted from 7 to 120 million euros. Mw=4.3 by USGS reported only in ISC Bulletin but not USGS website (assumed deprecated). Total number of damaged/destroyed buildings uncertain. See Nievas et al. (2019).</t>
  </si>
  <si>
    <t>NEIC mb=3.8 hence the low Mw proxy value. ML by NDI. WPG16 sigma 0.283</t>
  </si>
  <si>
    <t>ISC mb=3.5 hence the low Mw proxy value. ML=4.1 by BUC, CSEM, ML=4.0 by LDG. WPG16 sigma 0.317</t>
  </si>
  <si>
    <t>WPG16 sigma 0.317</t>
  </si>
  <si>
    <t>WPG16 sigma 0.283</t>
  </si>
  <si>
    <t>[AS Mw7.1 2011-10-23] WPG16 sigma 0.317</t>
  </si>
  <si>
    <t>[FS Mw4.7 2014-3-5] Mexican Seismological Service says mag 3.6 (scale can be either Mw, Mc or Me). WPG16 sigma 0.543</t>
  </si>
  <si>
    <t>WPG16 sigma 0.306</t>
  </si>
  <si>
    <t>FCAT, WPG16 proxy</t>
  </si>
  <si>
    <t>FCAT (French catalogue)</t>
  </si>
  <si>
    <t>FS Mw6.0 17 Jul 2013 (less than 24 h later). WPG16 sigma 0.317. ML from Peru Geof Institute.</t>
  </si>
  <si>
    <t>https://portal.igp.gob.pe/sites/default/files/images/documents/sismos/Boletin_Sismico_2013_2/boletin_sismico_112_2013.pdf</t>
  </si>
  <si>
    <t>[AS Mw6.9 2011-9-18] WPG16 sigma 0.724</t>
  </si>
  <si>
    <t>100 students injured in stampede</t>
  </si>
  <si>
    <t>https://www.cambridge.org/core/services/aop-cambridge-core/content/view/49905E6F5CFE06537812F584718DF4EB/S1049023X17003296a.pdf/disaster_preparedness_and_social_media_experience_from_an_earthquake_in_hawassa_2016.pdf, https://research-information.bristol.ac.uk/files/108436440/HawassaEQPaperFMfinalFigs.pdf</t>
  </si>
  <si>
    <t>Panic reactions, jumping off balconies and windows</t>
  </si>
  <si>
    <t>https://earthquake-report.com/2013/08/17/moderate-earthquake-western-turkey-on-august-17-2013/</t>
  </si>
  <si>
    <t>Mw=4.29 +/- 0.30 from Mo</t>
  </si>
  <si>
    <t>Wilks et al. (2017)</t>
  </si>
  <si>
    <t>https://news.teletrader.com/iran-earthquake-injures-57-kills-1/news/details/41604422?ts=1514380546366, https://news.am/eng/news/428739.html, http://ifpnews.com/exclusive/mild-quake-tehran-alborz-kills-1-wounds-75/</t>
  </si>
  <si>
    <t>56-75</t>
  </si>
  <si>
    <t>http://sc.sina.com.cn/news/z/2014-05-28/1730213023.html</t>
  </si>
  <si>
    <t>Selendi (Manisa)</t>
  </si>
  <si>
    <t>https://www.yenisafak.com/gundem/manisada-deprem-sonrasi-hasar-meydana-geldi-2647284</t>
  </si>
  <si>
    <t>Saruhanli (Manisa)</t>
  </si>
  <si>
    <t>http://www.saruhanli.gen.tr/haber/deprem-mutevelli-mahallesinde-hasara-meydan-oldu-19745.html</t>
  </si>
  <si>
    <t>Rudzinski et al. 2016 say complex rupture: started as weaker Mw3.6 and continued with Mw4.2 collapse</t>
  </si>
  <si>
    <t>Of 2 (see comments)</t>
  </si>
  <si>
    <t>https://pubs.geoscienceworld.org/ssa/srl/article/87/2A/274/315576/complex-rupture-process-of-the-19-march-2013-rudna, http://www.isc.ac.uk/cgi-bin/web-db-v4?event_id=604765148&amp;out_format=IMS1.0&amp;request=COMPREHENSIVE, https://earthquake-report.com/2013/03/19/moderate-earthquake-poland-on-march-19-2013/</t>
  </si>
  <si>
    <t>https://geofon.gfz-potsdam.de/data/alerts/2014/gfz2014kowk/mt.txt, https://www.schwaebische.de/ueberregional/panorama_artikel,-erdbeben-r%C3%BCttelt-an-h%C3%A4usern-in-grenzregion-_arid,10023521.html</t>
  </si>
  <si>
    <t>NEIC, GEOFON</t>
  </si>
  <si>
    <t>ISC Bulletin says "suspected explosion" but GEOFON presents a moment tensor solution and news report scientists talking about earthquake</t>
  </si>
  <si>
    <t>WPG16 sigma 0.543</t>
  </si>
  <si>
    <t>170-236</t>
  </si>
  <si>
    <t>334-391</t>
  </si>
  <si>
    <t>2,015-2,545</t>
  </si>
  <si>
    <t>Tinambung</t>
  </si>
  <si>
    <t>13 deaths due to tsunami, 58 deaths due to collapse of brick buildings</t>
  </si>
  <si>
    <t>https://www.ngdc.noaa.gov/nndc/struts/results?eq_0=4396&amp;t=101650&amp;s=13&amp;d=22,26,13,12&amp;nd=display, http://lib.riskreductionafrica.org/bitstream/handle/123456789/1258/series%20on%20seismology%20volume%20v.pdf?sequence=1&amp;isAllowed=y, http://earthquakes.findthedata.com/l/3898/Indonesia-Makassar-Strait</t>
  </si>
  <si>
    <t>Converted from Munk=4.30</t>
  </si>
  <si>
    <t>Converted from Munk=5.00</t>
  </si>
  <si>
    <t>Converted from Munk=4.70</t>
  </si>
  <si>
    <t>Converted from Munk=4.90</t>
  </si>
  <si>
    <t>Converted from Munk=4.50</t>
  </si>
  <si>
    <t>Converted from Munk=4.80</t>
  </si>
  <si>
    <t>Converted from Munk=5.50</t>
  </si>
  <si>
    <t>Converted from Munk=4.10</t>
  </si>
  <si>
    <t>Converted from Munk=5.10</t>
  </si>
  <si>
    <t>Converted from Munk=5.20</t>
  </si>
  <si>
    <t>Converted from Munk=4.20</t>
  </si>
  <si>
    <t>Converted from Munk=5.30</t>
  </si>
  <si>
    <t>Converted from Ms=5.00</t>
  </si>
  <si>
    <t>Converted from ML=4.20</t>
  </si>
  <si>
    <t>Converted from ML=4.00</t>
  </si>
  <si>
    <t>GCMT (4.94), AFAR</t>
  </si>
  <si>
    <t>Converted from mb=4.00</t>
  </si>
  <si>
    <t>Converted from mb=4.90</t>
  </si>
  <si>
    <t>Converted from Md=4.20</t>
  </si>
  <si>
    <t>Converted from ML=4.10</t>
  </si>
  <si>
    <t>Converted from ML=4.50</t>
  </si>
  <si>
    <t>Converted from Ms=2.80</t>
  </si>
  <si>
    <t>Converted from Ms=3.3</t>
  </si>
  <si>
    <t>Converted from Ms=3.2</t>
  </si>
  <si>
    <t>Converted from ML=4.0</t>
  </si>
  <si>
    <t>Converted from Ms=2.90</t>
  </si>
  <si>
    <t>Converted from Ms=4.20</t>
  </si>
  <si>
    <t>Converted from Ms=3.60</t>
  </si>
  <si>
    <t>Converted from Ms=3.30</t>
  </si>
  <si>
    <t>Converted from Ms=3.80</t>
  </si>
  <si>
    <t>Converted from Ms=4.00</t>
  </si>
  <si>
    <t>Converted from mb=4.20</t>
  </si>
  <si>
    <t>Converted from Ms=3.70</t>
  </si>
  <si>
    <t>Converted from Ms=3.20</t>
  </si>
  <si>
    <t>Converted from ML=4.60</t>
  </si>
  <si>
    <t>Converted from mb=3.90</t>
  </si>
  <si>
    <t>Converted from Ms=4.30</t>
  </si>
  <si>
    <t>Converted from Ms=3.40</t>
  </si>
  <si>
    <t>NEIC</t>
  </si>
  <si>
    <t>NCEDC</t>
  </si>
  <si>
    <t>Converted from ML=4.4</t>
  </si>
  <si>
    <t>Converted from mb=3.30</t>
  </si>
  <si>
    <t>Converted from mb=3.40</t>
  </si>
  <si>
    <t>Converted from mb=3.50</t>
  </si>
  <si>
    <t>Converted from mb=3.60</t>
  </si>
  <si>
    <t>Converted from Ms=2.40</t>
  </si>
  <si>
    <t>Converted from ML=3.80</t>
  </si>
  <si>
    <t>Converted from Ms=2.70</t>
  </si>
  <si>
    <t>Converted from Md=4.00</t>
  </si>
  <si>
    <t>Converted from Ms=3.00</t>
  </si>
  <si>
    <t>Converted from Ms=3.10</t>
  </si>
  <si>
    <t>Converted from mb=4.10</t>
  </si>
  <si>
    <t>Converted from mb=4.30</t>
  </si>
  <si>
    <t>Converted from Ms=3.90</t>
  </si>
  <si>
    <t>Converted from Ms=4.10</t>
  </si>
  <si>
    <t>Converted from mb=4.70</t>
  </si>
  <si>
    <t>Converted from ML=3.70</t>
  </si>
  <si>
    <t>Converted from ML=3.50</t>
  </si>
  <si>
    <t>Converted from mb=4.40</t>
  </si>
  <si>
    <t>Converted from Ms=3.50</t>
  </si>
  <si>
    <t>Converted from ML=3.20</t>
  </si>
  <si>
    <t>Converted from ML=3.00</t>
  </si>
  <si>
    <t>Converted from ML=3.60</t>
  </si>
  <si>
    <t>Converted from ML=2.70</t>
  </si>
  <si>
    <t>Converted from ML=3.5</t>
  </si>
  <si>
    <t>Converted from ML=2.9</t>
  </si>
  <si>
    <t>Converted from mb=3.7</t>
  </si>
  <si>
    <t>Converted from ML=3.90</t>
  </si>
  <si>
    <t>Converted from mb=2.00</t>
  </si>
  <si>
    <t>Converted from ML=2.20</t>
  </si>
  <si>
    <t>Converted from mb=2.40</t>
  </si>
  <si>
    <t>Converted from ML=2.30</t>
  </si>
  <si>
    <t>Converted from ML=2.40</t>
  </si>
  <si>
    <t>Converted from ML=2.50</t>
  </si>
  <si>
    <t>Converted from ML=2.60</t>
  </si>
  <si>
    <t>Converted from ML=3.10</t>
  </si>
  <si>
    <t>Converted from mb=3.20</t>
  </si>
  <si>
    <t>Converted from mb=4.50</t>
  </si>
  <si>
    <t>Converted from Munk=4.60</t>
  </si>
  <si>
    <t>Converted from mb=4.60</t>
  </si>
  <si>
    <t>Converted from mb=5.00</t>
  </si>
  <si>
    <t>Converted from Ms=4.70</t>
  </si>
  <si>
    <t>Converted from ML=4.30</t>
  </si>
  <si>
    <t>Converted from ML=5.10</t>
  </si>
  <si>
    <t>Converted from Munk=4.00</t>
  </si>
  <si>
    <t>Converted from ML=4.40</t>
  </si>
  <si>
    <t>mb=3.20 by Hagfors Observatory (HFS) of Sweden. Deemed more reasonable to obtain Mw from ML from German sources.</t>
  </si>
  <si>
    <t>ML and Ms from Geoscience Australia</t>
  </si>
  <si>
    <t>Converted from Ms=4.80</t>
  </si>
  <si>
    <t>Converted from Ms=4.90</t>
  </si>
  <si>
    <t>Official currency conversion rates did not exist at the beginning of the 20th century, but approximately 5USD=1pound. ML from Geoscience Australia.</t>
  </si>
  <si>
    <t>Converted from ML=5.30</t>
  </si>
  <si>
    <t>ML from Geoscience Australia</t>
  </si>
  <si>
    <t>ML and Ms from Geoscience Australia. GA says ML preferred.</t>
  </si>
  <si>
    <t>Converted from Ms=4.60</t>
  </si>
  <si>
    <t>Money converted from 8.8 million AUD from 1954 at the 1966 rate (1AUD=1.12USD), reported in paper by Denham. AUD were first introduced in 1966, so it is not clear how the value was estimated. ML and Ms from Geoscience Australia. GA says ML preferred.</t>
  </si>
  <si>
    <t>Ms and mb from Annali di Geofisica XXXVII N4 (July 1994).</t>
  </si>
  <si>
    <t>https://link.springer.com/content/pdf/10.1007/s13753-017-0153-6.pdf, https://www.annalsofgeophysics.eu/index.php/annals/article/view/4466</t>
  </si>
  <si>
    <t>EMEC catalogue. Ms and mb from Annali di Geofisica XXXVII N4 (July 1994).</t>
  </si>
  <si>
    <t>Munk from INPRES (likely ML)</t>
  </si>
  <si>
    <t>ML from texasalmanac.com</t>
  </si>
  <si>
    <t>Converted from ML=4.70</t>
  </si>
  <si>
    <t>Converted from ML=5.40</t>
  </si>
  <si>
    <t>Converted from ML=5.00</t>
  </si>
  <si>
    <t>ML from USGS</t>
  </si>
  <si>
    <t>Converted from ML=4.80</t>
  </si>
  <si>
    <t>ML from CALTECH in USGS</t>
  </si>
  <si>
    <t>From Mo of Herrman et al (1981)</t>
  </si>
  <si>
    <t>Mo=7.2E22 dyncm (Herrman et al, 1981)</t>
  </si>
  <si>
    <t>https://www.getty.edu/conservation/publications_resources/pdf_publications/pdf/damage_assess_esp.pdf, https://www.ngdc.noaa.gov/nndc/struts/results?eq_0=3733&amp;t=101650&amp;s=13&amp;d=22,26,13,12&amp;nd=display, https://scts.igp.gob.pe/sites/scts.igp.gob.pe/files/Unidad-Sismologia/PUBLICACIONES/03-informes/10Catalogo_sismico.pdf</t>
  </si>
  <si>
    <t>Consequences for 4 events. Found info in Spanish (Peru), not in USGS/ISC/EMSC. Time not clear (UTC vs local issue). Coordinates of Chuschi. One summary of Peru's authorities say 2004 but 2005 looks more likely (https://www.indeci.gob.pe/compend_estad/2006/7_otras_estad/7.1_sismos/7.1.4_hist_sismos.pdf). ML from Peruvian online sources.</t>
  </si>
  <si>
    <t>Converted from Md=4.80</t>
  </si>
  <si>
    <t>Converted from Md=5.00</t>
  </si>
  <si>
    <t>Taiji coalmine. ML from Li et al. (2007)</t>
  </si>
  <si>
    <t>Munk in ISC and GA</t>
  </si>
  <si>
    <t>ML from online news. Only found in these online articles: http://allafrica.com/stories/200703150633.html, https://www.iol.co.za/news/africa/schoolchildren-hurt-in-mozambique-quake-319051, http://www.earthweek.com/online/ew070316/ew070316k.html</t>
  </si>
  <si>
    <t>ML from Thouvenot et al. (2003)</t>
  </si>
  <si>
    <t>FCAT-17 proxy</t>
  </si>
  <si>
    <t>Munk from Berberian and Tchalenko (1976)</t>
  </si>
  <si>
    <t>Rudzinski et al. (2016)</t>
  </si>
  <si>
    <t>500 families</t>
  </si>
  <si>
    <t>Number of damaged buildings inferred from homeless families and 1-storey houses seen on Google Maps.</t>
  </si>
  <si>
    <t>http://www.rescate.com/recuento.html</t>
  </si>
  <si>
    <t>Converted from ML=3.30</t>
  </si>
  <si>
    <t>Taiji coalmine. ML from CENC Catalogue (Mignan 2013)</t>
  </si>
  <si>
    <t>ML from GEOFON</t>
  </si>
  <si>
    <t>ML from BGS</t>
  </si>
  <si>
    <t>Converted from ML=2.80</t>
  </si>
  <si>
    <t>ML from BGR</t>
  </si>
  <si>
    <t>Converted from ML=2.00</t>
  </si>
  <si>
    <t>Reuters says earthquake caused fire and rockfall. ML from PRE.</t>
  </si>
  <si>
    <t>ISC-GEM Mw 5.7 with sigma 0.6</t>
  </si>
  <si>
    <t>ISC mb=3.4 hence the low Mw proxy value of WPG16 (sigma 0.317). ML=4.2 by LDG, ML=4.1 by STR. FCAT-17 sigma 0.2</t>
  </si>
  <si>
    <t>CPTI15 proxy (2 methods)</t>
  </si>
  <si>
    <t>GCMT (5.25), CPTI15 direct</t>
  </si>
  <si>
    <t>GCMT (5.38), USGS</t>
  </si>
  <si>
    <t>GCMT (5.54), CPTI15 direct</t>
  </si>
  <si>
    <t>GCMT (5.42), CPTI15 direct</t>
  </si>
  <si>
    <t>GCMT (5.15), CPTI15 direct</t>
  </si>
  <si>
    <t>GCMT (5.40), USGS</t>
  </si>
  <si>
    <t>CPTI15 direct, CSEM, MED_RCMT</t>
  </si>
  <si>
    <t>ZUR_RMT, WPG16 proxy</t>
  </si>
  <si>
    <t>GCMT (5.34), USGS</t>
  </si>
  <si>
    <t>MED_RCMT, CSEM</t>
  </si>
  <si>
    <t>GCMT (5.22), BRK</t>
  </si>
  <si>
    <t>GCMT (4.92), USGS</t>
  </si>
  <si>
    <t>GCMT (5.07), CPTI15 direct</t>
  </si>
  <si>
    <t>GCMT (5.17), USGS-PAS</t>
  </si>
  <si>
    <t>GCMT (5.49), USGS-PAS</t>
  </si>
  <si>
    <t>GCMT (4.84), USGS</t>
  </si>
  <si>
    <t>GCMT (5.07), USGS</t>
  </si>
  <si>
    <t>GCMT (4.91), USGS</t>
  </si>
  <si>
    <t>GCMT (5.11), USGS</t>
  </si>
  <si>
    <t>GCMT (5.3), USGS</t>
  </si>
  <si>
    <t>GCMT (4.99), CPTI15 direct</t>
  </si>
  <si>
    <t>GCMT (4.98), USGS</t>
  </si>
  <si>
    <t>GCMT (5.35), CPTI15 direct</t>
  </si>
  <si>
    <t>GCMT (5.09), USGS</t>
  </si>
  <si>
    <t>GCMT (4.97), USGS</t>
  </si>
  <si>
    <t>GCMT (5.02), USGS</t>
  </si>
  <si>
    <t>GCMT (5.08), USGS</t>
  </si>
  <si>
    <t>GCMT (5.53), GA</t>
  </si>
  <si>
    <t>GCMT (5.32), UPSL</t>
  </si>
  <si>
    <t>GCMT (5.53), USGS</t>
  </si>
  <si>
    <t>PAS (IN USGS), PAS (IN ISC)</t>
  </si>
  <si>
    <t>https://earthquake.usgs.gov/earthquakes/eventpage/ci10403777#executive, http://www.isc.ac.uk/cgi-bin/web-db-v4?event_id=12747048&amp;out_format=IMS1.0&amp;request=REVIEWED</t>
  </si>
  <si>
    <t>https://earthquake.usgs.gov/earthquakes/eventpage/usp000g57j#executive, http://www.isc.ac.uk/cgi-bin/web-db-v4?event_id=13226929&amp;out_format=IMS1.0&amp;request=COMPREHENSIVE</t>
  </si>
  <si>
    <t>https://earthquake.usgs.gov/earthquakes/eventpage/usp000afr4#impact, http://www.isc.ac.uk/cgi-bin/web-db-v4?request=REVIEWED&amp;out_format=ISF&amp;searchshape=RECT&amp;bot_lat=39&amp;top_lat=41&amp;left_lon=41&amp;right_lon=42&amp;ctr_lat=&amp;ctr_lon=&amp;radius=&amp;max_dist_units=deg&amp;srn=&amp;grn=&amp;start_year=2001&amp;start_month=5&amp;start_day=29&amp;start_time=00%3A00%3A00&amp;end_year=2001&amp;end_month=5&amp;end_day=30&amp;end_time=00%3A00%3A00&amp;min_dep=&amp;max_dep=&amp;min_mag=&amp;max_mag=&amp;req_mag_type=&amp;req_mag_agcy=&amp;min_def=&amp;max_def=&amp;include_magnitudes=on&amp;include_links=on&amp;include_headers=on&amp;include_comments=on</t>
  </si>
  <si>
    <t>https://pubs.usgs.gov/of/1988/0357/report.pdf, https://dks.library.kent.edu/cgi-bin/kentstate?a=d&amp;d=dks19880212-01.2.22#, https://earthquake.usgs.gov/earthquakes/eventpage/ci743060#executive, http://www.isc.ac.uk/cgi-bin/web-db-v4?event_id=445368&amp;out_format=IMS1.0&amp;request=REVIEWED</t>
  </si>
  <si>
    <t>CEUS SSC catalogue, Tuttle et al. (2002)</t>
  </si>
  <si>
    <t>https://www.tvp.info/21930375/wstrzas-pod-ziemia-dramat-na-powierzchni-mieszkancy-rejonu-tapniecia-janiny-boja-sie-o-odszkodowania, https://gazetakrakowska.pl/minal-juz-tydzien-po-wstrzasach-ludzie-dalej-bez-pomocy-kopalni/ar/8984999?cookie=1</t>
  </si>
  <si>
    <t>Fallen tiles</t>
  </si>
  <si>
    <t>http://news.163.com/14/0426/12/9QONJ6H200014AED.html</t>
  </si>
  <si>
    <t>https://dziennikzachodni.pl/potezny-wstrzas-w-bytomiu-zatrzeslo-w-kwk-bobrek-eksperci-badaja-zniszczenia/ar/10068412</t>
  </si>
  <si>
    <t>https://www.rmf24.pl/fakty/polska/news-silny-wstrzas-w-kopalni-myslowice-wesola-byl-odczuwalny-w-ki,nId,2399327</t>
  </si>
  <si>
    <t>Four miners injured</t>
  </si>
  <si>
    <t>Unclear if rockburst or earthquake. School damaged.</t>
  </si>
  <si>
    <t>Seven injured miners</t>
  </si>
  <si>
    <t>Potential rockburst</t>
  </si>
  <si>
    <t>https://wiadomosci.wp.pl/wstrzas-w-kopalni-murcki-staszic-w-katowicach-siedmiu-gornikow-poszkodowanych-6162799407011457a</t>
  </si>
  <si>
    <t>Deaths and injuries due to damage in copper mine</t>
  </si>
  <si>
    <t>http://www.lubin.pl/mocny-wstrzas-na-rudnej/</t>
  </si>
  <si>
    <t>One miner injured</t>
  </si>
  <si>
    <t>http://www.theguardian.com/environment/2005/nov/27/china.naturaldisasters, http://news.bbc.co.uk/1/hi/world/asia-pacific/4472582.stm, http://onlinelibrary.wiley.com/doi/10.1111/j.1755-6724.2012.00677.x/pdf, http://earthquakes.findthedata.com/l/5233/China-Jiangxi-Jiujiang-Ruichang, http://www.chinadaily.com.cn/english/doc/2005-11/27/content_498259.htm,http://reliefweb.int/report/china/china-jiangxi-earthquake-2005-information-bulletin-1, https://www.adrc.asia/view_disaster_en.php?lang=&amp;KEY=911, http://en.cnki.com.cn/Article_en/CJFDTOTAL-HXQO200601010.htm, https://reliefweb.int/report/china/china-earthquake-ocha-situation-report-no-2-2</t>
  </si>
  <si>
    <t>http://news.sina.com.cn/c/2016-11-25/doc-ifxyasmv1857494.shtml, http://news.163.com/16/1124/12/C6KV6D3P000187VG.html</t>
  </si>
  <si>
    <t>Economic loss converted from 2 million Yuan (1 CNY=0.143974 USD)</t>
  </si>
  <si>
    <t>Second shock similar magnitude 6 mins later. Money converted from "diversi miliardi di lire" (Quaderni di Geofisica n57), which means "several thousand millions" (1USD=930 liras in 1980). Damaged and destroyed buildings interpreted from same source: "dalle cronache locali emerge che nel capoluogo cosentino alcune centinaia di edifici riportarono danni e lesioni di moderata entità e almeno un altro centinaio danni gravi, tali da renderli inagibili".</t>
  </si>
  <si>
    <t>Number of damaged buildings interpreted from http://www.franceseisme.fr/donnees/intensites/2004/040223_1731/2004_02_23.pdf</t>
  </si>
  <si>
    <t>http://nasional.tempo.co/read/722345/gempa-masih-guncang-halmahera-barat/full&amp;view=ok</t>
  </si>
  <si>
    <t>https://reliefweb.int/sites/reliefweb.int/files/resources/20170613080021.pdf</t>
  </si>
  <si>
    <t>[FS Mw5.1 2015-12-8] Not clear from newspaper source if reported damage is for the whole sequence. Not clear why EID appears to discard the lightly damaged houses.</t>
  </si>
  <si>
    <t>MED_RCMT, INGV</t>
  </si>
  <si>
    <t>This database is distributed under a Creative Commons CC BY-SA 4.0 license:</t>
  </si>
  <si>
    <t>https://creativecommons.org/licenses/by-sa/4.0/</t>
  </si>
  <si>
    <t>This database is distributed in the hope that it will be useful to the scientific and engineering communities. This database is distributed AS IS, WITHOUT ANY WARRANTY, without even the implied warranty of fitness for a particular purpose. The authors of the present database and aforementioned publications (Nievas CI, Bommer JJ, Crowley H, van Elk J, Ntinalexis M, Sangirardi M, Kazantzidou-Firtinidou D, Borozan J) and Nederlandse Aardolie Maatschappij B.V. (NAM), which funded this work, assume NO LIABILITY for the use of this database.</t>
  </si>
  <si>
    <t>Thousands</t>
  </si>
  <si>
    <t>5+</t>
  </si>
  <si>
    <t>&gt;20,000</t>
  </si>
  <si>
    <t>EID Damage Level</t>
  </si>
  <si>
    <t>Damaged Bdgs.</t>
  </si>
  <si>
    <t>Destroyed Bdgs.</t>
  </si>
  <si>
    <t>Dozens-Hundreds</t>
  </si>
  <si>
    <t>Source of the moment magnitude values reported, in order. Values from GCMT in () directly calculated from seismic moment Mo. Agencies' acronyms as listed in the ISC Bulletin. "Direct" and "proxy" used with ISC-GEM, WPG16, CPTI15 and FCAT-17 sources to indicate direct calculation or calculation via other parameters. “Converted from [original scale]=[value in original scale]” implies that we carried out the conversion using the models described in the report and journal paper.</t>
  </si>
  <si>
    <t xml:space="preserve">FCAT-17, the French seismic CATalogue </t>
  </si>
  <si>
    <t>Manchuel, K., P. Traversa, D. Baumont, M. Cara, E. Nayman &amp; C. Durouchoux (2018)</t>
  </si>
  <si>
    <t>The French seismic CATalogue (FCAT-17). Bulletin of Earthquake Engineering 16, 2227-2251.</t>
  </si>
  <si>
    <t>Damage Levels from EID Converted into "Numbers" of Damaged and Destroyed Buildings:</t>
  </si>
  <si>
    <t>378-1800</t>
  </si>
  <si>
    <t>107-222</t>
  </si>
  <si>
    <t>Note:</t>
  </si>
  <si>
    <t>This database contains information on damage, casualties, economic losses and other kinds of consequences from various sources of</t>
  </si>
  <si>
    <t>undetermined reliability. As a consequence, values and descriptions of damage, casualties, economic losses and all oher kinds of</t>
  </si>
  <si>
    <t>consequences do not necessarily represent verified scientific observations or measurements.</t>
  </si>
  <si>
    <t>807-1,500</t>
  </si>
  <si>
    <t>http://www.bssaonline.org/content/99/4/2541.short, http://srl.geoscienceworld.org/content/79/5/672, http://web.archive.org/web/20081004192205/, http://earthquake.usgs.gov/eqcenter/eqarchives/significant/sig_2007.php, http://news.bbc.co.uk/1/hi/uk/6602677.stm, http://www.earthquakes.bgs.ac.uk/education/reports/folkestone/folkestone_28_april_2007.htm, http://web.archive.org/web/20070531231344/http://www.kentnews.co.uk/kent-news/People-felt-tremors-in-the-weeks-leading-up-to-Earthquake-newsinkent3638.aspx, http://news.bbc.co.uk/1/hi/england/dorset/6603547.stm, http://www.theguardian.com/uk/2007/apr/28/theobserver.uknews, http://www.ekklesia.co.uk/node/5174, http://www.emsc-csem.org/Earthquake/earthquake.php?id=42748#pics, http://www.telegraph.co.uk/finance/personalfinance/insurance/2808437/Insurers-face-10m-bill-for-quake-repairs.html, https://www.kentonline.co.uk/folkestone/news/cost-of-the-quake---1500-build-a29468/</t>
  </si>
  <si>
    <t>40,000,000-60,000,000</t>
  </si>
  <si>
    <t>40 million USD converted from 20 million GBP</t>
  </si>
  <si>
    <t>Additional</t>
  </si>
  <si>
    <t>Database of Damaging Small-to-Medium Magnitude Earthquakes</t>
  </si>
  <si>
    <t>https://nam-onderzoeksrapporten.data-app.nl/reports/download/groningen/en/bb24d606-1c5d-40dc-a9af-968ed182c400</t>
  </si>
  <si>
    <t>UTC Date</t>
  </si>
  <si>
    <t>UTC Time</t>
  </si>
  <si>
    <t>Est. Local Date</t>
  </si>
  <si>
    <t>Est. Local Time</t>
  </si>
  <si>
    <t>Est. Local Case</t>
  </si>
  <si>
    <t>TZ API</t>
  </si>
  <si>
    <t>TZ API adj</t>
  </si>
  <si>
    <t>TZ API near</t>
  </si>
  <si>
    <t xml:space="preserve">In EM-DAT it appears as occurring on 9 Nov 1980 but in other sources as 12 Nov 1980 </t>
  </si>
  <si>
    <t>Modified Mercalli Intensity (MMI), unless specified otherwise. It can stem either from observations or USGS ShakeMaps.</t>
  </si>
  <si>
    <t>Nievas, C.I., J. J. Bommer, H. Crowley, J. van Elk, M. Ntinalexis &amp; M. Sangirardi (2019).</t>
  </si>
  <si>
    <t>A Database of Damaging Small-to-Medium Magnitude Earthquakes</t>
  </si>
  <si>
    <t xml:space="preserve">http://earthquakes.findthedata.com/l/6162/China-Yunnan-Province-Qiaojia, https://earthquake-report.com/2013/02/19/moderate-earthquake-yunnan-china-on-february-19-2013/, http://www.gettyimages.lu/detail/news-photo/rescuers-work-at-a-damaged-house-after-an-earthquake-on-news-photo/162155452, http://www.zimbio.com/pictures/uTIX4Pe48vC/Yunnan+Earthquake+Injures+Eight/qMBStwEo_I7, </t>
  </si>
  <si>
    <t>FS Mw6.2 3 Aug 2014. Earthquake-Report says 750,000 USD loss estimate.</t>
  </si>
  <si>
    <t>http://earthquakes.findthedata.com/l/6165/China-Xinjian-Province-S, https://earthquake-report.com/2013/03/11/strong-earthquake-kyrgyzstan-xinjiang-border-reg-on-march-11-2013/</t>
  </si>
  <si>
    <t>http://www.nacion.com/el-mundo/sismo-de-al-menos-48-sacude-honduras/PVGZ42APSZHC5O24T6UMYZVM2A/story/, http://cnnespanol.cnn.com/2013/04/10/un-sismo-de-6-1-grados-remece-honduras/, https://earthquake-report.com/2013/04/10/strong-earthquake-honduras-on-april-10-2013/</t>
  </si>
  <si>
    <t>http://earthquakes.findthedata.com/l/6177/Algeria-Algiers, http://www.emsc-csem.org/Earthquake/earthquake.php?id=317819, https://earthquake-report.com/2013/05/19/moderate-earthquake-northern-algeria-on-may-19-2013/</t>
  </si>
  <si>
    <t>5-7</t>
  </si>
  <si>
    <t>Earthquake-Report mentions 500 damaged houses but potentially 5,000 destroyed chimneys.</t>
  </si>
  <si>
    <t>11-24</t>
  </si>
  <si>
    <t>Two builders injured due to scaffolding falling</t>
  </si>
  <si>
    <t>http://earthquakes.findthedata.com/l/6188/Greece-Central-Phthiotis-Reggini, http://greece.greekreporter.com/2013/08/13/earthquake-leaves-fthiotis-homes-unsafe/, http://www.oasp.gr/node/2522, http://www.ekathimerini.com/4dcgi/_w_articles_wsite1_1_09/08/2013_513574, http://earthquake-now.blogspot.co.uk/2013/09/blog-post_24.html, http://www.alriyadh.com/en/article/858813/earthquake-damages-homes-in-central-greece, https://earthquake-report.com/2013/08/07/moderate-earthquake-greece-on-august-7-2013/</t>
  </si>
  <si>
    <t>https://earthquake-report.com/2013/11/10/strong-earthquake-tajikistan-on-november-10-2013/</t>
  </si>
  <si>
    <t>https://earthquake-report.com/2014/01/05/strong-earthquake-colombia-on-january-5-2014/, http://www.vanguardia.com/actualidad/colombia/240837-fuerte-sismo-sacudio-a-sipi-choco, http://200.119.88.135/RSNC/Comunicados/201401042236_Sismo_Sipi_informe.pdf, https://www.elespectador.com/noticias/nacional/temblor-de-52-grados-se-sintio-cali-y-otras-ciudades-de-articulo-466978</t>
  </si>
  <si>
    <t xml:space="preserve">https://earthquake-report.com/2014/02/02/strong-earthquake-southern-iran-on-february-2-2014/, https://www.ngdc.noaa.gov/nndc/struts/results?eq_0=10072&amp;t=101650&amp;s=13&amp;d=22,26,13,12&amp;nd=display </t>
  </si>
  <si>
    <t>https://www.perthnow.com.au/news/vic/kalgoorlie-boulder-rattled-by-46-earthquake---but-escapes-damage-ng-f208fc802463ba82f88bbe750a62f901, http://www.abc.net.au/news/2014-02-26/goldfields-towns-hit-by-earthquake/5285002, http://www.ga.gov.au/news-events/news/latest-news/kalgoorlie-boulder-earthquake, https://watchers.news/2014/02/27/moderate-and-damaging-m-4-6-earthquake-struck-near-super-pit-goldmine-near-kalgoorlie-western-australia/, https://earthquake-report.com/2014/02/26/moderate-earthquake-western-australia-on-february-26-2014-2/, https://earthquake-report.com/2014/02/26/moderate-earthquake-western-australia-on-february-26-2014-2/</t>
  </si>
  <si>
    <t>https://www.tulsaworld.com/news/state/saturday-earthquake-causes-minor-damages-to-logan-county-jail/article_d498b42a-91d8-11e3-9c2d-0017a43b2370.html</t>
  </si>
  <si>
    <t>http://www.scpr.org/news/2014/04/03/43261/51-earthquake-caused-xxx-millions-in-damages-in-br/, http://www.whittierdailynews.com/general-news/20140328/51-magnitude-earthquake-centered-near-la-habra, http://www.latimes.com/local/lanow/la-me-ln-51-earthquake-hit-on-fault-that-caused-deadly-1987-whittier-quake-20140328-story.html, http://earthquake.usgs.gov/earthquakes/eventpage/ci15481673#general_summary, http://ktla.com/2014/03/28/3-6-magnitude-earthquake-strikes-near-la-habra/, http://earthquakes.findthedata.com/l/6220/California-La-Habra-Brea-Fullerton, https://www.latimes.com/local/lanow/la-me-ln-aftershock-minor-damage-unsettles-nerves-20140329-story.html</t>
  </si>
  <si>
    <t>21-37</t>
  </si>
  <si>
    <t>7-22</t>
  </si>
  <si>
    <t>http://earthquakes.findthedata.com/l/6225/Nicaragua-Managua-Ciudad-Sandino, http://www.bbc.co.uk/news/world-latin-america-27020200, http://www.ticotimes.net/2014/04/14/panic-in-nicaragua-as-tremors-continue, https://www.excelsior.com.mx/global/2014/04/14/954009, https://www.elnuevoherald.com/noticias/mundo/america-latina/article2032587.html</t>
  </si>
  <si>
    <t>74-yr old woman died of heart attack</t>
  </si>
  <si>
    <t>70-100</t>
  </si>
  <si>
    <t>http://earthquakes.findthedata.com/l/6248/Ecuador-Quito, http://www.weather.com/news/news/quito-ecuador-earthquake-20140812, http://www.bbc.co.uk/news/world-latin-america-28767140, http://earthquake-report.com/2014/08/12/moderate-earthquake-ecuador-on-august-12-2014/, http://rt.com/news/179872-ecuador-earthquake-capital-quito/, http://earthquake.usgs.gov/earthquakes/eventpage/usb000s27f#general_summary, http://www.cnhtours.com/news-blog-discussions/2014/8/13/mild-earthquake%28s%29-in-quito-area.aspx, https://www.elcomercio.com/actualidad/temblor-sacudio-quito.html, https://periodismoecuador.com/2014/08/12/vias-cerradas-deslizamientos-de-tierra-casas-cuarteadas-y-una-cantera-colapsada-deja-temblor-en-quito/, https://www.larepublica.ec/blog/sociedad/2014/08/12/al-menos-dos-muertos-por-el-deslizamiento-de-tierra-tras-sismo-en-quito/</t>
  </si>
  <si>
    <t>1 death by falling sacks of rice, 2 deaths in mine or quarry</t>
  </si>
  <si>
    <t>6-21</t>
  </si>
  <si>
    <t>https://earthquake-report.com/2014/08/16/moderate-earthquake-eastern-sichuan-china-on-august-16-2014/, http://news.sina.com.cn/c/2014-08-17/143030698774.shtml</t>
  </si>
  <si>
    <t>337-465</t>
  </si>
  <si>
    <t>Numbers of damaged and destroyed buildings from Earthquake-Report are rooms, the 465 plus 14 reported here are dwellings</t>
  </si>
  <si>
    <t>4-6</t>
  </si>
  <si>
    <t>https://pubs.geoscienceworld.org/ssa/srl/article/87/6/1433/314210/a-rare-moderate-sized-mw-4-9-earthquake-in-kansas, http://earthquake.usgs.gov/earthquakes/eventpage/usc000swru#general_summary, http://www.kansas.com/news/local/article3847222.html, http://www.kansas.com/news/politics-government/article8166849.html, http://www.breakingnews.com/topic/magnitude-48-earthquake-hits-kansas-nov-12-2014/, https://earthquake-report.com/2014/11/12/strong-earthquake-kansas-on-november-12-2014/</t>
  </si>
  <si>
    <t>http://earthquakes.findthedata.com/l/6262/China-Yunnan-Province, http://earthquake-report.com/2015/02/20/moderate-earthquake-yunnan-china-on-february-20-2015/, http://news.fjsen.com/2015-02/21/content_15715164.htm</t>
  </si>
  <si>
    <t>Damage numbers from news website</t>
  </si>
  <si>
    <t>http://earthquakes.findthedata.com/l/6264/China-Xinjiang-Province-Shawan, http://www.china.org.cn/environment/2015-02/23/content_34877094.htm, http://earthquake-report.com/2015/02/22/strong-earthquake-northern-xinjiang-china-on-february-22-2015/, http://news.xinhuanet.com/english/china/2015-02/23/c_127512861.htm, http://news.xinhuanet.com/english/china/2015-02/22/c_134011368.htm, http://www.wantchinatimes.com/news-subclass-cnt.aspx?id=20150224000048&amp;cid=1103, http://xj.people.com.cn/n/2015/0223/c188514-23971572.html</t>
  </si>
  <si>
    <t>15-20</t>
  </si>
  <si>
    <t>http://earthquakes.findthedata.com/l/6265/Pakistan-Battagram, http://earthquake.usgs.gov/earthquakes/eventpage/usc000ttgc#general_map, http://reliefweb.int/report/pakistan/pakistan-earthquake-echo-daily-flash-27-february-2015, https://tlarremore.wordpress.com/2015/02/27/5-4-m-earthquake-event-northwest-frontier-pakistan/, http://www.deccanherald.com/content/462343/strong-earthquake-jolts-parts-pakistan.html, http://www.emirates247.com/news/5-4-magnitude-earthquake-hits-pakistan-2015-02-27-1.582479, http://post.jagran.com/moderate-quake-strikes-pakistan-15-injured-1425019407, http://dunyanews.tv/en/Pakistan/264090-15-people-injured-as-strong-earthquake-jolts-north</t>
  </si>
  <si>
    <t>32-39</t>
  </si>
  <si>
    <t>EID has a much larger number of damaged entities (rooms perhaps?)</t>
  </si>
  <si>
    <t>https://www.thehindubusinessline.com/news/world/32-injured-in-china-earthquake/article6951935.ece, http://www.china.org.cn/environment/2015-03/02/content_34924174.htm, https://www.chinadailyasia.com/nation/2015-03/02/content_15233189.html</t>
  </si>
  <si>
    <t>http://www.rts.rs/page/stories/ci/story/124/%D0%94%D1%80%D1%83%D1%88%D1%82%D0%B2%D0%BE/1852366/%D0%97%D0%B5%D0%BC%D1%99%D0%BE%D1%82%D1%80%D0%B5%D1%81+%D0%BA%D0%BE%D0%B4+%D0%9A%D0%BE%D1%81%D1%98%D0%B5%D1%80%D0%B8%D1%9B%D0%B0.html</t>
  </si>
  <si>
    <t>One fracture while rushing out of residence</t>
  </si>
  <si>
    <t>https://indianexpress.com/article/cities/kolkata/assam-quake-aftershocks-hit-parts-of-north-bengal-one-injured/</t>
  </si>
  <si>
    <t>83-398</t>
  </si>
  <si>
    <t>http://earthquake.usgs.gov/earthquakes/eventpage/us10003vgf#general, http://earthquake-report.com/2015/11/07/moderate-earthquake-venezuela-on-november-7-2015/, https://www.noticias24.com/venezuela/noticia/302055/nuevos-sismos-se-registraron-hoy-en-el-estado-merida/, https://www.noticias24.com/venezuela/noticia/301958/se-registro-un-temblor-de-51-en-merida-reporto-funvisis/</t>
  </si>
  <si>
    <t>EID says 83 damaged, but it appears that 83 buildings were inspected, out of which 39 turned out to be damaged</t>
  </si>
  <si>
    <t>60-69</t>
  </si>
  <si>
    <t>http://www.dzwww.com/xinwen/guoneixinwen/201605/t20160511_14275843.htm</t>
  </si>
  <si>
    <t>15-31</t>
  </si>
  <si>
    <t>http://dunyanews.tv/en/World/343690-Earthquake-in-Tajikistan-destroys-30-homes-school, https://akipress.com/news:579572/?authform</t>
  </si>
  <si>
    <t>Leaving houses in panic, falling down stairs, jumping from lower-floor terraces</t>
  </si>
  <si>
    <t>30-131</t>
  </si>
  <si>
    <t>https://phys.org/news/2016-09-magnitude-quake-macedonia-injuries.html, http://www.libertas.mk/okolu-50-litsa-povredeni-pri-begane-za-vreme-na-zemjotresite/</t>
  </si>
  <si>
    <t>25-84</t>
  </si>
  <si>
    <t>5-10</t>
  </si>
  <si>
    <t>https://www.cne.go.cr/Documentos/cedo/historico_desastres_cr.pdf, http://rsn.ucr.ac.cr/actividad-sismica/reportes-sismicos/7989-16-12-16-informe-preliminar-sismo-capellades, http://qcostarica.com/27-people-evacuated-as-5-3-earthquake-rocks-central-valley/</t>
  </si>
  <si>
    <t>60-64</t>
  </si>
  <si>
    <t>1-30</t>
  </si>
  <si>
    <t>70-700</t>
  </si>
  <si>
    <t>10-145</t>
  </si>
  <si>
    <t>[AS Mw6.3 2016-7-11]. Number of damaged and destroyed buildings quite contrasting in different sources.</t>
  </si>
  <si>
    <t>https://www.infobae.com/america/america-latina/2016/12/19/ola-de-sismos-en-ecuador-dejo-danos-materiales-cortes-de-energia-y-clases-suspendidas/, https://reliefweb.int/sites/reliefweb.int/files/resources/ocha20161220_flash_update_sismo_atacames.pdf, https://reliefweb.int/sites/reliefweb.int/files/resources/Redhum-EC-Informe_de_Situacion_No7_Sismo-SNGR-20161221-GG-19956.pdf</t>
  </si>
  <si>
    <t>https://www.nat-hazards-earth-syst-sci.net/18/921/2018/nhess-18-921-2018.pdf, https://www.emsc-csem.org/Earthquake/252/Earthquake-sequence-in-Western-Turkey, https://reliefweb.int/report/turkey/turkey-earthquake-gdacs-koeri-afad-usgs-local-media-echo-daily-flash-7-february-2017, http://www.hurriyetdailynews.com/at-least-749-earthquakes-hit-dardanelles-since-feb-6-109673, http://www.haber7.com/guncel/haber/2253740-canakkalede-53-buyuklugunde-deprem, http://www.timeturk.com/deprem-buyuk-hasara-yol-acti/haber-478625, http://www.5haber.com/son-dakika-canakkale-ve-egede-art-arda-23-deprem-oldu-2-yarali-29758.html, http://m.sondakika.com/haber/haber-ayvacik-ilcesinde-deprem-zarar-goren-evler-9234248/, http://www.yenisafak.com/gundem/canakkalede-298-ev-hasar-gordu-2608784, http://www.aljazeera.com.tr/haber/canakkalede-art-arda-sarsintilar, http://www.hurriyet.com.tr/depremin-bilancosu-17-koyde-290i-agir-506-ko-40359645</t>
  </si>
  <si>
    <t>Final numbers for the whole swarm from Livaoglu et al 2018 NHESS (numbers in other sources seem preliminar counts). 3083 undamaged structures. Consequences from events between 6 Feb and 24 Feb</t>
  </si>
  <si>
    <t>43-51</t>
  </si>
  <si>
    <t>https://earthquake-report.com/2017/08/23/moderate-earthquake-iran-iraq-border-region-on-august-23-2017/, https://link.springer.com/content/pdf/10.1007%2Fs10950-018-9807-0.pdf</t>
  </si>
  <si>
    <t>3,389-57,000</t>
  </si>
  <si>
    <t>52,000,000-75,000,000</t>
  </si>
  <si>
    <t>Ellsworth et al 2019 report 75 million USD of damage and 300 million USD of total impact</t>
  </si>
  <si>
    <t>https://pubs.geoscienceworld.org/ssa/srl/article/90/5/1844/572991/Triggering-of-the-Pohang-Korea-Earthquake-Mw-5-5, https://science.sciencemag.org/content/360/6392/1003, https://earthquake-report.com/2017/11/15/moderate-earthquake-south-korea-november-15-2017/, https://www.telesurtv.net/news/Sismo-de-5.4-sacude-costa-oriental-de-Corea-del-Sur-20171115-0013.html, https://www.washingtonpost.com/world/asia_pacific/55-magnitude-quake-hits-off-south-koreas-coast/2017/11/15/da6df366-c9c8-11e7-b506-8a10ed11ecf5_story.html?utm_term=.b5f711d69cb0, https://phys.org/news/2017-11-quake-southeast-south-korea-tremor.html, https://www.dailysabah.com/asia/2017/11/15/rare-54-magnitude-earthquake-strikes-south-korea, https://www.japantimes.co.jp/news/2017/11/16/asia-pacific/quake-south-korea-left-1500-homeless-dozens-injured/#.WhcFG0qnFPY, http://www.firstpost.com/world/earthquake-of-5-4-magnitude-hits-south-koreas-pohang-more-than-50-injured-as-1500-rush-for-shelters-4213085.html, http://www.koreaherald.com/view.php?ud=20171118000048, http://koreajoongangdaily.joins.com/news/article/Article.aspx?aid=3040978, http://english.yonhapnews.co.kr/national/2017/11/19/0302000000AEN20171119000752315.html</t>
  </si>
  <si>
    <t>378-461</t>
  </si>
  <si>
    <t>Detailed Report</t>
  </si>
  <si>
    <t>A3.1</t>
  </si>
  <si>
    <t>A3.2</t>
  </si>
  <si>
    <t>A3.3</t>
  </si>
  <si>
    <t>A4.4</t>
  </si>
  <si>
    <t>A3.4</t>
  </si>
  <si>
    <t>A4.1</t>
  </si>
  <si>
    <t>A3.5</t>
  </si>
  <si>
    <t>A4.2</t>
  </si>
  <si>
    <t>A4.3</t>
  </si>
  <si>
    <t>A4.5</t>
  </si>
  <si>
    <t>A4.6</t>
  </si>
  <si>
    <t>A4.7</t>
  </si>
  <si>
    <t>A4.8</t>
  </si>
  <si>
    <t>A4.9</t>
  </si>
  <si>
    <t>A4.10</t>
  </si>
  <si>
    <t>A4.11</t>
  </si>
  <si>
    <t>A4.12</t>
  </si>
  <si>
    <t>A4.13</t>
  </si>
  <si>
    <t>If Y (yes), some of the information reported for the earthquake was retrieved from EM-DAT</t>
  </si>
  <si>
    <t>If Y (yes), some of the information reported for the earthquake was retrieved from the NOAA Significant Earthquake Database</t>
  </si>
  <si>
    <t>If Y (yes), some of the information reported for the earthquake was retrieved from the Earthquake Impact Database (EID), though not necessarily processed as per Section 2.9 of the report</t>
  </si>
  <si>
    <t>Nievas, C.I., M. Ntinalexis, D. Kazantzidou-Firtinidou, J. Borozan, M. Sangirardi, H. Crowley &amp; J. J. Bommer (2019).</t>
  </si>
  <si>
    <t>NOAA Significant Earthquake Database</t>
  </si>
  <si>
    <t>National Geophysical Data Center / World Data Service (NGDC/WDS)</t>
  </si>
  <si>
    <t>https://www.ngdc.noaa.gov/hazard/earthqk.shtml</t>
  </si>
  <si>
    <t>National Oceanic and Atmospheric Admnistration (NOAA). Significant Earthquake Database. DOI:10.7289/V5TD9V7K</t>
  </si>
  <si>
    <t>EM-DAT The Emergency Events Database</t>
  </si>
  <si>
    <t>www.emdat.be</t>
  </si>
  <si>
    <t>https://earthquake-report.com/2018/02/10/earthquake-impact-database-2018/</t>
  </si>
  <si>
    <t>Information:</t>
  </si>
  <si>
    <t xml:space="preserve">     Last accessed: 21st October 2019</t>
  </si>
  <si>
    <t>The section of the report by Nievas et al. (2019) in which a detail study of the earthquake can be found (details on the report at the top of this tab)</t>
  </si>
  <si>
    <t>If Y (yes), the earthquake has been incorporated from the Earthquake Impact Database as per the procedure described in Section 2.9 of the report, see details below</t>
  </si>
  <si>
    <t>Date of occurrence, in Coordinated Universal Time (UTC)</t>
  </si>
  <si>
    <t>Time of occurrence, in Coordinated Universal Time (UTC)</t>
  </si>
  <si>
    <t>Local date of occcurrence, estimated using Google Time Zone API (for limitations please refer to the journal paper)</t>
  </si>
  <si>
    <t>Local time of occcurrence, estimated using Google Time Zone API (for limitations please refer to the journal paper)</t>
  </si>
  <si>
    <t>TZ API (as estimated with Google Time Zone API), TZ API adj (estimated with Google Time Zone API and adjusted manually), TZ API near (estimated with Google Time Zone API using the closest onshore coordinates)</t>
  </si>
  <si>
    <t>Number of damaged and destroyed buildings not clear from sources. Local time 13:58 confirmed from Pomonis et al. (2014).</t>
  </si>
  <si>
    <t>Local time adjusted manually acc to https://en.wikipedia.org/wiki/Time_in_Venezuela</t>
  </si>
  <si>
    <t>Related to E17-069. Local time adjusted manually acc to https://en.wikipedia.org/wiki/Time_in_Venezuela</t>
  </si>
  <si>
    <t>Related to E17-067. Local time adjusted manually acc to https://en.wikipedia.org/wiki/Time_in_Venezuela</t>
  </si>
  <si>
    <t>Cause of death unknown</t>
  </si>
  <si>
    <t>https://link.springer.com/article/10.1007/s10518-018-0462-1, http://bibliotheek.knmi.nl/knmipubDIV/The_August16_2012_earthquake_near_Huizinge_(Groningen).pdf</t>
  </si>
  <si>
    <t>Only very light non-structural damage. Number of buildings is damage claims.</t>
  </si>
  <si>
    <t>http://www.isc.ac.uk/cgi-bin/web-db-v4?event_id=2902245&amp;out_format=IMS1.0&amp;request=COMPREHENSIVE, https://earthquake.usgs.gov/earthquakes/eventpage/usp000ayty/impact</t>
  </si>
  <si>
    <t>https://link.springer.com/article/10.1007/s11069-009-9466-0, https://link.springer.com/article/10.1007/s11069-009-9467-z, https://link.springer.com/article/10.1007/s00024-009-0462-9</t>
  </si>
  <si>
    <t>http://earthquake-report.com/2011/05/13/moderate-earthquake-near-lorca-and-murcia-spain/, http://earthquake.usgs.gov/earthquakes/eqarchives/significant/sig_2011.php</t>
  </si>
  <si>
    <t>http://earthquakes.findthedata.com/l/5188/Spain-La-Paca-Zarcilla-De-Ramos, https://link.springer.com/article/10.1007/s10950-006-2536-9, https://pubs.geoscienceworld.org/ssa/bssa/article/97/3/671/146484/an-overview-of-the-damaging-and-low-magnitude-mw-4, http://www.laverdad.es/murcia/20130129/local/lorca/zarcilla-ramos-pone-heridas-201301291356.html</t>
  </si>
  <si>
    <t>Université Catholique de Louvain. EM-DAT: The Emergency Events Database</t>
  </si>
  <si>
    <t>Cred. Prof. Dr. D. Guha-Sapir. Brussels, Belgium.</t>
  </si>
  <si>
    <t>&gt;24</t>
  </si>
  <si>
    <t>ISC Bulletin: 35 injured at Tuzla</t>
  </si>
  <si>
    <t>ISC Bulletin: 5 persons injured and damage in Kemah area</t>
  </si>
  <si>
    <t>ISC Bulletin: A few people injured and minor damage in the Potenza area</t>
  </si>
  <si>
    <t>ISC Bulletin: About 500 houses damaged in southern Maharashtra</t>
  </si>
  <si>
    <t>ISC Bulletin: Additional damage in the Slano and Ston areas, Croatia</t>
  </si>
  <si>
    <t>ISC Bulletin: At least 25 people injured at Dhaka</t>
  </si>
  <si>
    <t>ISC Bulletin: At least 40 people injured in Gujarat</t>
  </si>
  <si>
    <t>ISC Bulletin: At least 7 people injured at Nagano</t>
  </si>
  <si>
    <t>ISC Bulletin: At least 7 people injured in Ibaraki; 7 in Chiba; 6 in Tokyo; 6 in Saitama; and 1 in Kanagawa Prefectures</t>
  </si>
  <si>
    <t>ISC Bulletin: At least four people injured, five buildings damaged, landslides,  avalanches and road damage in Kagoshima Prefecture</t>
  </si>
  <si>
    <t>ISC Bulletin: At least thirty people were injured in the Firuzabad area</t>
  </si>
  <si>
    <t>ISC Bulletin: Casualties I=VI MM. One person slightly injured at Okuchi.</t>
  </si>
  <si>
    <t>ISC Bulletin: Damage I=VII MM at Porto San Giorgio and Fermo</t>
  </si>
  <si>
    <t>ISC Bulletin: Eleven people injured and some damage in the Bandar_e  Abbas area</t>
  </si>
  <si>
    <t>ISC Bulletin: Eleven people injured by rockslides</t>
  </si>
  <si>
    <t>ISC Bulletin: Fifteen houses collapsed and 27 houses slightly damaged at Halilcavus,  Hinis, Kizilahmet, Kongur, Ovacevirme, Parmaksiz and Suvaran</t>
  </si>
  <si>
    <t>ISC Bulletin: Fifteen people injured and damage in the Behbahan area. Also damage at  Deh Dasht.</t>
  </si>
  <si>
    <t>ISC Bulletin: Five people injured and buildings damaged in 30 villages in the Erzincan  area</t>
  </si>
  <si>
    <t>ISC Bulletin: Four people injured and slight damage at Bursa. Some damage in Inegol town of Bursa City.</t>
  </si>
  <si>
    <t>ISC Bulletin: Four people injured at Vina del Mar, two at Valparaiso and one at Quintero</t>
  </si>
  <si>
    <t>ISC Bulletin: Many homes damaged in the Ain el Bordj area</t>
  </si>
  <si>
    <t>ISC Bulletin: One man injured in an avalanche triggered by the  earthquake</t>
  </si>
  <si>
    <t>ISC Bulletin: One person died of fright and slight damage I=V  MM in Isernia Province</t>
  </si>
  <si>
    <t>ISC Bulletin: One person injured and additional damage in southwestern Yunnan  Province</t>
  </si>
  <si>
    <t>ISC Bulletin: One person injured and one house collapsed in the Dhading area</t>
  </si>
  <si>
    <t>ISC Bulletin: One person injured at Cairo</t>
  </si>
  <si>
    <t>ISC Bulletin: One person injured at Jiashi</t>
  </si>
  <si>
    <t>ISC Bulletin: One person injured by a landslide on the coastal highway between Hua_lien and Su_ao</t>
  </si>
  <si>
    <t>ISC Bulletin: One person injured in Miyagi Prefecture</t>
  </si>
  <si>
    <t>ISC Bulletin: One person injured slightly and minor damage in  the Genzano di Roma_Velletri area</t>
  </si>
  <si>
    <t>ISC Bulletin: One person killed and another injured by  rockslides at Tactic. Several houses damaged at San Miguel Tucuru and Tamahu. Landslides occurred in the  epicentral area.</t>
  </si>
  <si>
    <t>ISC Bulletin: One person killed at Izmir</t>
  </si>
  <si>
    <t>ISC Bulletin: One person killed, 45 injured and several houses damaged in Yongsheng  County</t>
  </si>
  <si>
    <t>ISC Bulletin: One person slightly injured at Kanuma</t>
  </si>
  <si>
    <t>ISC Bulletin: One person slightly injured in Ibaraki Prefecture</t>
  </si>
  <si>
    <t>ISC Bulletin: One person slightly injured in Yamaguchi Prefecture, Honshu</t>
  </si>
  <si>
    <t>ISC Bulletin: Six people injured and several houses damaged in the epicentral area</t>
  </si>
  <si>
    <t>ISC Bulletin: Six people injured, a fishing pier destroyed, at least 11 buildings  damaged, roads cracked and water pipes damaged at Sogod</t>
  </si>
  <si>
    <t>ISC Bulletin: Sixty_seven people injured in the Firuzabad area</t>
  </si>
  <si>
    <t>ISC Bulletin: SLIGHT DAMAGE</t>
  </si>
  <si>
    <t>ISC Bulletin: Slight damage</t>
  </si>
  <si>
    <t>ISC Bulletin: Slight damage  I=VI MM at Big Bear City</t>
  </si>
  <si>
    <t>ISC Bulletin: Slight damage in the Duvno are</t>
  </si>
  <si>
    <t>ISC Bulletin: Slight damage in the Garmsar area</t>
  </si>
  <si>
    <t>ISC Bulletin: Slight damage reported at Wewak, injured according to USGS_PDE</t>
  </si>
  <si>
    <t>ISC Bulletin: Slight damage to some buildings at Merida</t>
  </si>
  <si>
    <t>ISC Bulletin: some destruction in the town of Nazareth. Masonry walls  built with poor mortar collapsed, in one case burying inhabitants. Only injuries no  deaths.</t>
  </si>
  <si>
    <t>ISC Bulletin: Some houses damaged in the epicentral area</t>
  </si>
  <si>
    <t>ISC Bulletin: Some houses destroyed in the Birjand_Qayen area</t>
  </si>
  <si>
    <t>ISC Bulletin: Thirty_two houses damaged at Kasani Village</t>
  </si>
  <si>
    <t>ISC Bulletin: Three people injured and slight damage I=VI MM in the  Kingston_Linstead_lower St. Andrew are</t>
  </si>
  <si>
    <t>ISC Bulletin: Three people injured at Dagupan</t>
  </si>
  <si>
    <t>ISC Bulletin: Three people injured in the Tokyo area</t>
  </si>
  <si>
    <t>ISC Bulletin: Twenty people injured and some damage in the Khonj area</t>
  </si>
  <si>
    <t>ISC Bulletin: Two people injured and 150 houses damaged in the Koyna-Kolhapur area, Maharashtra</t>
  </si>
  <si>
    <t>ISC Bulletin: Two people injured and seven houses destroyed at Bitlis</t>
  </si>
  <si>
    <t>ISC Bulletin: Two people injured and several houses destroyed in the Ambato area</t>
  </si>
  <si>
    <t>ISC Bulletin: Two people injured and some buildings slightly damaged in the Diyarbakir area</t>
  </si>
  <si>
    <t>ISC Bulletin: Two people injured at Kashiwazaki. Train service interrupted between Tokyo and Niigata</t>
  </si>
  <si>
    <t>ISC Bulletin: Two people injured at Nevel'sk</t>
  </si>
  <si>
    <t>ISC Bulletin: Two people injured slightly at Bombay</t>
  </si>
  <si>
    <t>ISC Bulletin: Two people killed and one injured in Shaanxi</t>
  </si>
  <si>
    <t>ISC Bulletin: Two people slightly injured in the Tokyo-Yokohama area</t>
  </si>
  <si>
    <t>ISC Bulletin: Additional damage at Sant'Agostino</t>
  </si>
  <si>
    <t>ISC Bulletin: Approximately 60 people injured, More than 10,000 houses collapsed or damaged. Sandblows.</t>
  </si>
  <si>
    <t>ISC Bulletin: At least 1,000 people injured and one building collapsed in the Adana-Ceyhan area</t>
  </si>
  <si>
    <t>ISC Bulletin: At least 100 houses damaged slightly in the Kishtwar area</t>
  </si>
  <si>
    <t>ISC Bulletin: At least 2 people injured and severe damage in the Lahat area</t>
  </si>
  <si>
    <t>ISC Bulletin: At least 39 people injured and 504 buildings damaged or destroyed in  Niigata Prefecture, https://earthquake.usgs.gov/earthquakes/eventpage/usp0006uzu/impact</t>
  </si>
  <si>
    <t>ISC Bulletin: At least 50 houses destroyed and 500 damaged in the Paccha area</t>
  </si>
  <si>
    <t>ISC Bulletin: At least 58 people injured and 279 buildings damaged in Fukuoka Prefecture. Several homes destroyed on Genkai-jima. Several landslides occured in the epicentral area.</t>
  </si>
  <si>
    <t>ISC Bulletin: At least 6 houses severely damaged [V] at Montes Claros</t>
  </si>
  <si>
    <t>ISC Bulletin: At least 6 people injured and many buildings damaged at Jaisalmer, India</t>
  </si>
  <si>
    <t>ISC Bulletin: At least eight people injured, 50 homes damaged and landslides occurred in the Dabancheng area</t>
  </si>
  <si>
    <t>ISC Bulletin: At least three houses were destroyed and 10 damaged at San Juan del Rio Coco</t>
  </si>
  <si>
    <t>ISC Bulletin: Damage in the Jaisalmer area, India</t>
  </si>
  <si>
    <t>ISC Bulletin: Dozens of houses damaged in the Valandovo area</t>
  </si>
  <si>
    <t>ISC Bulletin: Four people injured and moderate damage at Baoshan, China</t>
  </si>
  <si>
    <t>ISC Bulletin: Fourteen people injured and at least 113 houses damaged in the Erzurum  area</t>
  </si>
  <si>
    <t>ISC Bulletin: Minor damage occurred at Ho Chi Minh City, Vietnam</t>
  </si>
  <si>
    <t>ISC Bulletin: Minor damage to some houses and electricity disrupted in Luhuo</t>
  </si>
  <si>
    <t>ISC Bulletin: Moderate damage to approximately 300 homes in Kashi</t>
  </si>
  <si>
    <t>ISC Bulletin: One person injured and about 200 houses damaged in Khorasan Province</t>
  </si>
  <si>
    <t>ISC Bulletin: One person injured and minor damage in the Delhi area</t>
  </si>
  <si>
    <t>ISC Bulletin: Press reported 100 houses damaged, 11 being destroyed. Damage in the  port of Preveza and a landslide was triggered on the Preveza-Igoumenitsa road</t>
  </si>
  <si>
    <t>ISC Bulletin: Seventy_one people injured and damage in the Qinzhou_Fangcheng area</t>
  </si>
  <si>
    <t>ISC Bulletin: Several buildings damaged in the Satara area</t>
  </si>
  <si>
    <t>ISC Bulletin: Slight damage [V] at Narayanganj</t>
  </si>
  <si>
    <t>ISC Bulletin: Slight damage [V] at Sibsagar, India</t>
  </si>
  <si>
    <t>ISC Bulletin: Slight damage [VI] at Porangahau</t>
  </si>
  <si>
    <t>ISC Bulletin: Slight damage in the Christchurch area</t>
  </si>
  <si>
    <t>ISC Bulletin: Slight damage in western Nepal and in parts of Uttarakhand and Uttar Pradesh, India</t>
  </si>
  <si>
    <t>ISC Bulletin: Some buildings damaged at Prague and Sparks</t>
  </si>
  <si>
    <t>ISC Bulletin: Some damage in Canterbury</t>
  </si>
  <si>
    <t>ISC Bulletin: Some houses collapsed or damaged at Umm Lajj</t>
  </si>
  <si>
    <t>ISC Bulletin: Ten houses collapsed and 120 damaged in the Erzurum_Kars area. Damage in the Horasan area.</t>
  </si>
  <si>
    <t>ISC Bulletin: Ten houses destroyed and cracks developed in 90 percent of houses in the epicentral area</t>
  </si>
  <si>
    <t>ISC Bulletin: Three people injured and buildings damaged at Uttarkashi. Buildings also damaged at Chamoli and Muzaffarnagar; in parts of the Dehra Dun
 District and in the Yamnotri Valley area. Rockfalls blocked National Highway 94 in the Dharasu-Phulchatti-Yamnotri area</t>
  </si>
  <si>
    <t>ISC Bulletin: Twenty buildings damaged at Christchurch</t>
  </si>
  <si>
    <t>ISC Bulletin: Two people injured and damage  I=VIII MM in the Porto San Giorgio_Fermo_Pedaso area. Some damage in…</t>
  </si>
  <si>
    <t>ISC Bulletin: Two people injured by a wall collapse in Kamrup and several buildings damaged in the Guwahati area</t>
  </si>
  <si>
    <t>ISC Bulletin: 4 INJURED,100 HOUSES DESTROYED AT SARIKAMIS AND NEIGHBOURING VILLAGES.SL IGHT DAMAGE AT NARMAN</t>
  </si>
  <si>
    <t>ISC Bulletin: 10 INJURED AND MANY HOUSES DAMAGED IN VAN PROVINCE. DAMAGE IN THE TOWN OF EDREMIL.400 HOUSES DESTROYED,15 INJURED</t>
  </si>
  <si>
    <t>Edremit, Van</t>
  </si>
  <si>
    <t>ISC Bulletin: 3 INJURED AND HEAVY DAMAGE IN THE SETIF AREA</t>
  </si>
  <si>
    <t>ISC Bulletin: 9 INJURED</t>
  </si>
  <si>
    <t>ISC Bulletin: 2 KILLED AND 55 INJURED IN KINNOUR AND LAHOLE SPITI DISTRICTS.</t>
  </si>
  <si>
    <t>ISC Bulletin: THREE PEOPLE REPORTED INJURED</t>
  </si>
  <si>
    <t>ISC Bulletin: 2 INJURED IN KULP-HAZRO AREA</t>
  </si>
  <si>
    <t>ISC Bulletin: 15 INJURED AND ESTIMATED DAMAGE OF $20,000 AT QUIBDO</t>
  </si>
  <si>
    <t>ISC Bulletin: 3 KILLED, 14 INJURED AND MANY HOUSES COLLAPSED OR DAMAGED IN HANI AND HA ZRO AREAS</t>
  </si>
  <si>
    <t>ISC Bulletin: SOME DAMAGE REPORTED IN THE SUBURBAN AREAS</t>
  </si>
  <si>
    <t>ISC Bulletin: SOME DAMAGE REPORTED</t>
  </si>
  <si>
    <t>ISC Bulletin: 4 KILLED AND 2 INJURED IN AGRI PROVINCE. DAMAGE AT DOGU BEYAZIT (AGRI). DAMAGE IN VILLAGES NEAR KARAKOSE TOWN</t>
  </si>
  <si>
    <t>ISC Bulletin: 1 INJURED AND DAMAGE IN TATTA DISTRICT</t>
  </si>
  <si>
    <t>ISC Bulletin: 11 INJURED AND DAMAGE IN HANI AREA</t>
  </si>
  <si>
    <t>ISC Bulletin: 1 KILLED AND 4 INJURED IN LICE AREA</t>
  </si>
  <si>
    <t>ISC Bulletin: NINE INJURED AND MANY HOUSES DAMAGED IN THE LICE AREA</t>
  </si>
  <si>
    <t>ISC Bulletin: 15 INJURED AND MANY BUILDINGS DAMAGED</t>
  </si>
  <si>
    <t>ISC Bulletin: 1 PERSON KILLED, 10 INJURED AND DAMAGE IN THESSALONIKI AREA</t>
  </si>
  <si>
    <t>ISC Bulletin: THIS EVENT WAS ACCOMPANIED BY SLIGHT CASUALTIES (FIVE INJURED)</t>
  </si>
  <si>
    <t>ISC Bulletin: THIRTY-SIX PEOPLE INJURED AND DAMAGE IN THE EL ASNAM AREA</t>
  </si>
  <si>
    <t>ISC Bulletin: ONE PERSON DIED OF A HEART ATTACK</t>
  </si>
  <si>
    <t>ISC Bulletin: Six people injured by jumping from a building in St. Lucia</t>
  </si>
  <si>
    <t>ISC Bulletin: Two people killed and damage I=V MM in the Lima area</t>
  </si>
  <si>
    <t>ISC Bulletin: Some people injured and several buildings damaged in the Garmsar area</t>
  </si>
  <si>
    <t>ISC Bulletin: Six people injured in the Havana_Matanzas_Cienfuegos area</t>
  </si>
  <si>
    <t>ISC Bulletin: One person killed, two injured and slight damage in the Nagoya area</t>
  </si>
  <si>
    <t>ISC Bulletin: One person died from a heart attack and 20 people slightly injured in the Catania area</t>
  </si>
  <si>
    <t>ISC Bulletin: Three people injured slightly and damage in southeastern Yugoslavia</t>
  </si>
  <si>
    <t>ISC Bulletin: Three people died of heart attacks and about ninety houses damaged</t>
  </si>
  <si>
    <t>ISC Bulletin: Twelve people injured and many homes damaged</t>
  </si>
  <si>
    <t>ISC Bulletin: Two people died of heart attacks</t>
  </si>
  <si>
    <t>ISC Bulletin: One person injured and  minor damage I=VI MM at Lawrenceville, Illinois. Minor damage also reported at  Bridgeport, Mt. Carmel and Olney, Illinois.</t>
  </si>
  <si>
    <t>ISC Bulletin: Two people injured and damage I=VII MM in the Kraljevo_Bogutovacka Banja area</t>
  </si>
  <si>
    <t>ISC Bulletin: Several homes damaged at Behbehan and Tashan</t>
  </si>
  <si>
    <t>ISC Bulletin: Minor damage in the Welkom area</t>
  </si>
  <si>
    <t>ISC Bulletin: Two people injured</t>
  </si>
  <si>
    <t>ISC Bulletin: One person injured slightly and minor damage in the Changshu area</t>
  </si>
  <si>
    <t>ISC Bulletin: Two people injured and two roads blocked by landslides in the Rudbar  area</t>
  </si>
  <si>
    <t>ISC Bulletin: A few people injured slightly and minor damage in the Istanbul area</t>
  </si>
  <si>
    <t>ISC Bulletin: Slight damage in the Ibbenburen  area</t>
  </si>
  <si>
    <t>ISC Bulletin: Slight damage in the Moa area</t>
  </si>
  <si>
    <t>ISC Bulletin: Several people injured and at least 20 houses destroyed in the Sanaa  mountain area, Yemen</t>
  </si>
  <si>
    <t>ISC Bulletin: Severe damage in the Firuzabad_Dadenjan area</t>
  </si>
  <si>
    <t>ISC Bulletin: One person killed, 5 injured and several buildings destroyed on Adonara</t>
  </si>
  <si>
    <t>ISC Bulletin: Two people injured and slight damage in the epicentral area</t>
  </si>
  <si>
    <t>ISC Bulletin: One person slightly injured at Cruseilles.</t>
  </si>
  <si>
    <t>ISC Bulletin: Slight damage to houses in Corum</t>
  </si>
  <si>
    <t>ISC Bulletin: One person injured in Niigata Prefecture</t>
  </si>
  <si>
    <t>ISC Bulletin: Eleven people injured and several buildings damaged or destroyed at Karliova</t>
  </si>
  <si>
    <t>ISC Bulletin: Two people injured and some livestock killed in Ninglang County, Yunnan Province</t>
  </si>
  <si>
    <t>ISC Bulletin: Several older buildings damaged at Khonj</t>
  </si>
  <si>
    <t>ISC Bulletin: Some damage in the Shalamzar area</t>
  </si>
  <si>
    <t>ISC Bulletin: Thirty people injured, some buildings damaged and power outages in the Kazerun area</t>
  </si>
  <si>
    <t>ISC Bulletin: Many houses destroyed in villages near Sarakhs and Torbat-e Jam</t>
  </si>
  <si>
    <t>ISC Bulletin: Some buildings destroyed at Mengen. Telephone service was interrupted in Zongulda Province</t>
  </si>
  <si>
    <t>ISC Bulletin: Minor damage in the epicentral area</t>
  </si>
  <si>
    <t>ISC Bulletin: Some people injured and buildings damaged at Osmaniye</t>
  </si>
  <si>
    <t>ISC Bulletin: At least 31 people injured in the Denizli area</t>
  </si>
  <si>
    <t>ISC Bulletin: Four people injured in Mie, 1 in Aichi, 1 in Gifu and 1 in Nara Prefectures</t>
  </si>
  <si>
    <t>ISC Bulletin: Eight people injured, furniture overturned and windows and water pipes broken in Shizuoka Prefecture</t>
  </si>
  <si>
    <t>ISC Bulletin: A dozen homes damaged in the epicentral area</t>
  </si>
  <si>
    <t>ISC Bulletin: Two people injured at Bolu</t>
  </si>
  <si>
    <t>ISC Bulletin: Minor damage to older buildings in the Malta-Meropi-Loutro area</t>
  </si>
  <si>
    <t>ISC Bulletin: At least 5 people injured and some houses damaged in the Adana-Osmaniye area</t>
  </si>
  <si>
    <t>ISC Bulletin: One person injured at Toride. Bullet train service was interrupted on several lines</t>
  </si>
  <si>
    <t>ISC Bulletin: Twelve people injured and some houses collapsed at Kairouan</t>
  </si>
  <si>
    <t>ISC Bulletin: At least 3 houses damaged at Bandung</t>
  </si>
  <si>
    <t>ISC Bulletin: One person injured at Nagaoka</t>
  </si>
  <si>
    <t>ISC Bulletin: One person injured at Mitsuke. A minor landslide occurred near Tochio</t>
  </si>
  <si>
    <t>ISC Bulletin: One person injured at Marmaris</t>
  </si>
  <si>
    <t>ISC Bulletin: At least 4 people killed, 26 injured and extensive damage in the Borujerd area</t>
  </si>
  <si>
    <t>ISC Bulletin: One person injured in Kashiwazaki</t>
  </si>
  <si>
    <t>ISC Bulletin: Two people injured in the Tokyo area</t>
  </si>
  <si>
    <t>ISC Bulletin: Seven people injured at Batgram</t>
  </si>
  <si>
    <t>ISC Bulletin: Some houses and a television tower damaged in the epicentral area</t>
  </si>
  <si>
    <t>ISC Bulletin: HEAVY DAMAGE AT KUDHES, ftp://hazards.cr.usgs.gov/NEICPDE/olderPDEdata/scans/USGS%20Monthly%20PDE%201972/1972_Sep.PDF</t>
  </si>
  <si>
    <t>ISC Bulletin: One person killed and some structural damage in Manabi Province, ftp://hazards.cr.usgs.gov/NEICPDE/olderPDEdata/isf/isfbul200009.dat</t>
  </si>
  <si>
    <t xml:space="preserve">ftp://hazards.cr.usgs.gov/NEICPDE/olderPDEdata/isf/isfbul200009.dat </t>
  </si>
  <si>
    <t>ftp://hazards.cr.usgs.gov/NEICPDE/olderPDEdata/scans/USGS%20Monthly%20PDE%201970/1970_Apr.PDF</t>
  </si>
  <si>
    <t>ftp://hazards.cr.usgs.gov/NEICPDE/olderPDEdata/scans/USGS%20Monthly%20PDE%201975/1975_Jan.PDF</t>
  </si>
  <si>
    <t xml:space="preserve">ftp://hazards.cr.usgs.gov/NEICPDE/olderPDEdata/mchedr/mchedr198212.dat </t>
  </si>
  <si>
    <t>http://wwww.novosti.co.rs/%D0%B2%D0%B5%D1%81%D1%82%D0%B8/%D0%BD%D0%B0%D1%81%D0%BB%D0%BE%D0%B2%D0%BD%D0%B0/%D1%85%D1%80%D0%BE%D0%BD%D0%B8%D0%BA%D0%B0.405.html:306225-Vanredno-stanje-u-Kraljevu, http://rtv.rs/sr_ci/drustvo/slabiji-zemljotres-u-regionu-mionice_121620.html</t>
  </si>
  <si>
    <t>https://earthquake.usgs.gov/earthquakes/eventpage/usp0009vyh#executive, http://www.isc.ac.uk/cgi-bin/web-db-v4?request=REVIEWED&amp;out_format=ISF&amp;searchshape=RECT&amp;bot_lat=39&amp;top_lat=41&amp;left_lon=27&amp;right_lon=32&amp;ctr_lat=&amp;ctr_lon=&amp;radius=&amp;max_dist_units=deg&amp;srn=&amp;grn=&amp;start_year=2000&amp;start_month=7&amp;start_day=07&amp;start_time=00%3A00%3A00&amp;end_year=2000&amp;end_month=7&amp;end_day=08&amp;end_time=00%3A00%3A00&amp;min_dep=&amp;max_dep=&amp;min_mag=&amp;max_mag=&amp;req_mag_type=&amp;req_mag_agcy=&amp;min_def=&amp;max_def=&amp;include_magnitudes=on&amp;include_links=on&amp;include_headers=on&amp;include_comments=on, http://www.seced.org.uk/images/newsletters/Newsletter%20vol%2014%20no%203.pdf</t>
  </si>
  <si>
    <t>ISC Bulletin: Two people injured and damage I=VIII MM in the  Brus_Kopaonik area</t>
  </si>
  <si>
    <t>http://www.earthquakes24.com/en/eq_429512.html, http://acta.bibl.u-szeged.hu/44233/1/mineralogica_as_008_086.pdf, ISC Bulletin: Several roofs collapsed [VII] in the Milutovac-Medveda area and some damage to chimneys at Trstenik.</t>
  </si>
  <si>
    <t>http://www.roeduseis.ro/wp-content/uploads/2014/12/Poster_9_Timisoara-si-seismele-banatene.pdf, ISC Bulletin: Five people slightly injured and some buildings damaged in southwestern Romania</t>
  </si>
  <si>
    <t>http://www.annalsofgeophysics.eu/index.php/annals/article/view/4814, http://www.isc.ac.uk/cgi-bin/web-db-v4?event_id=728407&amp;out_format=IMS1.0&amp;request=COMPREHENSIVE</t>
  </si>
  <si>
    <t>http://www.isc.ac.uk/cgi-bin/web-db-v4?event_id=524669&amp;out_format=IMS1.0&amp;request=COMPREHENSIVE</t>
  </si>
  <si>
    <t>https://pubs.geoscienceworld.org/ssa/srl/article-abstract/59/2/71/141817/the-1985-86-earthquake-swarm-in-western-bohemia?redirectedFrom=fulltext, http://www.isc.ac.uk/cgi-bin/web-db-v4?event_id=508939&amp;out_format=IMS1.0&amp;request=COMPREHENSIVE, https://www.researchgate.net/profile/Vladimir_Schenk/publication/260298541_Earthquake_Swarm_in_West_Bohemia_1985-1986_-_Some_Characteristics/links/0a85e536a357118b9e000000.pdf</t>
  </si>
  <si>
    <t>http://www.isc.ac.uk/cgi-bin/web-db-v4?event_id=474574&amp;out_format=IMS1.0&amp;request=COMPREHENSIVE</t>
  </si>
  <si>
    <t>http://www.isc.ac.uk/cgi-bin/web-db-v4?event_id=411528&amp;out_format=IMS1.0&amp;request=COMPREHENSIVE, https://earthquake.usgs.gov/earthquakes/eventpage/usp0003tfa/impact</t>
  </si>
  <si>
    <t>https://pubs.geoscienceworld.org/ssa/bssa/article/87/4/1035/120264/source-parameters-and-tectonic-setting-of-the-1990, http://www.isc.ac.uk/cgi-bin/web-db-v4?event_id=354456&amp;out_format=IMS1.0&amp;request=COMPREHENSIVE</t>
  </si>
  <si>
    <t>https://www.heraldandnews.com/news/local_news/article_83afbfed-f2c4-5f00-b3d9-ef330a56ef67.html, http://www.isc.ac.uk/cgi-bin/web-db-v4?event_id=192016&amp;out_format=IMS1.0&amp;request=COMPREHENSIVE</t>
  </si>
  <si>
    <t>https://academic.oup.com/gji/article/135/3/876/624932, https://link.springer.com/content/pdf/10.1023/A:1015606311206.pdf, http://www.isc.ac.uk/cgi-bin/web-db-v4?event_id=134629&amp;out_format=IMS1.0&amp;request=COMPREHENSIVE</t>
  </si>
  <si>
    <t>http://www.isc.ac.uk/cgi-bin/web-db-v4?event_id=8306328&amp;out_format=IMS1.0&amp;request=COMPREHENSIVE, https://www.iol.co.za/news/south-africa/i-was-scared-it-was-all-too-much-241944</t>
  </si>
  <si>
    <t>https://earthquake.usgs.gov/earthquakes/eventpage/us10008ge2/impact</t>
  </si>
  <si>
    <t>https://earthquake.usgs.gov/earthquakes/eventpage/us2000aasy/impact</t>
  </si>
  <si>
    <t>ISC Bulletin: One chimney collapsed. WPG16 sigma 0.283</t>
  </si>
  <si>
    <t>ISC Bulletin says slight damage to buildings (fissures and spalling of plastering)</t>
  </si>
  <si>
    <t>[AS Mw4.7 2013-9-20] ISC Bulletin says slight damage to buildings (fissures and spalling of plastering)</t>
  </si>
  <si>
    <t>[AS Mw4.7 2012-12-3] ISC Bulletin says slight damage, many fissures in the plastering, some in the bricking of houses</t>
  </si>
  <si>
    <t>PDE</t>
  </si>
  <si>
    <t>150-1500</t>
  </si>
  <si>
    <t>Three events of mb 4.2-4.5 in 5 hours in the ISC Bulletin</t>
  </si>
  <si>
    <t>C285</t>
  </si>
  <si>
    <t>Zenica</t>
  </si>
  <si>
    <t>https://earthquake.usgs.gov/earthquakes/eventpage/usp000ja25/impact</t>
  </si>
  <si>
    <t>ISC Bulletin: Six people injured and some buildings damaged in the Ravar area, https://earthquake.usgs.gov/earthquakes/eventpage/usp000jfgu/impact</t>
  </si>
  <si>
    <t>USGS catalogue states no consequences but NOAA states consequences</t>
  </si>
  <si>
    <t>AS of Mw5.6 7 May 2012. USGS catalogue states no consequences but other sources have consequences</t>
  </si>
  <si>
    <t>USGS catalogue states no consequences but other sources state consequences</t>
  </si>
  <si>
    <t>El Reno (Oklahoma)</t>
  </si>
  <si>
    <t>If Y (yes), some of the information reported for the earthquake was retrieved from the ISC Bulletin (sources therein may vary but are usually the USGS)</t>
  </si>
  <si>
    <t>If Y (yes), some of the information reported for the earthquake was retrieved from the earthquake catalogue of the United States Geological Survey (USGS)</t>
  </si>
  <si>
    <t>If Y (yes), some of the information reported for the earthquake was retrieved from the Preliminary Determination of Epicenters (PDE) Bulletin of the United States Geological Survey (USGS)</t>
  </si>
  <si>
    <t>Preliminary Determination of Epicenters (PDE) Bulletin</t>
  </si>
  <si>
    <t>United States Geological Survey (USGS). USGS Earthquake Hazards Program.</t>
  </si>
  <si>
    <t>https://doi.org/10.5066/F74T6GJC</t>
  </si>
  <si>
    <t>United States Geological Survey (USGS) Earthquake Catalog</t>
  </si>
  <si>
    <t>United States Geological Survey (USGS)</t>
  </si>
  <si>
    <t>https://earthquake.usgs.gov/earthquakes/search/</t>
  </si>
  <si>
    <t>Version of 25 October 2019</t>
  </si>
  <si>
    <t xml:space="preserve">If Y (yes), the earthquake has been incorporated from the Earthquake Impact Database (EID), as per the procedure described in the journal paper and the report. Data on damage and casualties has been taken at face value from EID, and the entry has been associated with an event from the ISC Bulletin by means of a semi-automatic computer code designed for this purpose (see report and journal paper). </t>
  </si>
  <si>
    <t>References</t>
  </si>
  <si>
    <t>The tab labelled "others of interest" contains earthquakes that are not part of the database due to their magnitudes falling outside of the range of interest (most cases)</t>
  </si>
  <si>
    <t>or for them being suspected rockbursts with consequences seemingly limited only to the mines were they occurred.</t>
  </si>
  <si>
    <t>https://nam-onderzoeksrapporten.data-app.nl/reports/download/groningen/en/e4fd80e4-2e86-495c-97a4-d00954abcdff</t>
  </si>
  <si>
    <t>Journal of Seismology, in press.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</si>
</sst>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00"/>
    <numFmt numFmtId="166" formatCode="0.0"/>
    <numFmt numFmtId="167" formatCode="[$-F400]h:mm:ss\ AM/PM"/>
    <numFmt numFmtId="168" formatCode="_-* #,##0_-;\-* #,##0_-;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8"/>
      <color theme="1"/>
      <name val="Calibri"/>
      <family val="2"/>
      <scheme val="minor"/>
    </font>
    <font>
      <b/>
      <sz val="12"/>
      <color theme="1"/>
      <name val="Calibri"/>
      <family val="2"/>
      <scheme val="minor"/>
    </font>
    <font>
      <u/>
      <sz val="11"/>
      <color theme="10"/>
      <name val="Calibri"/>
      <family val="2"/>
      <scheme val="minor"/>
    </font>
    <font>
      <u/>
      <sz val="12"/>
      <color theme="10"/>
      <name val="Calibri"/>
      <family val="2"/>
      <scheme val="minor"/>
    </font>
    <font>
      <b/>
      <i/>
      <sz val="12"/>
      <color theme="1"/>
      <name val="Calibri"/>
      <family val="2"/>
      <scheme val="minor"/>
    </font>
    <font>
      <i/>
      <sz val="12"/>
      <color theme="1"/>
      <name val="Calibri"/>
      <family val="2"/>
      <scheme val="minor"/>
    </font>
    <font>
      <sz val="11"/>
      <color theme="1"/>
      <name val="Calibri"/>
      <family val="2"/>
      <charset val="161"/>
      <scheme val="minor"/>
    </font>
    <font>
      <u/>
      <sz val="11"/>
      <color theme="10"/>
      <name val="Calibri"/>
      <family val="2"/>
      <charset val="161"/>
      <scheme val="minor"/>
    </font>
    <font>
      <sz val="11"/>
      <name val="Calibri"/>
      <family val="2"/>
      <charset val="161"/>
      <scheme val="minor"/>
    </font>
    <font>
      <sz val="11"/>
      <color rgb="FFFF0000"/>
      <name val="Calibri"/>
      <family val="2"/>
      <charset val="161"/>
      <scheme val="minor"/>
    </font>
    <font>
      <u/>
      <sz val="11"/>
      <color theme="1"/>
      <name val="Calibri"/>
      <family val="2"/>
      <charset val="161"/>
      <scheme val="minor"/>
    </font>
    <font>
      <sz val="11"/>
      <color rgb="FF000000"/>
      <name val="Calibri"/>
      <family val="2"/>
      <scheme val="minor"/>
    </font>
    <font>
      <sz val="11"/>
      <color rgb="FF9C0006"/>
      <name val="Calibri"/>
      <family val="2"/>
      <charset val="161"/>
      <scheme val="minor"/>
    </font>
    <font>
      <sz val="11"/>
      <color theme="1"/>
      <name val="Calibri"/>
      <family val="2"/>
    </font>
    <font>
      <sz val="11"/>
      <name val="Calibri"/>
      <family val="2"/>
      <scheme val="minor"/>
    </font>
    <font>
      <b/>
      <u/>
      <sz val="14"/>
      <color theme="1"/>
      <name val="Calibri"/>
      <family val="2"/>
      <scheme val="minor"/>
    </font>
    <font>
      <b/>
      <u val="double"/>
      <sz val="20"/>
      <color theme="1"/>
      <name val="Calibri"/>
      <family val="2"/>
      <scheme val="minor"/>
    </font>
    <font>
      <sz val="12"/>
      <name val="Calibri"/>
      <family val="2"/>
      <scheme val="minor"/>
    </font>
    <font>
      <b/>
      <sz val="14"/>
      <color theme="1"/>
      <name val="Calibri"/>
      <family val="2"/>
      <scheme val="minor"/>
    </font>
    <font>
      <sz val="11"/>
      <color rgb="FFFF0000"/>
      <name val="Calibri"/>
      <family val="2"/>
      <scheme val="minor"/>
    </font>
    <font>
      <b/>
      <sz val="12"/>
      <color rgb="FF0000FF"/>
      <name val="Calibri"/>
      <family val="2"/>
      <scheme val="minor"/>
    </font>
    <font>
      <b/>
      <u/>
      <sz val="12"/>
      <color rgb="FF0000FF"/>
      <name val="Calibri"/>
      <family val="2"/>
      <scheme val="minor"/>
    </font>
    <font>
      <b/>
      <sz val="12"/>
      <name val="Calibri"/>
      <family val="2"/>
      <scheme val="minor"/>
    </font>
    <font>
      <u/>
      <sz val="12"/>
      <color theme="10"/>
      <name val="Calibri"/>
      <family val="2"/>
    </font>
    <font>
      <sz val="12"/>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9">
    <xf numFmtId="0" fontId="0" fillId="0" borderId="0"/>
    <xf numFmtId="0" fontId="6" fillId="0" borderId="0" applyNumberFormat="0" applyFill="0" applyBorder="0" applyAlignment="0" applyProtection="0"/>
    <xf numFmtId="0" fontId="10" fillId="0" borderId="0"/>
    <xf numFmtId="0" fontId="11" fillId="0" borderId="0" applyNumberFormat="0" applyFill="0" applyBorder="0" applyAlignment="0" applyProtection="0"/>
    <xf numFmtId="0" fontId="1" fillId="0" borderId="0"/>
    <xf numFmtId="0" fontId="16" fillId="2" borderId="0" applyNumberFormat="0" applyBorder="0" applyAlignment="0" applyProtection="0"/>
    <xf numFmtId="0" fontId="1" fillId="0" borderId="0"/>
    <xf numFmtId="164" fontId="10" fillId="0" borderId="0" applyFont="0" applyFill="0" applyBorder="0" applyAlignment="0" applyProtection="0"/>
    <xf numFmtId="0" fontId="1" fillId="0" borderId="0"/>
  </cellStyleXfs>
  <cellXfs count="168">
    <xf numFmtId="0" fontId="0" fillId="0" borderId="0" xfId="0"/>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7" fillId="3" borderId="0" xfId="1" applyFont="1" applyFill="1" applyAlignment="1">
      <alignment vertical="center"/>
    </xf>
    <xf numFmtId="0" fontId="8" fillId="3" borderId="0" xfId="0" applyFont="1" applyFill="1" applyAlignment="1">
      <alignment vertical="center"/>
    </xf>
    <xf numFmtId="0" fontId="7" fillId="0" borderId="0" xfId="1" applyFont="1"/>
    <xf numFmtId="0" fontId="3" fillId="3" borderId="0" xfId="0" applyFont="1" applyFill="1"/>
    <xf numFmtId="3" fontId="16" fillId="0" borderId="1" xfId="5" applyNumberFormat="1" applyFill="1" applyBorder="1" applyAlignment="1">
      <alignment horizontal="center" vertical="center"/>
    </xf>
    <xf numFmtId="0" fontId="16" fillId="0" borderId="0" xfId="5" applyFill="1" applyAlignment="1">
      <alignment vertical="center"/>
    </xf>
    <xf numFmtId="0" fontId="5" fillId="3" borderId="0" xfId="0" applyFont="1" applyFill="1" applyAlignment="1">
      <alignment horizontal="left" vertical="center"/>
    </xf>
    <xf numFmtId="0" fontId="3" fillId="3" borderId="0" xfId="0" applyFont="1" applyFill="1" applyAlignment="1">
      <alignment horizontal="left" vertical="center"/>
    </xf>
    <xf numFmtId="0" fontId="19" fillId="3" borderId="0" xfId="0" applyFont="1" applyFill="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0" fontId="24" fillId="3" borderId="0" xfId="0" applyFont="1" applyFill="1" applyAlignment="1">
      <alignment vertical="center"/>
    </xf>
    <xf numFmtId="0" fontId="25" fillId="3" borderId="0" xfId="1" applyFont="1" applyFill="1" applyAlignment="1">
      <alignment vertical="center"/>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0" fontId="26" fillId="3" borderId="0" xfId="0" applyFont="1" applyFill="1" applyAlignment="1">
      <alignment horizontal="left" vertical="center" wrapText="1"/>
    </xf>
    <xf numFmtId="14" fontId="0" fillId="0" borderId="1" xfId="0" applyNumberFormat="1" applyFill="1" applyBorder="1" applyAlignment="1">
      <alignment horizontal="center"/>
    </xf>
    <xf numFmtId="0" fontId="10" fillId="0" borderId="1" xfId="2" applyFill="1" applyBorder="1" applyAlignment="1">
      <alignment horizontal="center" vertical="center"/>
    </xf>
    <xf numFmtId="0" fontId="0" fillId="0" borderId="1" xfId="0" applyFill="1" applyBorder="1" applyAlignment="1">
      <alignment horizontal="left" vertic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10" fillId="0" borderId="1" xfId="2" applyFill="1" applyBorder="1" applyAlignment="1">
      <alignment horizontal="left" vertical="center"/>
    </xf>
    <xf numFmtId="14" fontId="10" fillId="0" borderId="1" xfId="2" applyNumberFormat="1" applyFill="1" applyBorder="1" applyAlignment="1">
      <alignment horizontal="center" vertical="center"/>
    </xf>
    <xf numFmtId="0" fontId="10" fillId="0" borderId="1" xfId="0" applyFont="1" applyFill="1" applyBorder="1" applyAlignment="1">
      <alignment horizontal="center" vertical="center"/>
    </xf>
    <xf numFmtId="0" fontId="12" fillId="0" borderId="1" xfId="2" applyFont="1" applyFill="1" applyBorder="1" applyAlignment="1">
      <alignment horizontal="center" vertical="center"/>
    </xf>
    <xf numFmtId="0" fontId="18" fillId="0" borderId="1" xfId="0" applyFont="1" applyFill="1" applyBorder="1" applyAlignment="1">
      <alignment horizontal="center" vertical="center"/>
    </xf>
    <xf numFmtId="0" fontId="10" fillId="0" borderId="0" xfId="2" applyFill="1" applyAlignment="1">
      <alignment horizontal="center" vertical="center"/>
    </xf>
    <xf numFmtId="0" fontId="27" fillId="3" borderId="0" xfId="1" applyFont="1" applyFill="1" applyAlignment="1">
      <alignment vertical="center"/>
    </xf>
    <xf numFmtId="21" fontId="0" fillId="0" borderId="1" xfId="0" applyNumberFormat="1" applyFill="1" applyBorder="1" applyAlignment="1">
      <alignment horizontal="center" vertical="center"/>
    </xf>
    <xf numFmtId="165" fontId="10" fillId="0" borderId="1" xfId="2" applyNumberFormat="1" applyFill="1" applyBorder="1" applyAlignment="1">
      <alignment horizontal="center" vertical="center"/>
    </xf>
    <xf numFmtId="167" fontId="10" fillId="0" borderId="1" xfId="2" applyNumberFormat="1" applyFill="1" applyBorder="1" applyAlignment="1">
      <alignment horizontal="center" vertical="center"/>
    </xf>
    <xf numFmtId="167" fontId="0" fillId="0" borderId="1" xfId="0" applyNumberFormat="1" applyFill="1" applyBorder="1" applyAlignment="1">
      <alignment horizontal="center"/>
    </xf>
    <xf numFmtId="167" fontId="0" fillId="0" borderId="1" xfId="0" applyNumberFormat="1" applyFill="1" applyBorder="1" applyAlignment="1">
      <alignment horizontal="center" vertical="center"/>
    </xf>
    <xf numFmtId="0" fontId="6" fillId="0" borderId="1" xfId="1" applyFill="1" applyBorder="1" applyAlignment="1">
      <alignment vertical="center"/>
    </xf>
    <xf numFmtId="21" fontId="10" fillId="0" borderId="1" xfId="2" applyNumberFormat="1" applyFill="1" applyBorder="1" applyAlignment="1">
      <alignment horizontal="center" vertical="center"/>
    </xf>
    <xf numFmtId="0" fontId="0" fillId="0" borderId="1" xfId="0" applyFill="1" applyBorder="1" applyAlignment="1">
      <alignment vertical="center"/>
    </xf>
    <xf numFmtId="166" fontId="10" fillId="0" borderId="1" xfId="2" applyNumberFormat="1" applyFill="1" applyBorder="1" applyAlignment="1">
      <alignment horizontal="center" vertical="center"/>
    </xf>
    <xf numFmtId="165" fontId="0" fillId="0" borderId="1" xfId="0" applyNumberFormat="1" applyFill="1" applyBorder="1" applyAlignment="1">
      <alignment horizontal="center" vertical="center"/>
    </xf>
    <xf numFmtId="2" fontId="10" fillId="0" borderId="1" xfId="2" applyNumberFormat="1" applyFill="1" applyBorder="1" applyAlignment="1">
      <alignment horizontal="center" vertical="center"/>
    </xf>
    <xf numFmtId="0" fontId="10" fillId="0" borderId="1" xfId="2" applyFill="1" applyBorder="1" applyAlignment="1">
      <alignment vertical="center"/>
    </xf>
    <xf numFmtId="3" fontId="10" fillId="0" borderId="1" xfId="2" applyNumberFormat="1" applyFill="1" applyBorder="1" applyAlignment="1">
      <alignment horizontal="right" vertical="center"/>
    </xf>
    <xf numFmtId="0" fontId="10" fillId="0" borderId="1" xfId="2" applyFill="1" applyBorder="1" applyAlignment="1">
      <alignment horizontal="right" vertical="center"/>
    </xf>
    <xf numFmtId="165" fontId="10" fillId="0" borderId="3" xfId="2" applyNumberFormat="1" applyFill="1" applyBorder="1" applyAlignment="1">
      <alignment horizontal="center" vertical="center"/>
    </xf>
    <xf numFmtId="0" fontId="10" fillId="0" borderId="0" xfId="2" applyFill="1" applyAlignment="1">
      <alignment vertical="center"/>
    </xf>
    <xf numFmtId="0" fontId="10" fillId="0" borderId="1" xfId="2" quotePrefix="1" applyFill="1" applyBorder="1" applyAlignment="1">
      <alignment horizontal="center" vertical="center"/>
    </xf>
    <xf numFmtId="20" fontId="10" fillId="0" borderId="1" xfId="2" applyNumberFormat="1" applyFill="1" applyBorder="1" applyAlignment="1">
      <alignment horizontal="left" vertical="center"/>
    </xf>
    <xf numFmtId="0" fontId="10" fillId="0" borderId="0" xfId="2" applyFill="1" applyBorder="1" applyAlignment="1">
      <alignment horizontal="left" vertical="center"/>
    </xf>
    <xf numFmtId="0" fontId="22" fillId="3" borderId="0" xfId="0" applyFont="1" applyFill="1" applyAlignment="1">
      <alignment vertical="center"/>
    </xf>
    <xf numFmtId="0" fontId="2" fillId="0" borderId="1" xfId="2" applyFont="1" applyFill="1" applyBorder="1" applyAlignment="1">
      <alignment horizontal="left" vertical="center"/>
    </xf>
    <xf numFmtId="0" fontId="2" fillId="0" borderId="0" xfId="2" applyFont="1" applyFill="1" applyAlignment="1">
      <alignment horizontal="left" vertical="center"/>
    </xf>
    <xf numFmtId="166"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0" fillId="0" borderId="1" xfId="0" applyFill="1" applyBorder="1" applyAlignment="1">
      <alignment horizontal="right" vertical="center"/>
    </xf>
    <xf numFmtId="3" fontId="0" fillId="0" borderId="1" xfId="0" applyNumberFormat="1" applyFill="1" applyBorder="1" applyAlignment="1">
      <alignment horizontal="center" vertical="center"/>
    </xf>
    <xf numFmtId="0" fontId="0" fillId="0" borderId="0" xfId="0" applyFill="1" applyBorder="1" applyAlignment="1">
      <alignment horizontal="left" vertical="center"/>
    </xf>
    <xf numFmtId="3" fontId="0" fillId="0" borderId="1" xfId="0" applyNumberFormat="1" applyFill="1" applyBorder="1" applyAlignment="1">
      <alignment horizontal="left" vertical="center"/>
    </xf>
    <xf numFmtId="3" fontId="10" fillId="0" borderId="1" xfId="2" quotePrefix="1" applyNumberFormat="1" applyFill="1" applyBorder="1" applyAlignment="1">
      <alignment horizontal="center" vertical="center"/>
    </xf>
    <xf numFmtId="165" fontId="10" fillId="0" borderId="1" xfId="2" applyNumberFormat="1" applyFill="1" applyBorder="1" applyAlignment="1">
      <alignment horizontal="center" vertical="center" wrapText="1"/>
    </xf>
    <xf numFmtId="0" fontId="10" fillId="0" borderId="1" xfId="0" applyFont="1" applyFill="1" applyBorder="1" applyAlignment="1">
      <alignment vertical="center"/>
    </xf>
    <xf numFmtId="0" fontId="11" fillId="0" borderId="1" xfId="3" applyFill="1" applyBorder="1" applyAlignment="1">
      <alignment vertical="center"/>
    </xf>
    <xf numFmtId="3" fontId="10" fillId="0" borderId="1" xfId="2" applyNumberFormat="1" applyFill="1" applyBorder="1" applyAlignment="1">
      <alignment horizontal="center" vertical="center"/>
    </xf>
    <xf numFmtId="21" fontId="10" fillId="0" borderId="1" xfId="2" applyNumberFormat="1" applyFill="1" applyBorder="1" applyAlignment="1">
      <alignment horizontal="left" vertical="center"/>
    </xf>
    <xf numFmtId="166" fontId="10" fillId="0" borderId="1" xfId="2" quotePrefix="1" applyNumberFormat="1" applyFill="1" applyBorder="1" applyAlignment="1">
      <alignment horizontal="center" vertical="center"/>
    </xf>
    <xf numFmtId="0" fontId="0" fillId="0" borderId="0" xfId="2" applyFont="1" applyFill="1" applyAlignment="1">
      <alignment vertical="center"/>
    </xf>
    <xf numFmtId="14" fontId="10" fillId="0" borderId="1" xfId="0" applyNumberFormat="1" applyFont="1" applyFill="1" applyBorder="1" applyAlignment="1">
      <alignment horizontal="center" vertical="center"/>
    </xf>
    <xf numFmtId="167" fontId="10"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0" fontId="10" fillId="0" borderId="1" xfId="0" applyFont="1" applyFill="1" applyBorder="1" applyAlignment="1">
      <alignment horizontal="right" vertical="center"/>
    </xf>
    <xf numFmtId="0" fontId="10" fillId="0" borderId="1" xfId="0" quotePrefix="1" applyFont="1" applyFill="1" applyBorder="1" applyAlignment="1">
      <alignment horizontal="center" vertical="center"/>
    </xf>
    <xf numFmtId="0" fontId="10" fillId="0" borderId="1" xfId="0" quotePrefix="1" applyFont="1" applyFill="1" applyBorder="1" applyAlignment="1">
      <alignment vertical="center"/>
    </xf>
    <xf numFmtId="0" fontId="10" fillId="0" borderId="1" xfId="0" applyFont="1" applyFill="1" applyBorder="1" applyAlignment="1">
      <alignment horizontal="left" vertical="center"/>
    </xf>
    <xf numFmtId="3" fontId="1" fillId="0" borderId="1" xfId="4" applyNumberFormat="1" applyFill="1" applyBorder="1" applyAlignment="1">
      <alignment horizontal="right" vertical="center"/>
    </xf>
    <xf numFmtId="0" fontId="13" fillId="0" borderId="1" xfId="2" applyFont="1" applyFill="1" applyBorder="1" applyAlignment="1">
      <alignment horizontal="center" vertical="center"/>
    </xf>
    <xf numFmtId="0" fontId="10" fillId="0" borderId="0" xfId="2" applyFill="1" applyBorder="1" applyAlignment="1">
      <alignment horizontal="center" vertical="center"/>
    </xf>
    <xf numFmtId="0" fontId="14" fillId="0" borderId="1" xfId="3" applyFont="1" applyFill="1" applyBorder="1" applyAlignment="1">
      <alignment vertical="center"/>
    </xf>
    <xf numFmtId="0" fontId="0" fillId="0" borderId="1" xfId="0" quotePrefix="1" applyFill="1" applyBorder="1" applyAlignment="1">
      <alignment horizontal="center" vertical="center"/>
    </xf>
    <xf numFmtId="0" fontId="10" fillId="0" borderId="1" xfId="2" applyFill="1" applyBorder="1" applyAlignment="1">
      <alignment vertical="center" wrapText="1"/>
    </xf>
    <xf numFmtId="0" fontId="11" fillId="0" borderId="1" xfId="3" applyFill="1" applyBorder="1" applyAlignment="1">
      <alignment horizontal="left" vertical="center"/>
    </xf>
    <xf numFmtId="0" fontId="11" fillId="0" borderId="1" xfId="3" applyFill="1" applyBorder="1" applyAlignment="1">
      <alignment horizontal="center" vertical="center"/>
    </xf>
    <xf numFmtId="0" fontId="1" fillId="0" borderId="1" xfId="2" applyFont="1" applyFill="1" applyBorder="1" applyAlignment="1">
      <alignment horizontal="left" vertical="center"/>
    </xf>
    <xf numFmtId="0" fontId="1" fillId="0" borderId="1" xfId="2" applyFont="1" applyFill="1" applyBorder="1" applyAlignment="1">
      <alignment horizontal="center" vertical="center"/>
    </xf>
    <xf numFmtId="0" fontId="15" fillId="0" borderId="1" xfId="2" applyFont="1" applyFill="1" applyBorder="1" applyAlignment="1">
      <alignment horizontal="left" vertical="center"/>
    </xf>
    <xf numFmtId="0" fontId="15" fillId="0" borderId="1" xfId="2" applyFont="1" applyFill="1" applyBorder="1" applyAlignment="1">
      <alignment horizontal="center" vertical="center"/>
    </xf>
    <xf numFmtId="3" fontId="12" fillId="0" borderId="1" xfId="2" applyNumberFormat="1" applyFont="1" applyFill="1" applyBorder="1" applyAlignment="1">
      <alignment horizontal="center" vertical="center"/>
    </xf>
    <xf numFmtId="9" fontId="10" fillId="0" borderId="1" xfId="2" quotePrefix="1" applyNumberFormat="1" applyFill="1" applyBorder="1" applyAlignment="1">
      <alignment horizontal="center" vertical="center"/>
    </xf>
    <xf numFmtId="3" fontId="10" fillId="0" borderId="1" xfId="2" quotePrefix="1" applyNumberFormat="1" applyFill="1" applyBorder="1" applyAlignment="1">
      <alignment horizontal="right" vertical="center"/>
    </xf>
    <xf numFmtId="0" fontId="6" fillId="0" borderId="1" xfId="1" applyFill="1" applyBorder="1" applyAlignment="1">
      <alignment horizontal="left" vertical="center"/>
    </xf>
    <xf numFmtId="0" fontId="10" fillId="0" borderId="1" xfId="2" quotePrefix="1" applyFill="1" applyBorder="1" applyAlignment="1">
      <alignment horizontal="right" vertical="center"/>
    </xf>
    <xf numFmtId="0" fontId="12" fillId="0" borderId="1" xfId="2" quotePrefix="1" applyFont="1" applyFill="1" applyBorder="1" applyAlignment="1">
      <alignment horizontal="center" vertical="center"/>
    </xf>
    <xf numFmtId="0" fontId="17" fillId="0" borderId="1" xfId="2" applyFont="1" applyFill="1" applyBorder="1" applyAlignment="1">
      <alignment horizontal="center" vertical="center"/>
    </xf>
    <xf numFmtId="3" fontId="10" fillId="0" borderId="1" xfId="2" applyNumberFormat="1" applyFill="1" applyBorder="1" applyAlignment="1">
      <alignment horizontal="left" vertical="center"/>
    </xf>
    <xf numFmtId="49" fontId="10" fillId="0" borderId="1" xfId="2" applyNumberFormat="1" applyFill="1" applyBorder="1" applyAlignment="1">
      <alignment vertical="center"/>
    </xf>
    <xf numFmtId="0" fontId="10" fillId="0" borderId="0" xfId="2" applyFill="1" applyBorder="1" applyAlignment="1">
      <alignment horizontal="right" vertical="center"/>
    </xf>
    <xf numFmtId="3" fontId="10" fillId="0" borderId="0" xfId="2" applyNumberFormat="1" applyFill="1" applyBorder="1" applyAlignment="1">
      <alignment horizontal="right" vertical="center"/>
    </xf>
    <xf numFmtId="49" fontId="10" fillId="0" borderId="1" xfId="2" quotePrefix="1" applyNumberFormat="1" applyFill="1" applyBorder="1" applyAlignment="1">
      <alignment horizontal="center" vertical="center"/>
    </xf>
    <xf numFmtId="0" fontId="12" fillId="0" borderId="0" xfId="2" applyFont="1" applyFill="1" applyAlignment="1">
      <alignment vertical="center"/>
    </xf>
    <xf numFmtId="0" fontId="10" fillId="0" borderId="2" xfId="2" applyFill="1" applyBorder="1" applyAlignment="1">
      <alignment horizontal="center" vertical="center"/>
    </xf>
    <xf numFmtId="0" fontId="10" fillId="0" borderId="2" xfId="2" quotePrefix="1" applyFill="1" applyBorder="1" applyAlignment="1">
      <alignment horizontal="center" vertical="center"/>
    </xf>
    <xf numFmtId="17" fontId="10" fillId="0" borderId="1" xfId="2" applyNumberFormat="1" applyFill="1" applyBorder="1" applyAlignment="1">
      <alignment horizontal="center" vertical="center"/>
    </xf>
    <xf numFmtId="0" fontId="10" fillId="0" borderId="1" xfId="6" applyFont="1" applyFill="1" applyBorder="1" applyAlignment="1">
      <alignment horizontal="center" vertical="center"/>
    </xf>
    <xf numFmtId="0" fontId="10" fillId="0" borderId="1" xfId="6" applyFont="1" applyFill="1" applyBorder="1" applyAlignment="1">
      <alignment horizontal="left" vertical="center"/>
    </xf>
    <xf numFmtId="0" fontId="0" fillId="0" borderId="1" xfId="6" applyFont="1" applyFill="1" applyBorder="1" applyAlignment="1">
      <alignment horizontal="left" vertical="center"/>
    </xf>
    <xf numFmtId="14" fontId="10" fillId="0" borderId="1" xfId="6" applyNumberFormat="1" applyFont="1" applyFill="1" applyBorder="1" applyAlignment="1">
      <alignment horizontal="center" vertical="center"/>
    </xf>
    <xf numFmtId="167" fontId="10" fillId="0" borderId="1" xfId="6" applyNumberFormat="1" applyFont="1" applyFill="1" applyBorder="1" applyAlignment="1">
      <alignment horizontal="center" vertical="center"/>
    </xf>
    <xf numFmtId="165" fontId="10" fillId="0" borderId="1" xfId="6" applyNumberFormat="1" applyFont="1" applyFill="1" applyBorder="1" applyAlignment="1">
      <alignment horizontal="center" vertical="center"/>
    </xf>
    <xf numFmtId="166" fontId="10" fillId="0" borderId="1" xfId="6" applyNumberFormat="1" applyFont="1" applyFill="1" applyBorder="1" applyAlignment="1">
      <alignment horizontal="center" vertical="center"/>
    </xf>
    <xf numFmtId="2" fontId="10" fillId="0" borderId="1" xfId="6" applyNumberFormat="1" applyFont="1" applyFill="1" applyBorder="1" applyAlignment="1">
      <alignment horizontal="center" vertical="center"/>
    </xf>
    <xf numFmtId="3" fontId="10" fillId="0" borderId="1" xfId="6" applyNumberFormat="1" applyFont="1" applyFill="1" applyBorder="1" applyAlignment="1">
      <alignment horizontal="right" vertical="center"/>
    </xf>
    <xf numFmtId="0" fontId="10" fillId="0" borderId="1" xfId="6" applyFont="1" applyFill="1" applyBorder="1" applyAlignment="1">
      <alignment horizontal="right" vertical="center"/>
    </xf>
    <xf numFmtId="3" fontId="10" fillId="0" borderId="1" xfId="6" applyNumberFormat="1" applyFont="1" applyFill="1" applyBorder="1" applyAlignment="1">
      <alignment horizontal="center" vertical="center"/>
    </xf>
    <xf numFmtId="0" fontId="0" fillId="0" borderId="1" xfId="6" applyFont="1" applyFill="1" applyBorder="1" applyAlignment="1">
      <alignment horizontal="center" vertical="center"/>
    </xf>
    <xf numFmtId="0" fontId="12" fillId="0" borderId="1" xfId="2" applyFont="1" applyFill="1" applyBorder="1" applyAlignment="1">
      <alignment horizontal="left" vertical="center"/>
    </xf>
    <xf numFmtId="14" fontId="12" fillId="0" borderId="1" xfId="2" applyNumberFormat="1" applyFont="1" applyFill="1" applyBorder="1" applyAlignment="1">
      <alignment horizontal="center" vertical="center"/>
    </xf>
    <xf numFmtId="167" fontId="12" fillId="0" borderId="1" xfId="2" applyNumberFormat="1" applyFont="1" applyFill="1" applyBorder="1" applyAlignment="1">
      <alignment horizontal="center" vertical="center"/>
    </xf>
    <xf numFmtId="165" fontId="12" fillId="0" borderId="1" xfId="2" applyNumberFormat="1" applyFont="1" applyFill="1" applyBorder="1" applyAlignment="1">
      <alignment horizontal="center" vertical="center"/>
    </xf>
    <xf numFmtId="166" fontId="12" fillId="0" borderId="1" xfId="2" applyNumberFormat="1" applyFont="1" applyFill="1" applyBorder="1" applyAlignment="1">
      <alignment horizontal="center" vertical="center"/>
    </xf>
    <xf numFmtId="2" fontId="12" fillId="0" borderId="1" xfId="2" applyNumberFormat="1" applyFont="1" applyFill="1" applyBorder="1" applyAlignment="1">
      <alignment horizontal="center" vertical="center"/>
    </xf>
    <xf numFmtId="3" fontId="12" fillId="0" borderId="1" xfId="7" applyNumberFormat="1" applyFont="1" applyFill="1" applyBorder="1" applyAlignment="1">
      <alignment horizontal="right" vertical="center"/>
    </xf>
    <xf numFmtId="168" fontId="12" fillId="0" borderId="1" xfId="7" applyNumberFormat="1" applyFont="1" applyFill="1" applyBorder="1" applyAlignment="1">
      <alignment horizontal="right" vertical="center"/>
    </xf>
    <xf numFmtId="0" fontId="12" fillId="0" borderId="1" xfId="2" applyFont="1" applyFill="1" applyBorder="1" applyAlignment="1">
      <alignment horizontal="right" vertical="center"/>
    </xf>
    <xf numFmtId="0" fontId="12" fillId="0" borderId="1" xfId="2" quotePrefix="1" applyFont="1" applyFill="1" applyBorder="1" applyAlignment="1">
      <alignment horizontal="left" vertical="center"/>
    </xf>
    <xf numFmtId="3" fontId="12" fillId="0" borderId="1" xfId="7" applyNumberFormat="1" applyFont="1" applyFill="1" applyBorder="1" applyAlignment="1">
      <alignment horizontal="center" vertical="center"/>
    </xf>
    <xf numFmtId="0" fontId="12" fillId="0" borderId="1" xfId="2" applyFont="1" applyFill="1" applyBorder="1" applyAlignment="1">
      <alignment vertical="center"/>
    </xf>
    <xf numFmtId="3" fontId="10" fillId="0" borderId="1" xfId="7" applyNumberFormat="1" applyFill="1" applyBorder="1" applyAlignment="1">
      <alignment horizontal="right" vertical="center"/>
    </xf>
    <xf numFmtId="0" fontId="10" fillId="0" borderId="1" xfId="7" applyNumberFormat="1" applyFill="1" applyBorder="1" applyAlignment="1">
      <alignment horizontal="right" vertical="center"/>
    </xf>
    <xf numFmtId="168" fontId="10" fillId="0" borderId="1" xfId="7" applyNumberFormat="1" applyFill="1" applyBorder="1" applyAlignment="1">
      <alignment horizontal="center" vertical="center"/>
    </xf>
    <xf numFmtId="168" fontId="10" fillId="0" borderId="1" xfId="7" applyNumberFormat="1" applyFill="1" applyBorder="1" applyAlignment="1">
      <alignment horizontal="right" vertical="center"/>
    </xf>
    <xf numFmtId="0" fontId="10" fillId="0" borderId="1" xfId="2" quotePrefix="1" applyFill="1" applyBorder="1" applyAlignment="1">
      <alignment horizontal="left" vertical="center"/>
    </xf>
    <xf numFmtId="0" fontId="11" fillId="0" borderId="1" xfId="3" applyFill="1" applyBorder="1" applyAlignment="1">
      <alignment vertical="center" wrapText="1"/>
    </xf>
    <xf numFmtId="0" fontId="18" fillId="0" borderId="1" xfId="0" applyFont="1" applyFill="1" applyBorder="1" applyAlignment="1">
      <alignment horizontal="left" vertical="center"/>
    </xf>
    <xf numFmtId="14" fontId="18" fillId="0" borderId="1" xfId="0" applyNumberFormat="1" applyFont="1" applyFill="1" applyBorder="1" applyAlignment="1">
      <alignment horizontal="center" vertical="center"/>
    </xf>
    <xf numFmtId="167" fontId="18" fillId="0" borderId="1" xfId="0" applyNumberFormat="1" applyFont="1" applyFill="1" applyBorder="1" applyAlignment="1">
      <alignment horizontal="center" vertical="center"/>
    </xf>
    <xf numFmtId="165" fontId="18" fillId="0" borderId="1" xfId="0" applyNumberFormat="1" applyFont="1" applyFill="1" applyBorder="1" applyAlignment="1">
      <alignment horizontal="center" vertical="center"/>
    </xf>
    <xf numFmtId="166" fontId="18" fillId="0" borderId="1" xfId="0" applyNumberFormat="1" applyFont="1" applyFill="1" applyBorder="1" applyAlignment="1">
      <alignment horizontal="center" vertical="center"/>
    </xf>
    <xf numFmtId="2" fontId="18" fillId="0" borderId="1" xfId="0" applyNumberFormat="1" applyFont="1" applyFill="1" applyBorder="1" applyAlignment="1">
      <alignment horizontal="center" vertical="center"/>
    </xf>
    <xf numFmtId="0" fontId="18" fillId="0" borderId="1" xfId="0" applyFont="1" applyFill="1" applyBorder="1" applyAlignment="1">
      <alignment horizontal="right" vertical="center"/>
    </xf>
    <xf numFmtId="0" fontId="18" fillId="0" borderId="1" xfId="0" applyFont="1" applyFill="1" applyBorder="1" applyAlignment="1">
      <alignment vertical="center"/>
    </xf>
    <xf numFmtId="0" fontId="0" fillId="0" borderId="1" xfId="0" applyFill="1" applyBorder="1" applyAlignment="1">
      <alignment horizontal="left" vertical="center" wrapText="1"/>
    </xf>
    <xf numFmtId="0" fontId="10" fillId="0" borderId="0" xfId="2" applyFill="1" applyAlignment="1">
      <alignment horizontal="left" vertical="center"/>
    </xf>
    <xf numFmtId="165" fontId="10" fillId="0" borderId="0" xfId="2" applyNumberFormat="1" applyFill="1" applyAlignment="1">
      <alignment horizontal="center" vertical="center"/>
    </xf>
    <xf numFmtId="2" fontId="10" fillId="0" borderId="0" xfId="2" applyNumberFormat="1" applyFill="1" applyAlignment="1">
      <alignment horizontal="center" vertical="center"/>
    </xf>
    <xf numFmtId="0" fontId="10" fillId="0" borderId="0" xfId="2" applyFill="1" applyAlignment="1">
      <alignment horizontal="right" vertical="center"/>
    </xf>
    <xf numFmtId="21" fontId="10" fillId="0" borderId="1" xfId="0" applyNumberFormat="1" applyFont="1" applyFill="1" applyBorder="1" applyAlignment="1">
      <alignment horizontal="center" vertical="center"/>
    </xf>
    <xf numFmtId="3" fontId="10" fillId="0" borderId="1" xfId="0" applyNumberFormat="1" applyFont="1" applyFill="1" applyBorder="1" applyAlignment="1">
      <alignment vertical="center"/>
    </xf>
    <xf numFmtId="3" fontId="1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17" fillId="0" borderId="1" xfId="2" applyFont="1" applyFill="1" applyBorder="1" applyAlignment="1">
      <alignment horizontal="left" vertical="center"/>
    </xf>
    <xf numFmtId="2" fontId="0" fillId="0" borderId="1" xfId="0" quotePrefix="1" applyNumberFormat="1" applyFill="1" applyBorder="1" applyAlignment="1">
      <alignment horizontal="center" vertical="center"/>
    </xf>
    <xf numFmtId="0" fontId="23" fillId="0" borderId="1" xfId="0" applyFont="1" applyFill="1" applyBorder="1" applyAlignment="1">
      <alignment horizontal="center" vertical="center"/>
    </xf>
    <xf numFmtId="0" fontId="3" fillId="3" borderId="0" xfId="0" applyFont="1" applyFill="1" applyAlignment="1">
      <alignment horizontal="left" vertical="center"/>
    </xf>
    <xf numFmtId="0" fontId="5" fillId="3" borderId="0" xfId="0" applyFont="1" applyFill="1" applyAlignment="1">
      <alignment horizontal="left" vertical="center"/>
    </xf>
    <xf numFmtId="0" fontId="26" fillId="3" borderId="0" xfId="0" applyFont="1" applyFill="1" applyAlignment="1">
      <alignment horizontal="left" vertical="center" wrapText="1"/>
    </xf>
    <xf numFmtId="0" fontId="5" fillId="3" borderId="0" xfId="0" applyFont="1" applyFill="1" applyAlignment="1">
      <alignment horizontal="left" vertical="center" wrapText="1"/>
    </xf>
    <xf numFmtId="0" fontId="9" fillId="3" borderId="0" xfId="0" applyFont="1" applyFill="1" applyAlignment="1">
      <alignment horizontal="right" vertical="center"/>
    </xf>
    <xf numFmtId="0" fontId="3" fillId="3" borderId="0" xfId="0" applyFont="1" applyFill="1" applyAlignment="1">
      <alignment horizontal="left" vertical="center" wrapText="1"/>
    </xf>
    <xf numFmtId="0" fontId="3" fillId="3"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7" fillId="0" borderId="0" xfId="1" applyFont="1" applyFill="1"/>
    <xf numFmtId="0" fontId="28" fillId="0" borderId="0" xfId="0" applyFont="1" applyFill="1"/>
  </cellXfs>
  <cellStyles count="9">
    <cellStyle name="Bad 2" xfId="5"/>
    <cellStyle name="Comma 2" xfId="7"/>
    <cellStyle name="Hyperlink" xfId="1" builtinId="8"/>
    <cellStyle name="Hyperlink 2" xfId="3"/>
    <cellStyle name="Normal" xfId="0" builtinId="0"/>
    <cellStyle name="Normal 2" xfId="2"/>
    <cellStyle name="Normal 2 2" xfId="8"/>
    <cellStyle name="Normal 3" xfId="6"/>
    <cellStyle name="Normal 4" xfId="4"/>
  </cellStyles>
  <dxfs count="1">
    <dxf>
      <font>
        <color rgb="FF9C0006"/>
      </font>
      <fill>
        <patternFill>
          <bgColor rgb="FFFFC7CE"/>
        </patternFill>
      </fill>
    </dxf>
  </dxfs>
  <tableStyles count="0" defaultTableStyle="TableStyleMedium2" defaultPivotStyle="PivotStyleLight16"/>
  <colors>
    <mruColors>
      <color rgb="FFECC5FF"/>
      <color rgb="FFDC97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gdc.noaa.gov/hazard/earthqk.shtml" TargetMode="External"/><Relationship Id="rId13" Type="http://schemas.openxmlformats.org/officeDocument/2006/relationships/hyperlink" Target="https://nam-onderzoeksrapporten.data-app.nl/reports/download/groningen/en/e4fd80e4-2e86-495c-97a4-d00954abcdff" TargetMode="External"/><Relationship Id="rId3" Type="http://schemas.openxmlformats.org/officeDocument/2006/relationships/hyperlink" Target="http://usgs.github.io/shakemap/" TargetMode="External"/><Relationship Id="rId7" Type="http://schemas.openxmlformats.org/officeDocument/2006/relationships/hyperlink" Target="https://nam-onderzoeksrapporten.data-app.nl/reports/download/groningen/en/bb24d606-1c5d-40dc-a9af-968ed182c400" TargetMode="External"/><Relationship Id="rId12" Type="http://schemas.openxmlformats.org/officeDocument/2006/relationships/hyperlink" Target="https://earthquake.usgs.gov/earthquakes/search/" TargetMode="External"/><Relationship Id="rId2" Type="http://schemas.openxmlformats.org/officeDocument/2006/relationships/hyperlink" Target="https://docs.google.com/spreadsheets/d/1oveZ42OLdJFnKu2aZfMg4aV1AR_OgHftxRm-65bJw4w/edit" TargetMode="External"/><Relationship Id="rId1" Type="http://schemas.openxmlformats.org/officeDocument/2006/relationships/hyperlink" Target="https://www.facebook.com/earthquakeimpactdatabase/" TargetMode="External"/><Relationship Id="rId6" Type="http://schemas.openxmlformats.org/officeDocument/2006/relationships/hyperlink" Target="https://creativecommons.org/licenses/by-sa/4.0/" TargetMode="External"/><Relationship Id="rId11" Type="http://schemas.openxmlformats.org/officeDocument/2006/relationships/hyperlink" Target="https://doi.org/10.5066/F74T6GJC" TargetMode="External"/><Relationship Id="rId5" Type="http://schemas.openxmlformats.org/officeDocument/2006/relationships/hyperlink" Target="http://www.isc.ac.uk/iscgem/index.php" TargetMode="External"/><Relationship Id="rId10" Type="http://schemas.openxmlformats.org/officeDocument/2006/relationships/hyperlink" Target="https://earthquake-report.com/2018/02/10/earthquake-impact-database-2018/" TargetMode="External"/><Relationship Id="rId4" Type="http://schemas.openxmlformats.org/officeDocument/2006/relationships/hyperlink" Target="http://www.isc.ac.uk/iscbulletin/agencies/" TargetMode="External"/><Relationship Id="rId9" Type="http://schemas.openxmlformats.org/officeDocument/2006/relationships/hyperlink" Target="http://www.emdat.be/"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earthquake.usgs.gov/earthquakes/eventpage/usp00053vh" TargetMode="External"/><Relationship Id="rId21" Type="http://schemas.openxmlformats.org/officeDocument/2006/relationships/hyperlink" Target="http://www.cbsnews.com/news/quake-rocks-china-19-dead/" TargetMode="External"/><Relationship Id="rId324" Type="http://schemas.openxmlformats.org/officeDocument/2006/relationships/hyperlink" Target="https://www.azurseisme.com/Seismes-de-l-Ubaye-A-H-P.html" TargetMode="External"/><Relationship Id="rId170" Type="http://schemas.openxmlformats.org/officeDocument/2006/relationships/hyperlink" Target="https://earthquake-report.com/2012/12/07/major-earthquakes-list-december-7-2012/" TargetMode="External"/><Relationship Id="rId268" Type="http://schemas.openxmlformats.org/officeDocument/2006/relationships/hyperlink" Target="http://www.westword.com/news/denver-earthquakes-40-years-ago-were-caused-by-uncle-sam-not-mother-nature-5833488" TargetMode="External"/><Relationship Id="rId475" Type="http://schemas.openxmlformats.org/officeDocument/2006/relationships/hyperlink" Target="http://www.roeduseis.ro/wp-content/uploads/2014/12/Poster_9_Timisoara-si-seismele-banatene.pdf,%20ISC%20Bulletin:%20Five%20people%20slightly%20injured%20and%20some%20buildings%20damaged%20in%20southwestern%20Romania" TargetMode="External"/><Relationship Id="rId32" Type="http://schemas.openxmlformats.org/officeDocument/2006/relationships/hyperlink" Target="http://earthquake.usgs.gov/earthquakes/eqarchives/significant/sig_1998.php" TargetMode="External"/><Relationship Id="rId74" Type="http://schemas.openxmlformats.org/officeDocument/2006/relationships/hyperlink" Target="http://earthquakes.findthedata.com/l/4054/Italy-Central-Ancona," TargetMode="External"/><Relationship Id="rId128" Type="http://schemas.openxmlformats.org/officeDocument/2006/relationships/hyperlink" Target="https://link.springer.com/content/pdf/10.1134%2FS0016852112050044.pdf" TargetMode="External"/><Relationship Id="rId335" Type="http://schemas.openxmlformats.org/officeDocument/2006/relationships/hyperlink" Target="https://pubs.geoscienceworld.org/ssa/bssa/article/85/2/560/119944/faulting-mechanisms-of-the-liyang-china" TargetMode="External"/><Relationship Id="rId377" Type="http://schemas.openxmlformats.org/officeDocument/2006/relationships/hyperlink" Target="https://www.edac.biz/fileadmin/Dokumente/04_Projekte/EKDAGv1.0_TeilC.pdf" TargetMode="External"/><Relationship Id="rId500" Type="http://schemas.openxmlformats.org/officeDocument/2006/relationships/hyperlink" Target="http://news.163.com/14/0426/12/9QONJ6H200014AED.html" TargetMode="External"/><Relationship Id="rId5" Type="http://schemas.openxmlformats.org/officeDocument/2006/relationships/hyperlink" Target="http://www-udc.ig.utexas.edu/external/TXEQ/panhandle_table.html" TargetMode="External"/><Relationship Id="rId181" Type="http://schemas.openxmlformats.org/officeDocument/2006/relationships/hyperlink" Target="http://www.adrc.asia/view_disaster_en.php?NationCode=156&amp;lang=en&amp;KEY=744" TargetMode="External"/><Relationship Id="rId237" Type="http://schemas.openxmlformats.org/officeDocument/2006/relationships/hyperlink" Target="https://pubs.usgs.gov/of/1995/0600c/report.pdf" TargetMode="External"/><Relationship Id="rId402" Type="http://schemas.openxmlformats.org/officeDocument/2006/relationships/hyperlink" Target="http://www.insurance.ca.gov/0400-news/0200-studies-reports/upload/EQ_PML_RPT_2002_2010.pdf%20(page%2044%20of%20file)" TargetMode="External"/><Relationship Id="rId279" Type="http://schemas.openxmlformats.org/officeDocument/2006/relationships/hyperlink" Target="https://www.researchgate.net/profile/Rafi_Ahmad2/publication/295734291_The_Jamaica_earthquake_of_January_13_1993_geology_and_geotechnical_aspects/links/59cde2270f7e9b2256388048/The-Jamaica-earthquake-of-January-13-1993-geology-and-geotechnical-aspects.pdf" TargetMode="External"/><Relationship Id="rId444" Type="http://schemas.openxmlformats.org/officeDocument/2006/relationships/hyperlink" Target="http://www.seced.org.uk/images/newsletters/Newsletter%20vol%2019%20no%201.pdf" TargetMode="External"/><Relationship Id="rId486" Type="http://schemas.openxmlformats.org/officeDocument/2006/relationships/hyperlink" Target="https://agupubs.onlinelibrary.wiley.com/doi/epdf/10.1029/1999JB900092" TargetMode="External"/><Relationship Id="rId43" Type="http://schemas.openxmlformats.org/officeDocument/2006/relationships/hyperlink" Target="http://earthquakes.findthedata.com/l/5944/Pakistan-Khanpur-Haripur," TargetMode="External"/><Relationship Id="rId139" Type="http://schemas.openxmlformats.org/officeDocument/2006/relationships/hyperlink" Target="http://srl.geoscienceworld.org/content/71/6/753" TargetMode="External"/><Relationship Id="rId290" Type="http://schemas.openxmlformats.org/officeDocument/2006/relationships/hyperlink" Target="https://phys.org/news/2016-09-magnitude-quake-macedonia-injuries.html" TargetMode="External"/><Relationship Id="rId304" Type="http://schemas.openxmlformats.org/officeDocument/2006/relationships/hyperlink" Target="http://www.isc.ac.uk/cgi-bin/web-db-v4?event_id=1725445&amp;out_format=IMS1.0&amp;request=COMPREHENSIVE" TargetMode="External"/><Relationship Id="rId346" Type="http://schemas.openxmlformats.org/officeDocument/2006/relationships/hyperlink" Target="https://emidius.mi.ingv.it/ASMI/event/19980815_0518_000" TargetMode="External"/><Relationship Id="rId388" Type="http://schemas.openxmlformats.org/officeDocument/2006/relationships/hyperlink" Target="http://www.isc.ac.uk/cgi-bin/web-db-v4?event_id=781965&amp;out_format=IMS1.0&amp;request=COMPREHENSIVE," TargetMode="External"/><Relationship Id="rId511" Type="http://schemas.openxmlformats.org/officeDocument/2006/relationships/hyperlink" Target="https://nam-onderzoeksrapporten.data-app.nl/reports/download/groningen/en/bb24d606-1c5d-40dc-a9af-968ed182c400" TargetMode="External"/><Relationship Id="rId85" Type="http://schemas.openxmlformats.org/officeDocument/2006/relationships/hyperlink" Target="http://archives.chicagotribune.com/1938/06/12/page/2/article/five-european-nations-jolted-by-earthquake/index.html" TargetMode="External"/><Relationship Id="rId150" Type="http://schemas.openxmlformats.org/officeDocument/2006/relationships/hyperlink" Target="https://earthquake.usgs.gov/earthquakes/eventpage/usp0009cvn" TargetMode="External"/><Relationship Id="rId192" Type="http://schemas.openxmlformats.org/officeDocument/2006/relationships/hyperlink" Target="http://www.presstv.com/Detail/2017/08/28/533190/Iran-East-Azerbaijan-Sharabian," TargetMode="External"/><Relationship Id="rId206" Type="http://schemas.openxmlformats.org/officeDocument/2006/relationships/hyperlink" Target="https://reliefweb.int/report/nicaragua/sinapred-actividad-s-smica-est-asociada-terremoto-del-2014-registrado-en-la-paz" TargetMode="External"/><Relationship Id="rId413" Type="http://schemas.openxmlformats.org/officeDocument/2006/relationships/hyperlink" Target="http://www.ssn.unam.mx/divulgacion/preguntas/" TargetMode="External"/><Relationship Id="rId248" Type="http://schemas.openxmlformats.org/officeDocument/2006/relationships/hyperlink" Target="https://www.worlddata.info/europe/germany/earthquakes.php" TargetMode="External"/><Relationship Id="rId455" Type="http://schemas.openxmlformats.org/officeDocument/2006/relationships/hyperlink" Target="https://www.ngdc.noaa.gov/nndc/struts/results?eq_0=5301&amp;t=101650&amp;s=13&amp;d=22,26,13,12&amp;nd=display" TargetMode="External"/><Relationship Id="rId497" Type="http://schemas.openxmlformats.org/officeDocument/2006/relationships/hyperlink" Target="http://www.saruhanli.gen.tr/haber/deprem-mutevelli-mahallesinde-hasara-meydan-oldu-19745.html" TargetMode="External"/><Relationship Id="rId12" Type="http://schemas.openxmlformats.org/officeDocument/2006/relationships/hyperlink" Target="http://earthquakes.findthedata.com/l/5194/South-Africa-Klerksdorp-Stilfontein" TargetMode="External"/><Relationship Id="rId108" Type="http://schemas.openxmlformats.org/officeDocument/2006/relationships/hyperlink" Target="http://earthquakes.findthedata.com/l/5946/Balkans-Nw-Serbia-Kraljevo" TargetMode="External"/><Relationship Id="rId315" Type="http://schemas.openxmlformats.org/officeDocument/2006/relationships/hyperlink" Target="http://www.isc.ac.uk/cgi-bin/web-db-v4?event_id=769184&amp;out_format=IMS1.0&amp;request=COMPREHENSIVE" TargetMode="External"/><Relationship Id="rId357" Type="http://schemas.openxmlformats.org/officeDocument/2006/relationships/hyperlink" Target="http://webserver2.ineter.gob.ni/boletin/2001/06/sismologia0106.htm" TargetMode="External"/><Relationship Id="rId54" Type="http://schemas.openxmlformats.org/officeDocument/2006/relationships/hyperlink" Target="http://earthquakes.findthedata.com/l/6165/China-Xinjian-Province-S," TargetMode="External"/><Relationship Id="rId96" Type="http://schemas.openxmlformats.org/officeDocument/2006/relationships/hyperlink" Target="http://earthquakes.findthedata.com/l/3826/China-Shanxi-Province," TargetMode="External"/><Relationship Id="rId161" Type="http://schemas.openxmlformats.org/officeDocument/2006/relationships/hyperlink" Target="http://www.eltelegrafo.com.ec/noticias/informacion-general/1/sismo-de-4-grados-sacudio-quito" TargetMode="External"/><Relationship Id="rId217" Type="http://schemas.openxmlformats.org/officeDocument/2006/relationships/hyperlink" Target="http://news.xinhuanet.com/english/2017-11/24/c_136776854.htm" TargetMode="External"/><Relationship Id="rId399" Type="http://schemas.openxmlformats.org/officeDocument/2006/relationships/hyperlink" Target="http://www.insurance.ca.gov/0400-news/0200-studies-reports/upload/EQ_PML_RPT_2002_2010.pdf%20(page%2033%20of%20file)" TargetMode="External"/><Relationship Id="rId259" Type="http://schemas.openxmlformats.org/officeDocument/2006/relationships/hyperlink" Target="http://www.ga.gov.au/webtemp/image_cache/GA4189.pdf" TargetMode="External"/><Relationship Id="rId424" Type="http://schemas.openxmlformats.org/officeDocument/2006/relationships/hyperlink" Target="http://www.sferatv.pl/aktualnosci/ruda-slaska/11542-silny-wstrzas-na-slasku-trwa-akcja-ratunkowa-w-kopalni-wujek-slask" TargetMode="External"/><Relationship Id="rId466" Type="http://schemas.openxmlformats.org/officeDocument/2006/relationships/hyperlink" Target="https://www.researchgate.net/publication/273762677_Seismic_hazard_assessment_for_two_cities_in_Eastern_Iran" TargetMode="External"/><Relationship Id="rId23" Type="http://schemas.openxmlformats.org/officeDocument/2006/relationships/hyperlink" Target="http://factsanddetails.com/china/cat10/sub65/item1660.html" TargetMode="External"/><Relationship Id="rId119" Type="http://schemas.openxmlformats.org/officeDocument/2006/relationships/hyperlink" Target="https://earthquake.usgs.gov/earthquakes/eventpage/usp000bmbe" TargetMode="External"/><Relationship Id="rId270" Type="http://schemas.openxmlformats.org/officeDocument/2006/relationships/hyperlink" Target="http://coloradogeologicalsurvey.org/geologic-hazards/earthquakes/denver-august-9-1967/" TargetMode="External"/><Relationship Id="rId326" Type="http://schemas.openxmlformats.org/officeDocument/2006/relationships/hyperlink" Target="https://link.springer.com/content/pdf/10.1007/s13753-017-0153-6.pdf" TargetMode="External"/><Relationship Id="rId65" Type="http://schemas.openxmlformats.org/officeDocument/2006/relationships/hyperlink" Target="http://earthquakes.findthedata.com/l/6265/Pakistan-Battagram," TargetMode="External"/><Relationship Id="rId130" Type="http://schemas.openxmlformats.org/officeDocument/2006/relationships/hyperlink" Target="https://earthquake.usgs.gov/earthquakes/eventpage/usp0004qs0" TargetMode="External"/><Relationship Id="rId368" Type="http://schemas.openxmlformats.org/officeDocument/2006/relationships/hyperlink" Target="https://www.earth-prints.org/bitstream/2122/1835/3/10%20Appendix%20B%20part%201.pdf," TargetMode="External"/><Relationship Id="rId172" Type="http://schemas.openxmlformats.org/officeDocument/2006/relationships/hyperlink" Target="https://earthquake-report.com/2013/12/16/moderate-earthquake-southeastern-china-on-december-16-2013/" TargetMode="External"/><Relationship Id="rId228" Type="http://schemas.openxmlformats.org/officeDocument/2006/relationships/hyperlink" Target="http://www.elmostrador.cl/agenda-pais/vida-en-linea/2015/09/17/principales-terremotos-en-chile-desde-1960/,%20http:/www.isc.ac.uk/cgi-bin/web-db-v4?request=COMPREHENSIVE&amp;out_format=ISF&amp;searchshape=RECT&amp;bot_lat=-36&amp;top_lat=-31&amp;left_lon=-73&amp;right_lon=-68&amp;ctr_lat=&amp;ctr_lon=&amp;radius=&amp;max_dist_units=deg&amp;srn=&amp;grn=&amp;start_year=1997&amp;start_month=3&amp;start_day=24&amp;start_time=00%3A00%3A00&amp;end_year=1997&amp;end_month=3&amp;end_day=26&amp;end_time=00%3A00%3A00&amp;min_dep=&amp;max_dep=&amp;min_mag=&amp;max_mag=&amp;req_mag_type=&amp;req_mag_agcy=&amp;min_def=&amp;max_def=&amp;include_magnitudes=on&amp;include_links=on&amp;include_headers=on&amp;include_comments=on" TargetMode="External"/><Relationship Id="rId435" Type="http://schemas.openxmlformats.org/officeDocument/2006/relationships/hyperlink" Target="https://www.farsnews.com/news/13950511000356/%D8%B2%D9%84%D8%B2%D9%84%D9%87-%D9%BE%D8%A7%D8%B1%D8%B3%E2%80%8C%D8%A2%D8%A8%D8%A7%D8%AF-%DB%8C%DA%A9-%DA%A9%D8%B4%D8%AA%D9%87-%D9%88-2-%D8%B2%D8%AE%D9%85%DB%8C-%D8%AF%D8%A7%D8%B4%D8%AA" TargetMode="External"/><Relationship Id="rId477" Type="http://schemas.openxmlformats.org/officeDocument/2006/relationships/hyperlink" Target="https://zapdoc.tips/earthquakes-of-southern-zagros-iran-bushehr-region.html" TargetMode="External"/><Relationship Id="rId281" Type="http://schemas.openxmlformats.org/officeDocument/2006/relationships/hyperlink" Target="http://eresources.nlb.gov.sg/newspapers/digitised/issue/straitstimes19830808-1,%20http:/www.isc.ac.uk/cgi-bin/web-db-v4?request=COMPREHENSIVE&amp;out_format=ISF&amp;searchshape=RECT&amp;bot_lat=29&amp;top_lat=32&amp;left_lon=66.5&amp;right_lon=69&amp;ctr_lat=&amp;ctr_lon=&amp;radius=&amp;max_dist_units=deg&amp;srn=&amp;grn=&amp;start_year=1983&amp;start_month=4&amp;start_day=01&amp;start_time=00%3A00%3A00&amp;end_year=1983&amp;end_month=8&amp;end_day=10&amp;end_time=00%3A00%3A00&amp;min_dep=&amp;max_dep=&amp;min_mag=&amp;max_mag=&amp;req_mag_type=&amp;req_mag_agcy=&amp;min_def=&amp;max_def=&amp;include_magnitudes=on&amp;include_links=on&amp;include_headers=on&amp;include_comments=on" TargetMode="External"/><Relationship Id="rId337" Type="http://schemas.openxmlformats.org/officeDocument/2006/relationships/hyperlink" Target="http://articles.latimes.com/1994-12-27/news/mn-13511_1_humboldt-county" TargetMode="External"/><Relationship Id="rId502" Type="http://schemas.openxmlformats.org/officeDocument/2006/relationships/hyperlink" Target="http://www.lubin.pl/mocny-wstrzas-na-rudnej/" TargetMode="External"/><Relationship Id="rId34" Type="http://schemas.openxmlformats.org/officeDocument/2006/relationships/hyperlink" Target="http://earthquake.usgs.gov/earthquakes/eqarchives/significant/sig_1993.php," TargetMode="External"/><Relationship Id="rId76" Type="http://schemas.openxmlformats.org/officeDocument/2006/relationships/hyperlink" Target="http://earthquakes.findthedata.com/l/4143/Algeria-Djebel-Babor," TargetMode="External"/><Relationship Id="rId141" Type="http://schemas.openxmlformats.org/officeDocument/2006/relationships/hyperlink" Target="https://earthquake.usgs.gov/earthquakes/eventpage/usp000fyuq" TargetMode="External"/><Relationship Id="rId379" Type="http://schemas.openxmlformats.org/officeDocument/2006/relationships/hyperlink" Target="https://www.ingentaconnect.com/content/doaj/15935213/1977/00000030/f0020001/art00002" TargetMode="External"/><Relationship Id="rId7" Type="http://schemas.openxmlformats.org/officeDocument/2006/relationships/hyperlink" Target="http://adsabs.harvard.edu/abs/2003EAEJA.....8222A" TargetMode="External"/><Relationship Id="rId183" Type="http://schemas.openxmlformats.org/officeDocument/2006/relationships/hyperlink" Target="https://earthquake.usgs.gov/earthquakes/eventpage/usp000dfcz" TargetMode="External"/><Relationship Id="rId239" Type="http://schemas.openxmlformats.org/officeDocument/2006/relationships/hyperlink" Target="http://www.eltiempo.com/archivo/documento/MAM-294402" TargetMode="External"/><Relationship Id="rId390" Type="http://schemas.openxmlformats.org/officeDocument/2006/relationships/hyperlink" Target="https://earthquake.usgs.gov/earthquakes/eventpage/us10002w8v" TargetMode="External"/><Relationship Id="rId404" Type="http://schemas.openxmlformats.org/officeDocument/2006/relationships/hyperlink" Target="http://www.haisentitoilterremoto.it/repository/6376371/index.html" TargetMode="External"/><Relationship Id="rId446" Type="http://schemas.openxmlformats.org/officeDocument/2006/relationships/hyperlink" Target="https://reliefweb.int/report/iran-islamic-republic/iran-earthquake-ocha-situation-report-no-1-1" TargetMode="External"/><Relationship Id="rId250" Type="http://schemas.openxmlformats.org/officeDocument/2006/relationships/hyperlink" Target="http://www.seismo.ethz.ch/en/knowledge/earthquake-country-switzerland/regional-earthquakes/grisons/,%20http:/www.isc.ac.uk/cgi-bin/web-db-v4?request=COMPREHENSIVE&amp;out_format=ISF&amp;searchshape=RECT&amp;bot_lat=45&amp;top_lat=49&amp;left_lon=7&amp;right_lon=12&amp;ctr_lat=&amp;ctr_lon=&amp;radius=&amp;max_dist_units=deg&amp;srn=&amp;grn=&amp;start_year=1991&amp;start_month=11&amp;start_day=19&amp;start_time=00%3A00%3A00&amp;end_year=1991&amp;end_month=11&amp;end_day=22&amp;end_time=00%3A00%3A00&amp;min_dep=&amp;max_dep=&amp;min_mag=&amp;max_mag=&amp;req_mag_type=&amp;req_mag_agcy=&amp;min_def=&amp;max_def=&amp;include_magnitudes=on&amp;include_links=on&amp;include_headers=on&amp;include_comments=on" TargetMode="External"/><Relationship Id="rId292" Type="http://schemas.openxmlformats.org/officeDocument/2006/relationships/hyperlink" Target="http://www.prensalibre.com/hemeroteca/terremotos-causan-estragos-en-uspantan-guatemala-y-san-salvador" TargetMode="External"/><Relationship Id="rId306" Type="http://schemas.openxmlformats.org/officeDocument/2006/relationships/hyperlink" Target="http://www.isc.ac.uk/cgi-bin/web-db-v4?event_id=7211477&amp;out_format=IMS1.0&amp;request=COMPREHENSIVE" TargetMode="External"/><Relationship Id="rId488" Type="http://schemas.openxmlformats.org/officeDocument/2006/relationships/hyperlink" Target="https://www.upi.com/Archives/1981/03/07/Three-quakes-jolt-Greece/4550352789200/" TargetMode="External"/><Relationship Id="rId45" Type="http://schemas.openxmlformats.org/officeDocument/2006/relationships/hyperlink" Target="http://earthquakes.findthedata.com/l/6090/India-Gujarat," TargetMode="External"/><Relationship Id="rId87" Type="http://schemas.openxmlformats.org/officeDocument/2006/relationships/hyperlink" Target="http://earthquakes.findthedata.com/l/3901/Algeria-Near-Sig," TargetMode="External"/><Relationship Id="rId110" Type="http://schemas.openxmlformats.org/officeDocument/2006/relationships/hyperlink" Target="https://pubs.usgs.gov/bul/1698/report.pdf" TargetMode="External"/><Relationship Id="rId348" Type="http://schemas.openxmlformats.org/officeDocument/2006/relationships/hyperlink" Target="https://emidius.mi.ingv.it/ASMI/event/19800220_0234_000" TargetMode="External"/><Relationship Id="rId513" Type="http://schemas.openxmlformats.org/officeDocument/2006/relationships/hyperlink" Target="ftp://hazards.cr.usgs.gov/NEICPDE/olderPDEdata/mchedr/mchedr198212.dat" TargetMode="External"/><Relationship Id="rId152" Type="http://schemas.openxmlformats.org/officeDocument/2006/relationships/hyperlink" Target="http://earthquakes.findthedata.com/l/4933/Indonesia-Jawa-Bandung-Cibadak-Cimandiri-Kadudampit" TargetMode="External"/><Relationship Id="rId194" Type="http://schemas.openxmlformats.org/officeDocument/2006/relationships/hyperlink" Target="http://news.xinhuanet.com/english/2017-07/28/c_136480520.htm" TargetMode="External"/><Relationship Id="rId208" Type="http://schemas.openxmlformats.org/officeDocument/2006/relationships/hyperlink" Target="https://earthquake.usgs.gov/earthquakes/eventpage/ci10403777" TargetMode="External"/><Relationship Id="rId415" Type="http://schemas.openxmlformats.org/officeDocument/2006/relationships/hyperlink" Target="http://www.ssn.unam.mx/divulgacion/preguntas/" TargetMode="External"/><Relationship Id="rId457" Type="http://schemas.openxmlformats.org/officeDocument/2006/relationships/hyperlink" Target="http://www.earthquakes.bgs.ac.uk/publications/annual_reports/1998_9th_annual_report.pdf," TargetMode="External"/><Relationship Id="rId261" Type="http://schemas.openxmlformats.org/officeDocument/2006/relationships/hyperlink" Target="http://www.stuff.co.nz/the-press/news/christchurch-earthquake-2011/6479156/Canterbury-has-a-shaky-history,%20http:/www.isc.ac.uk/cgi-bin/web-db-v4?request=COMPREHENSIVE&amp;out_format=ISF&amp;searchshape=RECT&amp;bot_lat=-47&amp;top_lat=-39&amp;left_lon=163&amp;right_lon=177&amp;ctr_lat=&amp;ctr_lon=&amp;radius=&amp;max_dist_units=deg&amp;srn=&amp;grn=&amp;start_year=1985&amp;start_month=1&amp;start_day=01&amp;start_time=00%3A00%3A00&amp;end_year=1988&amp;end_month=1&amp;end_day=01&amp;end_time=00%3A00%3A00&amp;min_dep=&amp;max_dep=&amp;min_mag=&amp;max_mag=&amp;req_mag_type=&amp;req_mag_agcy=&amp;min_def=&amp;max_def=&amp;include_magnitudes=on&amp;include_links=on&amp;include_headers=on&amp;include_comments=on" TargetMode="External"/><Relationship Id="rId499" Type="http://schemas.openxmlformats.org/officeDocument/2006/relationships/hyperlink" Target="https://www.tvp.info/21930375/wstrzas-pod-ziemia-dramat-na-powierzchni-mieszkancy-rejonu-tapniecia-janiny-boja-sie-o-odszkodowania," TargetMode="External"/><Relationship Id="rId14" Type="http://schemas.openxmlformats.org/officeDocument/2006/relationships/hyperlink" Target="http://trove.nla.gov.au/ndp/del/article/6415692" TargetMode="External"/><Relationship Id="rId56" Type="http://schemas.openxmlformats.org/officeDocument/2006/relationships/hyperlink" Target="http://earthquakes.findthedata.com/l/6177/Algeria-Algiers," TargetMode="External"/><Relationship Id="rId317" Type="http://schemas.openxmlformats.org/officeDocument/2006/relationships/hyperlink" Target="http://www.isc.ac.uk/cgi-bin/web-db-v4?event_id=590602&amp;out_format=IMS1.0&amp;request=COMPREHENSIVE" TargetMode="External"/><Relationship Id="rId359" Type="http://schemas.openxmlformats.org/officeDocument/2006/relationships/hyperlink" Target="http://www.insurance.ca.gov/0400-news/0200-studies-reports/upload/EQ_PML_RPT_2002_2010.pdf,%20Australian%20Seismological%20Report%201987" TargetMode="External"/><Relationship Id="rId98" Type="http://schemas.openxmlformats.org/officeDocument/2006/relationships/hyperlink" Target="http://earthquakes.findthedata.com/l/3799/Iran-Gahkom-Laigazan-Patkuiyeh-Golruiyeh-Ganj" TargetMode="External"/><Relationship Id="rId121" Type="http://schemas.openxmlformats.org/officeDocument/2006/relationships/hyperlink" Target="http://reliefweb.int/report/el-salvador/el-salvador-dref-bulletin-no-mdrsv001-update-no-1,%20files%20sent%20by%20MARN%20to%20Cecilia" TargetMode="External"/><Relationship Id="rId163" Type="http://schemas.openxmlformats.org/officeDocument/2006/relationships/hyperlink" Target="http://www.nacion.com/el-mundo/sismo-de-al-menos-48-sacude-honduras/PVGZ42APSZHC5O24T6UMYZVM2A/story/" TargetMode="External"/><Relationship Id="rId219" Type="http://schemas.openxmlformats.org/officeDocument/2006/relationships/hyperlink" Target="http://www.seced.org.uk/images/newsletters/Newsletter%20vol%2013%20no%201.pdf" TargetMode="External"/><Relationship Id="rId370" Type="http://schemas.openxmlformats.org/officeDocument/2006/relationships/hyperlink" Target="https://www.indeci.gob.pe/compend_estad/2006/7_otras_estad/7.1_sismos/7.1.4_hist_sismos.pdf" TargetMode="External"/><Relationship Id="rId426" Type="http://schemas.openxmlformats.org/officeDocument/2006/relationships/hyperlink" Target="http://www.dvb.no/bnb/breaking-news-5-4-earthquake-rocks-bagan" TargetMode="External"/><Relationship Id="rId230" Type="http://schemas.openxmlformats.org/officeDocument/2006/relationships/hyperlink" Target="https://www.researchgate.net/profile/Maurizio_Indirli/publication/259901034_Rehabilitation_of_Cultural_Heritage_Damaged_by_the_15th_October_1996_Earthquake_at_San_Martino_in_Rio_Reggio_Emilia/links/0f31752e7b32ce5e71000000.pdf" TargetMode="External"/><Relationship Id="rId468" Type="http://schemas.openxmlformats.org/officeDocument/2006/relationships/hyperlink" Target="https://www.eltiempo.com/archivo/documento/MAM-303047" TargetMode="External"/><Relationship Id="rId25" Type="http://schemas.openxmlformats.org/officeDocument/2006/relationships/hyperlink" Target="http://factsanddetails.com/china/cat10/sub65/item1660.html" TargetMode="External"/><Relationship Id="rId67" Type="http://schemas.openxmlformats.org/officeDocument/2006/relationships/hyperlink" Target="http://earthquakes.findthedata.com/l/6264/China-Xinjiang-Province-Shawan," TargetMode="External"/><Relationship Id="rId272" Type="http://schemas.openxmlformats.org/officeDocument/2006/relationships/hyperlink" Target="http://www.westword.com/news/denver-earthquakes-40-years-ago-were-caused-by-uncle-sam-not-mother-nature-5833488" TargetMode="External"/><Relationship Id="rId328" Type="http://schemas.openxmlformats.org/officeDocument/2006/relationships/hyperlink" Target="https://emidius.mi.ingv.it/ASMI/event/19400115_1319_000" TargetMode="External"/><Relationship Id="rId132" Type="http://schemas.openxmlformats.org/officeDocument/2006/relationships/hyperlink" Target="https://reliefweb.int/report/yemen/yemen-earthquake-nov-1991-undro-situation-reports-1-5" TargetMode="External"/><Relationship Id="rId174" Type="http://schemas.openxmlformats.org/officeDocument/2006/relationships/hyperlink" Target="https://reliefweb.int/report/china/2000-relocated-after-xinjiang-quake" TargetMode="External"/><Relationship Id="rId381" Type="http://schemas.openxmlformats.org/officeDocument/2006/relationships/hyperlink" Target="https://www.ingentaconnect.com/content/doaj/15935213/1977/00000030/f0020001/art00002" TargetMode="External"/><Relationship Id="rId241" Type="http://schemas.openxmlformats.org/officeDocument/2006/relationships/hyperlink" Target="http://www.geo.mtu.edu/volcanoes/misc/archive/v19n12.gvn.txt,%20http:/www.isc.ac.uk/cgi-bin/web-db-v4?request=COMPREHENSIVE&amp;out_format=ISF&amp;searchshape=RECT&amp;bot_lat=36&amp;top_lat=41&amp;left_lon=18&amp;right_lon=23&amp;ctr_lat=&amp;ctr_lon=&amp;radius=&amp;max_dist_units=deg&amp;srn=&amp;grn=&amp;start_year=1994&amp;start_month=12&amp;start_day=01&amp;start_time=00%3A00%3A00&amp;end_year=1994&amp;end_month=12&amp;end_day=02&amp;end_time=00%3A00%3A00&amp;min_dep=&amp;max_dep=&amp;min_mag=&amp;max_mag=&amp;req_mag_type=&amp;req_mag_agcy=&amp;min_def=&amp;max_def=&amp;include_magnitudes=on&amp;include_links=on&amp;include_headers=on&amp;include_comments=on" TargetMode="External"/><Relationship Id="rId437" Type="http://schemas.openxmlformats.org/officeDocument/2006/relationships/hyperlink" Target="http://lanacion.cl/2017/08/02/confirman-la-muerte-de-un-hombre-por-el-sismo-de-54-grados-richter/" TargetMode="External"/><Relationship Id="rId479" Type="http://schemas.openxmlformats.org/officeDocument/2006/relationships/hyperlink" Target="https://www.ngdc.noaa.gov/nndc/struts/results?eq_0=4683&amp;t=101650&amp;s=13&amp;d=22,26,13,12&amp;nd=display" TargetMode="External"/><Relationship Id="rId36" Type="http://schemas.openxmlformats.org/officeDocument/2006/relationships/hyperlink" Target="http://earthquakes.findthedata.com/l/4856/Italy-Central-Gualdo-Tadino-Nocera-Umbra," TargetMode="External"/><Relationship Id="rId283" Type="http://schemas.openxmlformats.org/officeDocument/2006/relationships/hyperlink" Target="https://pubs.geoscienceworld.org/ssa/bssa/article/72/5/1627/102102/the-dead-sea-earthquake-of-23-april-1979" TargetMode="External"/><Relationship Id="rId339" Type="http://schemas.openxmlformats.org/officeDocument/2006/relationships/hyperlink" Target="http://earthquake.usgs.gov/earthquakes/eqarchives/significant/sig_2002.php," TargetMode="External"/><Relationship Id="rId490" Type="http://schemas.openxmlformats.org/officeDocument/2006/relationships/hyperlink" Target="https://pubs.geoscienceworld.org/ssa/bssa/article/102/2/722/349735/site-response-study-of-thessaloniki-northern" TargetMode="External"/><Relationship Id="rId504" Type="http://schemas.openxmlformats.org/officeDocument/2006/relationships/hyperlink" Target="https://reliefweb.int/sites/reliefweb.int/files/resources/20170613080021.pdf" TargetMode="External"/><Relationship Id="rId78" Type="http://schemas.openxmlformats.org/officeDocument/2006/relationships/hyperlink" Target="http://earthquakes.findthedata.com/l/4178/Turkey-Denizli," TargetMode="External"/><Relationship Id="rId101" Type="http://schemas.openxmlformats.org/officeDocument/2006/relationships/hyperlink" Target="http://iisee.kenken.go.jp/net/hara/china/damage_report.htm," TargetMode="External"/><Relationship Id="rId143" Type="http://schemas.openxmlformats.org/officeDocument/2006/relationships/hyperlink" Target="https://earthquake.usgs.gov/earthquakes/eventpage/usp000da30" TargetMode="External"/><Relationship Id="rId185" Type="http://schemas.openxmlformats.org/officeDocument/2006/relationships/hyperlink" Target="https://earthquake.usgs.gov/earthquakes/eventpage/usp000dx7x" TargetMode="External"/><Relationship Id="rId350" Type="http://schemas.openxmlformats.org/officeDocument/2006/relationships/hyperlink" Target="http://earthquakes.findthedata.com/l/4054/Italy-Central-Ancona," TargetMode="External"/><Relationship Id="rId406" Type="http://schemas.openxmlformats.org/officeDocument/2006/relationships/hyperlink" Target="http://www.ssn.unam.mx/divulgacion/preguntas/" TargetMode="External"/><Relationship Id="rId9" Type="http://schemas.openxmlformats.org/officeDocument/2006/relationships/hyperlink" Target="http://www.scmp.com/article/213469/thousands-homeless-after-quake" TargetMode="External"/><Relationship Id="rId210" Type="http://schemas.openxmlformats.org/officeDocument/2006/relationships/hyperlink" Target="https://earthquake.usgs.gov/earthquakes/eventpage/usp00085xu" TargetMode="External"/><Relationship Id="rId392" Type="http://schemas.openxmlformats.org/officeDocument/2006/relationships/hyperlink" Target="http://www.aees.org.au/wp-content/uploads/2014/12/Historical-earthquakes-in-NSW.pdf" TargetMode="External"/><Relationship Id="rId448" Type="http://schemas.openxmlformats.org/officeDocument/2006/relationships/hyperlink" Target="https://www.ngdc.noaa.gov/nndc/struts/results?eq_0=3523&amp;t=101650&amp;s=13&amp;d=22,26,13,12&amp;nd=display" TargetMode="External"/><Relationship Id="rId252" Type="http://schemas.openxmlformats.org/officeDocument/2006/relationships/hyperlink" Target="http://scedc.caltech.edu/significant/malibu1979.html" TargetMode="External"/><Relationship Id="rId294" Type="http://schemas.openxmlformats.org/officeDocument/2006/relationships/hyperlink" Target="https://reliefweb.int/report/china/china-earthquakes-appeal-no-022000" TargetMode="External"/><Relationship Id="rId308" Type="http://schemas.openxmlformats.org/officeDocument/2006/relationships/hyperlink" Target="http://www.isc.ac.uk/cgi-bin/web-db-v4?event_id=7301139&amp;out_format=IMS1.0&amp;request=COMPREHENSIVE" TargetMode="External"/><Relationship Id="rId515" Type="http://schemas.openxmlformats.org/officeDocument/2006/relationships/hyperlink" Target="http://www.isc.ac.uk/cgi-bin/web-db-v4?event_id=524669&amp;out_format=IMS1.0&amp;request=COMPREHENSIVE" TargetMode="External"/><Relationship Id="rId47" Type="http://schemas.openxmlformats.org/officeDocument/2006/relationships/hyperlink" Target="http://earthquakes.findthedata.com/l/6108/Iran-Khorasan-E-Razavi," TargetMode="External"/><Relationship Id="rId89" Type="http://schemas.openxmlformats.org/officeDocument/2006/relationships/hyperlink" Target="http://earthquakes.findthedata.com/l/3868/China-Hebei-Province," TargetMode="External"/><Relationship Id="rId112" Type="http://schemas.openxmlformats.org/officeDocument/2006/relationships/hyperlink" Target="http://earthquake-report.com/2014/09/28/moderate-earthquake-central-peru-on-september-28-2014/," TargetMode="External"/><Relationship Id="rId154" Type="http://schemas.openxmlformats.org/officeDocument/2006/relationships/hyperlink" Target="http://earthquake.usgs.gov/earthquakes/shakemap/atlas/shake/200105232110/" TargetMode="External"/><Relationship Id="rId361" Type="http://schemas.openxmlformats.org/officeDocument/2006/relationships/hyperlink" Target="http://www.insurance.ca.gov/0400-news/0200-studies-reports/upload/EQ_PML_RPT_2002_2010.pdf" TargetMode="External"/><Relationship Id="rId196" Type="http://schemas.openxmlformats.org/officeDocument/2006/relationships/hyperlink" Target="https://watchers.news/2017/07/03/earthquake-swarm-ohrid-macedonia/" TargetMode="External"/><Relationship Id="rId417" Type="http://schemas.openxmlformats.org/officeDocument/2006/relationships/hyperlink" Target="https://earthquake.usgs.gov/earthquakes/eventpage/ci14346868" TargetMode="External"/><Relationship Id="rId459" Type="http://schemas.openxmlformats.org/officeDocument/2006/relationships/hyperlink" Target="https://www.ngdc.noaa.gov/nndc/struts/results?eq_0=4111&amp;t=101650&amp;s=13&amp;d=22,26,13,12&amp;nd=display" TargetMode="External"/><Relationship Id="rId16" Type="http://schemas.openxmlformats.org/officeDocument/2006/relationships/hyperlink" Target="http://news.bbc.co.uk/1/hi/7266136.stm," TargetMode="External"/><Relationship Id="rId221" Type="http://schemas.openxmlformats.org/officeDocument/2006/relationships/hyperlink" Target="http://www.mizzima.com/news-domestic/2-killed-36-injured-myanmar-earthquake" TargetMode="External"/><Relationship Id="rId263" Type="http://schemas.openxmlformats.org/officeDocument/2006/relationships/hyperlink" Target="http://www.nzsee.org.nz/db/Bulletin/Archive/17(2)0154.pdf,%20http:/www.isc.ac.uk/cgi-bin/web-db-v4?request=COMPREHENSIVE&amp;out_format=ISF&amp;searchshape=RECT&amp;bot_lat=-40&amp;top_lat=-35&amp;left_lon=174&amp;right_lon=178&amp;ctr_lat=&amp;ctr_lon=&amp;radius=&amp;max_dist_units=deg&amp;srn=&amp;grn=&amp;start_year=1984&amp;start_month=3&amp;start_day=05&amp;start_time=00%3A00%3A00&amp;end_year=1984&amp;end_month=3&amp;end_day=06&amp;end_time=00%3A00%3A00&amp;min_dep=&amp;max_dep=&amp;min_mag=&amp;max_mag=&amp;req_mag_type=&amp;req_mag_agcy=&amp;min_def=&amp;max_def=&amp;include_magnitudes=on&amp;include_links=on&amp;include_headers=on&amp;include_comments=on" TargetMode="External"/><Relationship Id="rId319" Type="http://schemas.openxmlformats.org/officeDocument/2006/relationships/hyperlink" Target="https://link.springer.com/article/10.2478/s11600-012-0096-7" TargetMode="External"/><Relationship Id="rId470" Type="http://schemas.openxmlformats.org/officeDocument/2006/relationships/hyperlink" Target="https://www.ngdc.noaa.gov/nndc/struts/results?eq_0=5047&amp;t=101650&amp;s=13&amp;d=22,26,13,12&amp;nd=display" TargetMode="External"/><Relationship Id="rId58" Type="http://schemas.openxmlformats.org/officeDocument/2006/relationships/hyperlink" Target="http://earthquakes.findthedata.com/l/6188/Greece-Central-Phthiotis-Reggini," TargetMode="External"/><Relationship Id="rId123" Type="http://schemas.openxmlformats.org/officeDocument/2006/relationships/hyperlink" Target="https://earthquake.usgs.gov/earthquakes/eventpage/usp000dsug" TargetMode="External"/><Relationship Id="rId330" Type="http://schemas.openxmlformats.org/officeDocument/2006/relationships/hyperlink" Target="http://www.sisfrance.net/donnees_resultat.asp?LST=true&amp;AN0=&amp;AN9=&amp;NV0=&amp;NV9=&amp;DPT=32" TargetMode="External"/><Relationship Id="rId165" Type="http://schemas.openxmlformats.org/officeDocument/2006/relationships/hyperlink" Target="http://www.eluniversal.com/2009/11/27/imp_pol_ava_temblor-sacude-al-es_27A3122531.shtml" TargetMode="External"/><Relationship Id="rId372" Type="http://schemas.openxmlformats.org/officeDocument/2006/relationships/hyperlink" Target="https://www.indeci.gob.pe/compend_estad/2006/7_otras_estad/7.1_sismos/7.1.4_hist_sismos.pdf" TargetMode="External"/><Relationship Id="rId428" Type="http://schemas.openxmlformats.org/officeDocument/2006/relationships/hyperlink" Target="https://economy.scdaily.cn/gdbb/201504/10137469.html" TargetMode="External"/><Relationship Id="rId232" Type="http://schemas.openxmlformats.org/officeDocument/2006/relationships/hyperlink" Target="https://earthquake.usgs.gov/earthquakes/eventpage/usp0009yw6" TargetMode="External"/><Relationship Id="rId274" Type="http://schemas.openxmlformats.org/officeDocument/2006/relationships/hyperlink" Target="http://www.westword.com/news/denver-earthquakes-40-years-ago-were-caused-by-uncle-sam-not-mother-nature-5833488" TargetMode="External"/><Relationship Id="rId481" Type="http://schemas.openxmlformats.org/officeDocument/2006/relationships/hyperlink" Target="http://erc.eq-j.cn/erc/ch/reader/create_pdf.aspx?file_no=20150102&amp;flag=1&amp;year_id=2015&amp;quarter_id=1" TargetMode="External"/><Relationship Id="rId27" Type="http://schemas.openxmlformats.org/officeDocument/2006/relationships/hyperlink" Target="http://factsanddetails.com/china/cat10/sub65/item1660.html" TargetMode="External"/><Relationship Id="rId69" Type="http://schemas.openxmlformats.org/officeDocument/2006/relationships/hyperlink" Target="http://earthquakes.findthedata.com/l/3979/California-Santa-Rosa," TargetMode="External"/><Relationship Id="rId134" Type="http://schemas.openxmlformats.org/officeDocument/2006/relationships/hyperlink" Target="https://earthquake.usgs.gov/earthquakes/eventpage/usp0009vyh" TargetMode="External"/><Relationship Id="rId80" Type="http://schemas.openxmlformats.org/officeDocument/2006/relationships/hyperlink" Target="http://earthquakes.findthedata.com/l/4216/Turkey," TargetMode="External"/><Relationship Id="rId176" Type="http://schemas.openxmlformats.org/officeDocument/2006/relationships/hyperlink" Target="https://www.perthnow.com.au/news/vic/kalgoorlie-boulder-rattled-by-46-earthquake---but-escapes-damage-ng-f208fc802463ba82f88bbe750a62f901" TargetMode="External"/><Relationship Id="rId341" Type="http://schemas.openxmlformats.org/officeDocument/2006/relationships/hyperlink" Target="http://www.jstor.org/stable/24093945?seq=1" TargetMode="External"/><Relationship Id="rId383" Type="http://schemas.openxmlformats.org/officeDocument/2006/relationships/hyperlink" Target="http://www.solosequenosenada.com/misc/terremotos/index.php" TargetMode="External"/><Relationship Id="rId439" Type="http://schemas.openxmlformats.org/officeDocument/2006/relationships/hyperlink" Target="https://www.sciencedirect.com/science/article/pii/S0012821X10003018" TargetMode="External"/><Relationship Id="rId201" Type="http://schemas.openxmlformats.org/officeDocument/2006/relationships/hyperlink" Target="http://newsinfo.inquirer.net/874434/2-hurt-as-magnitude-4-6-quake-hits-parts-of-davao-region" TargetMode="External"/><Relationship Id="rId243" Type="http://schemas.openxmlformats.org/officeDocument/2006/relationships/hyperlink" Target="http://www.wgal.com/article/husband-says-he-dumped-wife-s-body-into-river/15850808" TargetMode="External"/><Relationship Id="rId285" Type="http://schemas.openxmlformats.org/officeDocument/2006/relationships/hyperlink" Target="http://www-sre.wu-wien.ac.at/ersa/ersaconfs/ersa06/papers/377.pdf" TargetMode="External"/><Relationship Id="rId450" Type="http://schemas.openxmlformats.org/officeDocument/2006/relationships/hyperlink" Target="https://www.ngdc.noaa.gov/nndc/struts/results?eq_0=3599&amp;t=101650&amp;s=13&amp;d=22,26,13,12&amp;nd=display" TargetMode="External"/><Relationship Id="rId506" Type="http://schemas.openxmlformats.org/officeDocument/2006/relationships/hyperlink" Target="https://www.tulsaworld.com/news/state/saturday-earthquake-causes-minor-damages-to-logan-county-jail/article_d498b42a-91d8-11e3-9c2d-0017a43b2370.html" TargetMode="External"/><Relationship Id="rId38" Type="http://schemas.openxmlformats.org/officeDocument/2006/relationships/hyperlink" Target="http://earthquake.usgs.gov/earthquakes/eqarchives/significant/sig_1991.php" TargetMode="External"/><Relationship Id="rId103" Type="http://schemas.openxmlformats.org/officeDocument/2006/relationships/hyperlink" Target="https://www.pagina12.com.ar/diario/sociedad/3-196708-2012-06-19.html" TargetMode="External"/><Relationship Id="rId310" Type="http://schemas.openxmlformats.org/officeDocument/2006/relationships/hyperlink" Target="http://en.cnki.com.cn/Article_en/CJFDTOTAL-DIZN200704015.htm" TargetMode="External"/><Relationship Id="rId492" Type="http://schemas.openxmlformats.org/officeDocument/2006/relationships/hyperlink" Target="https://projects.eri.ucsb.edu/sb_eqs/SBEQCatlog/SBEQdescrips/SBEQs1951-1959.html" TargetMode="External"/><Relationship Id="rId91" Type="http://schemas.openxmlformats.org/officeDocument/2006/relationships/hyperlink" Target="http://earthquakes.findthedata.com/l/3879/Colombia," TargetMode="External"/><Relationship Id="rId145" Type="http://schemas.openxmlformats.org/officeDocument/2006/relationships/hyperlink" Target="https://earthquake.usgs.gov/earthquakes/eventpage/usp000afr4" TargetMode="External"/><Relationship Id="rId187" Type="http://schemas.openxmlformats.org/officeDocument/2006/relationships/hyperlink" Target="http://www.thehindu.com/news/international/8-dead-20-injured-after-moderate-quake-in-far-western-china/article18423614.ece" TargetMode="External"/><Relationship Id="rId352" Type="http://schemas.openxmlformats.org/officeDocument/2006/relationships/hyperlink" Target="https://pubs.geoscienceworld.org/srl/article-lookup/85/2/295" TargetMode="External"/><Relationship Id="rId394" Type="http://schemas.openxmlformats.org/officeDocument/2006/relationships/hyperlink" Target="http://www.aees.org.au/wp-content/uploads/2014/12/Historical-earthquakes-in-NSW.pdf" TargetMode="External"/><Relationship Id="rId408" Type="http://schemas.openxmlformats.org/officeDocument/2006/relationships/hyperlink" Target="http://www.ssn.unam.mx/divulgacion/preguntas/" TargetMode="External"/><Relationship Id="rId212" Type="http://schemas.openxmlformats.org/officeDocument/2006/relationships/hyperlink" Target="http://www.irna.ir/en/News/82753693" TargetMode="External"/><Relationship Id="rId254" Type="http://schemas.openxmlformats.org/officeDocument/2006/relationships/hyperlink" Target="https://www.casadasciencias.org/cc/redindex.php?idart=303&amp;gid=37091084" TargetMode="External"/><Relationship Id="rId49" Type="http://schemas.openxmlformats.org/officeDocument/2006/relationships/hyperlink" Target="http://earthquakes.findthedata.com/l/6136/Turkey-Sirnak," TargetMode="External"/><Relationship Id="rId114" Type="http://schemas.openxmlformats.org/officeDocument/2006/relationships/hyperlink" Target="http://earthquakes.findthedata.com/l/5072/China-Nei-Mongol-Lindong-Tianshan" TargetMode="External"/><Relationship Id="rId296" Type="http://schemas.openxmlformats.org/officeDocument/2006/relationships/hyperlink" Target="https://earthquake.usgs.gov/earthquakes/eventpage/usp000280p" TargetMode="External"/><Relationship Id="rId461" Type="http://schemas.openxmlformats.org/officeDocument/2006/relationships/hyperlink" Target="http://intranet.igp.gob.pe/hernando.tavera/documentos/publicacion/articulos/tavera_otros_chuschi.pdf" TargetMode="External"/><Relationship Id="rId517" Type="http://schemas.openxmlformats.org/officeDocument/2006/relationships/hyperlink" Target="http://www.isc.ac.uk/cgi-bin/web-db-v4?event_id=411528&amp;out_format=IMS1.0&amp;request=COMPREHENSIVE" TargetMode="External"/><Relationship Id="rId60" Type="http://schemas.openxmlformats.org/officeDocument/2006/relationships/hyperlink" Target="http://earthquakes.findthedata.com/l/6221/China-Yunnan-Province-Xiluodu," TargetMode="External"/><Relationship Id="rId156" Type="http://schemas.openxmlformats.org/officeDocument/2006/relationships/hyperlink" Target="https://reliefweb.int/report/papua-new-guinea/papua-new-guinea-landslide-ocha-situation-report-no-1" TargetMode="External"/><Relationship Id="rId198" Type="http://schemas.openxmlformats.org/officeDocument/2006/relationships/hyperlink" Target="http://www.iran-daily.com/News/192607.html?catid=3&amp;title=192607" TargetMode="External"/><Relationship Id="rId321" Type="http://schemas.openxmlformats.org/officeDocument/2006/relationships/hyperlink" Target="http://asc-india.org/lib/20061224-jaipur.htm" TargetMode="External"/><Relationship Id="rId363" Type="http://schemas.openxmlformats.org/officeDocument/2006/relationships/hyperlink" Target="https://www.seced.org.uk/images/newsletters/Newsletter%20vol%2021%20no%203.pdf" TargetMode="External"/><Relationship Id="rId419" Type="http://schemas.openxmlformats.org/officeDocument/2006/relationships/hyperlink" Target="http://www.ssn.unam.mx/divulgacion/preguntas/" TargetMode="External"/><Relationship Id="rId223" Type="http://schemas.openxmlformats.org/officeDocument/2006/relationships/hyperlink" Target="https://earthquake.usgs.gov/earthquakes/eventpage/usp000d148" TargetMode="External"/><Relationship Id="rId430" Type="http://schemas.openxmlformats.org/officeDocument/2006/relationships/hyperlink" Target="http://kathmandupost.ekantipur.com/news/2015-05-10/one-dies-in-latest-aftershock.html" TargetMode="External"/><Relationship Id="rId18" Type="http://schemas.openxmlformats.org/officeDocument/2006/relationships/hyperlink" Target="http://earthquake.usgs.gov/earthquakes/eqarchives/significant/sig_1986.php" TargetMode="External"/><Relationship Id="rId265" Type="http://schemas.openxmlformats.org/officeDocument/2006/relationships/hyperlink" Target="https://hrcak.srce.hr/index.php?id_clanak_jezik=105434&amp;show=clanak,%20http://www.isc.ac.uk/cgi-bin/web-db-v4?request=COMPREHENSIVE&amp;out_format=ISF&amp;searchshape=RECT&amp;bot_lat=36&amp;top_lat=41&amp;left_lon=19&amp;right_lon=26&amp;ctr_lat=&amp;ctr_lon=&amp;radius=&amp;max_dist_units=deg&amp;srn=&amp;grn=&amp;start_year=1981&amp;start_month=3&amp;start_day=10&amp;start_time=00%3A00%3A00&amp;end_year=1981&amp;end_month=3&amp;end_day=11&amp;end_time=00%3A00%3A00&amp;min_dep=&amp;max_dep=&amp;min_mag=&amp;max_mag=&amp;req_mag_type=&amp;req_mag_agcy=&amp;min_def=&amp;max_def=&amp;include_magnitudes=on&amp;include_links=on&amp;include_headers=on&amp;include_comments=on" TargetMode="External"/><Relationship Id="rId472" Type="http://schemas.openxmlformats.org/officeDocument/2006/relationships/hyperlink" Target="https://reliefweb.int/report/egypt/sudanegypt-earthquakes-aug-1993-un-dha-information-report-no-1" TargetMode="External"/><Relationship Id="rId125" Type="http://schemas.openxmlformats.org/officeDocument/2006/relationships/hyperlink" Target="http://geo.physics.uni-plovdiv.bg/krdame.htm" TargetMode="External"/><Relationship Id="rId167" Type="http://schemas.openxmlformats.org/officeDocument/2006/relationships/hyperlink" Target="https://earthquake-report.com/2013/04/22/moderate-earthquake-hungary-on-april-22-2013/" TargetMode="External"/><Relationship Id="rId332" Type="http://schemas.openxmlformats.org/officeDocument/2006/relationships/hyperlink" Target="https://emidius.mi.ingv.it/ASMI/event/19260817_0142_000" TargetMode="External"/><Relationship Id="rId374" Type="http://schemas.openxmlformats.org/officeDocument/2006/relationships/hyperlink" Target="https://www.sciencedirect.com/science/article/pii/S0013795205003108" TargetMode="External"/><Relationship Id="rId71" Type="http://schemas.openxmlformats.org/officeDocument/2006/relationships/hyperlink" Target="http://earthquakes.findthedata.com/l/3994/India-Broach," TargetMode="External"/><Relationship Id="rId234" Type="http://schemas.openxmlformats.org/officeDocument/2006/relationships/hyperlink" Target="http://web.itu.edu.tr/~taymaz/docs/2014-Yolsal-Cevikbilen-et-al-TECTO-126297-PROOF-CORRECTED.pdf,%20http:/www.isc.ac.uk/cgi-bin/web-db-v4?request=COMPREHENSIVE&amp;out_format=ISF&amp;searchshape=RECT&amp;bot_lat=36&amp;top_lat=41&amp;left_lon=25&amp;right_lon=29&amp;ctr_lat=&amp;ctr_lon=&amp;radius=&amp;max_dist_units=deg&amp;srn=&amp;grn=&amp;start_year=1996&amp;start_month=4&amp;start_day=02&amp;start_time=00%3A00%3A00&amp;end_year=1996&amp;end_month=4&amp;end_day=03&amp;end_time=00%3A00%3A00&amp;min_dep=&amp;max_dep=&amp;min_mag=&amp;max_mag=&amp;req_mag_type=&amp;req_mag_agcy=&amp;min_def=&amp;max_def=&amp;include_magnitudes=on&amp;include_links=on&amp;include_headers=on&amp;include_comments=on" TargetMode="External"/><Relationship Id="rId2" Type="http://schemas.openxmlformats.org/officeDocument/2006/relationships/hyperlink" Target="http://earthquake.usgs.gov/earthquakes/states/oklahoma/history.php" TargetMode="External"/><Relationship Id="rId29" Type="http://schemas.openxmlformats.org/officeDocument/2006/relationships/hyperlink" Target="http://www.australiangeographic.com.au/topics/science-environment/2012/07/australias-worst-earthquakes/" TargetMode="External"/><Relationship Id="rId276" Type="http://schemas.openxmlformats.org/officeDocument/2006/relationships/hyperlink" Target="http://articles.adsabs.harvard.edu/full/2003GeoJI.155..174T" TargetMode="External"/><Relationship Id="rId441" Type="http://schemas.openxmlformats.org/officeDocument/2006/relationships/hyperlink" Target="https://reliefweb.int/report/india/undp-india-earthquake-situation-report-15-oct-2005" TargetMode="External"/><Relationship Id="rId483" Type="http://schemas.openxmlformats.org/officeDocument/2006/relationships/hyperlink" Target="http://www.drgeorgepc.com/Tsunami1999Turkey.html" TargetMode="External"/><Relationship Id="rId40" Type="http://schemas.openxmlformats.org/officeDocument/2006/relationships/hyperlink" Target="http://earthquakes.findthedata.com/l/5454/Afghanistan-Nangarhar" TargetMode="External"/><Relationship Id="rId136" Type="http://schemas.openxmlformats.org/officeDocument/2006/relationships/hyperlink" Target="https://earthquake.usgs.gov/earthquakes/eventpage/usp000eurm" TargetMode="External"/><Relationship Id="rId178" Type="http://schemas.openxmlformats.org/officeDocument/2006/relationships/hyperlink" Target="http://asc-india.org/lib/20100502-kumaon.htm" TargetMode="External"/><Relationship Id="rId301" Type="http://schemas.openxmlformats.org/officeDocument/2006/relationships/hyperlink" Target="https://earthquake.usgs.gov/earthquakes/eventpage/usp000f24j" TargetMode="External"/><Relationship Id="rId343" Type="http://schemas.openxmlformats.org/officeDocument/2006/relationships/hyperlink" Target="https://reliefweb.int/sites/reliefweb.int/files/resources/CDDB95784AA235DE852573300063E0D6-Full_Report.pdf" TargetMode="External"/><Relationship Id="rId82" Type="http://schemas.openxmlformats.org/officeDocument/2006/relationships/hyperlink" Target="http://earthquakes.findthedata.com/l/4993/Iran-Western-Kermanshah" TargetMode="External"/><Relationship Id="rId203" Type="http://schemas.openxmlformats.org/officeDocument/2006/relationships/hyperlink" Target="https://diariodelhuila.com/regional/departamento-entrega-balance-final-por-afectaciones-de-sismo-cdgint20170214154953178" TargetMode="External"/><Relationship Id="rId385" Type="http://schemas.openxmlformats.org/officeDocument/2006/relationships/hyperlink" Target="https://earthquake-report.com/2011/02/07/killer-earthquakes-in-portugal-mainland/" TargetMode="External"/><Relationship Id="rId245" Type="http://schemas.openxmlformats.org/officeDocument/2006/relationships/hyperlink" Target="https://www.nat-hazards-earth-syst-sci.net/6/573/2006/nhess-6-573-2006.pdf" TargetMode="External"/><Relationship Id="rId287" Type="http://schemas.openxmlformats.org/officeDocument/2006/relationships/hyperlink" Target="http://web.uvic.ca/~enissen/papers/karasozen-etal-2016-JGR.pdf" TargetMode="External"/><Relationship Id="rId410" Type="http://schemas.openxmlformats.org/officeDocument/2006/relationships/hyperlink" Target="http://www.ssn.unam.mx/divulgacion/preguntas/" TargetMode="External"/><Relationship Id="rId452" Type="http://schemas.openxmlformats.org/officeDocument/2006/relationships/hyperlink" Target="https://www.ngdc.noaa.gov/nndc/struts/results?eq_0=8017&amp;t=101650&amp;s=13&amp;d=22,26,13,12&amp;nd=display" TargetMode="External"/><Relationship Id="rId494" Type="http://schemas.openxmlformats.org/officeDocument/2006/relationships/hyperlink" Target="https://earthquake-report.com/2013/08/17/moderate-earthquake-western-turkey-on-august-17-2013/" TargetMode="External"/><Relationship Id="rId508" Type="http://schemas.openxmlformats.org/officeDocument/2006/relationships/hyperlink" Target="http://www.rts.rs/page/stories/ci/story/124/%D0%94%D1%80%D1%83%D1%88%D1%82%D0%B2%D0%BE/1852366/%D0%97%D0%B5%D0%BC%D1%99%D0%BE%D1%82%D1%80%D0%B5%D1%81+%D0%BA%D0%BE%D0%B4+%D0%9A%D0%BE%D1%81%D1%98%D0%B5%D1%80%D0%B8%D1%9B%D0%B0.html" TargetMode="External"/><Relationship Id="rId105" Type="http://schemas.openxmlformats.org/officeDocument/2006/relationships/hyperlink" Target="https://www.ngdc.noaa.gov/nndc/struts/results?eq_0=4989&amp;t=101650&amp;s=13&amp;d=22,26,13,12&amp;nd=display" TargetMode="External"/><Relationship Id="rId147" Type="http://schemas.openxmlformats.org/officeDocument/2006/relationships/hyperlink" Target="https://earthquake.usgs.gov/earthquakes/eventpage/usp00088ef" TargetMode="External"/><Relationship Id="rId312" Type="http://schemas.openxmlformats.org/officeDocument/2006/relationships/hyperlink" Target="https://www.ndtv.com/cities/100-buildings-damaged-two-injured-in-jammu-and-kashmir-earthquake-530387" TargetMode="External"/><Relationship Id="rId354" Type="http://schemas.openxmlformats.org/officeDocument/2006/relationships/hyperlink" Target="http://www.oasp.gr/node/410,%20Galanakis%20et%20al.%20(2007),%20Dandoulaki%20et%20al.%20(1998),%20Papanastassiou%20(2001)" TargetMode="External"/><Relationship Id="rId51" Type="http://schemas.openxmlformats.org/officeDocument/2006/relationships/hyperlink" Target="http://earthquakes.findthedata.com/l/6164/China-Yunnan-Province," TargetMode="External"/><Relationship Id="rId93" Type="http://schemas.openxmlformats.org/officeDocument/2006/relationships/hyperlink" Target="http://earthquakes.findthedata.com/l/3831/Algeria-M-Sila" TargetMode="External"/><Relationship Id="rId189" Type="http://schemas.openxmlformats.org/officeDocument/2006/relationships/hyperlink" Target="https://earthquake-report.com/2017/08/23/moderate-earthquake-iran-iraq-border-region-on-august-23-2017/" TargetMode="External"/><Relationship Id="rId396" Type="http://schemas.openxmlformats.org/officeDocument/2006/relationships/hyperlink" Target="https://www.dawn.com/news/1215521" TargetMode="External"/><Relationship Id="rId214" Type="http://schemas.openxmlformats.org/officeDocument/2006/relationships/hyperlink" Target="http://www.kurdistan24.net/en/news/a28efdd5-1fcc-40e7-824a-71f74179c0dc" TargetMode="External"/><Relationship Id="rId256" Type="http://schemas.openxmlformats.org/officeDocument/2006/relationships/hyperlink" Target="https://d28rz98at9flks.cloudfront.net/81268/Jou1990_v11_n4_p415.pdf" TargetMode="External"/><Relationship Id="rId298" Type="http://schemas.openxmlformats.org/officeDocument/2006/relationships/hyperlink" Target="https://earthquake.usgs.gov/earthquakes/eventpage/usp000ajbh" TargetMode="External"/><Relationship Id="rId421" Type="http://schemas.openxmlformats.org/officeDocument/2006/relationships/hyperlink" Target="http://www.ssn.unam.mx/divulgacion/preguntas/" TargetMode="External"/><Relationship Id="rId463" Type="http://schemas.openxmlformats.org/officeDocument/2006/relationships/hyperlink" Target="https://www.ngdc.noaa.gov/nndc/struts/results?eq_0=5093&amp;t=101650&amp;s=13&amp;d=22,26,13,12&amp;nd=display" TargetMode="External"/><Relationship Id="rId519" Type="http://schemas.openxmlformats.org/officeDocument/2006/relationships/hyperlink" Target="https://earthquake.usgs.gov/earthquakes/eventpage/us2000aasy/impact" TargetMode="External"/><Relationship Id="rId116" Type="http://schemas.openxmlformats.org/officeDocument/2006/relationships/hyperlink" Target="http://www.ig.utexas.edu/research/seismology/TXEQ/map/quake.htm?eqn=1993Apr091229A" TargetMode="External"/><Relationship Id="rId158" Type="http://schemas.openxmlformats.org/officeDocument/2006/relationships/hyperlink" Target="https://www.eeri.org/wp-content/uploads/June-23-2010-Val-des-Bois-EQ-Aug10-4.pdf" TargetMode="External"/><Relationship Id="rId323" Type="http://schemas.openxmlformats.org/officeDocument/2006/relationships/hyperlink" Target="https://news.teletrader.com/iran-earthquake-injures-57-kills-1/news/details/41604422?ts=1514380546366" TargetMode="External"/><Relationship Id="rId20" Type="http://schemas.openxmlformats.org/officeDocument/2006/relationships/hyperlink" Target="http://earthquake.usgs.gov/earthquakes/eqarchives/significant/sig_2006.php," TargetMode="External"/><Relationship Id="rId62" Type="http://schemas.openxmlformats.org/officeDocument/2006/relationships/hyperlink" Target="http://earthquakes.findthedata.com/l/6247/South-Africa" TargetMode="External"/><Relationship Id="rId365" Type="http://schemas.openxmlformats.org/officeDocument/2006/relationships/hyperlink" Target="https://ipfs.io/ipfs/QmXoypizjW3WknFiJnKLwHCnL72vedxjQkDDP1mXWo6uco/wiki/List_of_earthquakes_in_Germany.html" TargetMode="External"/><Relationship Id="rId225" Type="http://schemas.openxmlformats.org/officeDocument/2006/relationships/hyperlink" Target="https://it.wikipedia.org/wiki/Terremoti_nel_Piemonte" TargetMode="External"/><Relationship Id="rId267" Type="http://schemas.openxmlformats.org/officeDocument/2006/relationships/hyperlink" Target="http://www.westword.com/news/denver-earthquakes-40-years-ago-were-caused-by-uncle-sam-not-mother-nature-5833488" TargetMode="External"/><Relationship Id="rId432" Type="http://schemas.openxmlformats.org/officeDocument/2006/relationships/hyperlink" Target="http://hindi.news18.com/news/rajasthan/wall-collapsed-after-earthquake-in-sikar-rajasthan-one-woman-killed-676241.html" TargetMode="External"/><Relationship Id="rId474" Type="http://schemas.openxmlformats.org/officeDocument/2006/relationships/hyperlink" Target="https://www.annalsofgeophysics.eu/index.php/annals/article/view/4741/4805" TargetMode="External"/><Relationship Id="rId127" Type="http://schemas.openxmlformats.org/officeDocument/2006/relationships/hyperlink" Target="http://www.currentscience.ac.in/cs/Downloads/article_id_082_10_1275_1278_0.pdf" TargetMode="External"/><Relationship Id="rId31" Type="http://schemas.openxmlformats.org/officeDocument/2006/relationships/hyperlink" Target="http://earthquake.usgs.gov/earthquakes/eqarchives/significant/sig_1983.php" TargetMode="External"/><Relationship Id="rId73" Type="http://schemas.openxmlformats.org/officeDocument/2006/relationships/hyperlink" Target="http://earthquakes.findthedata.com/l/4033/Italy-Parma," TargetMode="External"/><Relationship Id="rId169" Type="http://schemas.openxmlformats.org/officeDocument/2006/relationships/hyperlink" Target="https://reliefweb.int/report/china/thousands-displaced-quake-xinjiang-china" TargetMode="External"/><Relationship Id="rId334" Type="http://schemas.openxmlformats.org/officeDocument/2006/relationships/hyperlink" Target="https://www.ngdc.noaa.gov/nndc/struts/results?eq_0=3482&amp;t=101650&amp;s=13&amp;d=22,26,13,12&amp;nd=display" TargetMode="External"/><Relationship Id="rId376" Type="http://schemas.openxmlformats.org/officeDocument/2006/relationships/hyperlink" Target="http://www.snet.gob.sv/ver/sismologia/registro/estadisticas/" TargetMode="External"/><Relationship Id="rId4" Type="http://schemas.openxmlformats.org/officeDocument/2006/relationships/hyperlink" Target="http://howdyyall.com/Texas/TodaysNews/index.cfm?GetItem=411" TargetMode="External"/><Relationship Id="rId180" Type="http://schemas.openxmlformats.org/officeDocument/2006/relationships/hyperlink" Target="https://www.georgeherald.com/news/News/International/40572/strong-earthquake-strikes-western-china-20170711" TargetMode="External"/><Relationship Id="rId236" Type="http://schemas.openxmlformats.org/officeDocument/2006/relationships/hyperlink" Target="http://www.zod.hr/lang/en/news/seizmoloske_znacajke/index.html" TargetMode="External"/><Relationship Id="rId278" Type="http://schemas.openxmlformats.org/officeDocument/2006/relationships/hyperlink" Target="http://www.mhsc.org.za/sites/default/files/gap201.pdf" TargetMode="External"/><Relationship Id="rId401" Type="http://schemas.openxmlformats.org/officeDocument/2006/relationships/hyperlink" Target="http://www.insurance.ca.gov/0400-news/0200-studies-reports/upload/EQ_PML_RPT_2002_2010.pdf%20(page%2034%20of%20file)" TargetMode="External"/><Relationship Id="rId443" Type="http://schemas.openxmlformats.org/officeDocument/2006/relationships/hyperlink" Target="http://www.seismology.hu/data/src/bulletins/HEB_2004.pdf" TargetMode="External"/><Relationship Id="rId303" Type="http://schemas.openxmlformats.org/officeDocument/2006/relationships/hyperlink" Target="https://earthquake.usgs.gov/earthquakes/eventpage/usp000g57j" TargetMode="External"/><Relationship Id="rId485" Type="http://schemas.openxmlformats.org/officeDocument/2006/relationships/hyperlink" Target="https://www.sciencedirect.com/science/article/pii/S1365160907000810" TargetMode="External"/><Relationship Id="rId42" Type="http://schemas.openxmlformats.org/officeDocument/2006/relationships/hyperlink" Target="http://earthquakes.findthedata.com/l/5898/Indonesia-Java-Garut," TargetMode="External"/><Relationship Id="rId84" Type="http://schemas.openxmlformats.org/officeDocument/2006/relationships/hyperlink" Target="http://earthquake.usgs.gov/earthquakes/eqarchives/significant/sig_1989.php," TargetMode="External"/><Relationship Id="rId138" Type="http://schemas.openxmlformats.org/officeDocument/2006/relationships/hyperlink" Target="https://reliefweb.int/report/turkey/more-100-hurt-fresh-turkish-quake" TargetMode="External"/><Relationship Id="rId345" Type="http://schemas.openxmlformats.org/officeDocument/2006/relationships/hyperlink" Target="https://books.google.de/books?id=cn6jLdR-DtoC&amp;pg=PA55&amp;lpg=PA55&amp;dq=welkom+south+africa+earthquake+april+1999+damage+dead&amp;source=bl&amp;ots=8Lmvy7Oo3W&amp;sig=5Af5ImY7mppcuAB5TUZhLlGSXHU&amp;hl=en&amp;sa=X&amp;ved=0ahUKEwiVwdq6gf3ZAhWCzaQKHX0YC04Q6AEIZTAK" TargetMode="External"/><Relationship Id="rId387" Type="http://schemas.openxmlformats.org/officeDocument/2006/relationships/hyperlink" Target="https://web.archive.org/web/20090301231005/http:/www.ga.gov.au/image_cache/GA11006.pdf" TargetMode="External"/><Relationship Id="rId510" Type="http://schemas.openxmlformats.org/officeDocument/2006/relationships/hyperlink" Target="http://www.dzwww.com/xinwen/guoneixinwen/201605/t20160511_14275843.htm" TargetMode="External"/><Relationship Id="rId191" Type="http://schemas.openxmlformats.org/officeDocument/2006/relationships/hyperlink" Target="http://ultimosismo.igp.gob.pe/bdsismos/ultimosSismosSentidos.php" TargetMode="External"/><Relationship Id="rId205" Type="http://schemas.openxmlformats.org/officeDocument/2006/relationships/hyperlink" Target="https://www.cne.go.cr/Documentos/cedo/historico_desastres_cr.pdf" TargetMode="External"/><Relationship Id="rId247" Type="http://schemas.openxmlformats.org/officeDocument/2006/relationships/hyperlink" Target="https://link.springer.com/article/10.1007/s10950-012-9319-2" TargetMode="External"/><Relationship Id="rId412" Type="http://schemas.openxmlformats.org/officeDocument/2006/relationships/hyperlink" Target="http://www.ssn.unam.mx/divulgacion/preguntas/" TargetMode="External"/><Relationship Id="rId107" Type="http://schemas.openxmlformats.org/officeDocument/2006/relationships/hyperlink" Target="http://www.earthquakes24.com/en/eq_429512.html," TargetMode="External"/><Relationship Id="rId289" Type="http://schemas.openxmlformats.org/officeDocument/2006/relationships/hyperlink" Target="http://www.blueroadrunner.com/PDF/Prieto1987.pdf" TargetMode="External"/><Relationship Id="rId454" Type="http://schemas.openxmlformats.org/officeDocument/2006/relationships/hyperlink" Target="https://pubs.usgs.gov/of/1994/0600a/report.pdf" TargetMode="External"/><Relationship Id="rId496" Type="http://schemas.openxmlformats.org/officeDocument/2006/relationships/hyperlink" Target="https://www.yenisafak.com/gundem/manisada-deprem-sonrasi-hasar-meydana-geldi-2647284" TargetMode="External"/><Relationship Id="rId11" Type="http://schemas.openxmlformats.org/officeDocument/2006/relationships/hyperlink" Target="http://geographic.org/earthquakes/show.php?id=1997%20Aug%2013%2008:13:33.40%20UTC&amp;mag=4&amp;country=CHINA&amp;year=1997" TargetMode="External"/><Relationship Id="rId53" Type="http://schemas.openxmlformats.org/officeDocument/2006/relationships/hyperlink" Target="http://earthquakes.findthedata.com/l/6163/Peru-S" TargetMode="External"/><Relationship Id="rId149" Type="http://schemas.openxmlformats.org/officeDocument/2006/relationships/hyperlink" Target="https://earthquake.usgs.gov/earthquakes/eventpage/usp0008j2w" TargetMode="External"/><Relationship Id="rId314" Type="http://schemas.openxmlformats.org/officeDocument/2006/relationships/hyperlink" Target="https://it.earthquake-report.com/2014/01/05/strong-earthquake-colombia-on-january-5-2014/" TargetMode="External"/><Relationship Id="rId356" Type="http://schemas.openxmlformats.org/officeDocument/2006/relationships/hyperlink" Target="https://www.igepn.edu.ec/inf-sism/sismicos-anuales/218--37/file" TargetMode="External"/><Relationship Id="rId398" Type="http://schemas.openxmlformats.org/officeDocument/2006/relationships/hyperlink" Target="http://www-udc.ig.utexas.edu/external/TXEQ/panhandle_table.html" TargetMode="External"/><Relationship Id="rId521" Type="http://schemas.openxmlformats.org/officeDocument/2006/relationships/printerSettings" Target="../printerSettings/printerSettings2.bin"/><Relationship Id="rId95" Type="http://schemas.openxmlformats.org/officeDocument/2006/relationships/hyperlink" Target="http://earthquakes.findthedata.com/l/3813/Azores," TargetMode="External"/><Relationship Id="rId160" Type="http://schemas.openxmlformats.org/officeDocument/2006/relationships/hyperlink" Target="http://www.igepn.edu.ec/inf-sism/sismicos-anuales/227--46/file" TargetMode="External"/><Relationship Id="rId216" Type="http://schemas.openxmlformats.org/officeDocument/2006/relationships/hyperlink" Target="http://www.eng.kavkaz-uzel.eu/articles/41725/" TargetMode="External"/><Relationship Id="rId423" Type="http://schemas.openxmlformats.org/officeDocument/2006/relationships/hyperlink" Target="https://www.livehindustan.com/news/national/article1-Bihar-earthquake:-State-shaken-by-fresh-5.7-magnitude-quake-480452.html" TargetMode="External"/><Relationship Id="rId258" Type="http://schemas.openxmlformats.org/officeDocument/2006/relationships/hyperlink" Target="https://pubs.usgs.gov/of/1988/0384/report.pdf" TargetMode="External"/><Relationship Id="rId465" Type="http://schemas.openxmlformats.org/officeDocument/2006/relationships/hyperlink" Target="http://www.ifrc.org/docs/appeals/RPTS98/IR001A.PDF" TargetMode="External"/><Relationship Id="rId22" Type="http://schemas.openxmlformats.org/officeDocument/2006/relationships/hyperlink" Target="http://factsanddetails.com/china/cat10/sub65/item1660.html" TargetMode="External"/><Relationship Id="rId64" Type="http://schemas.openxmlformats.org/officeDocument/2006/relationships/hyperlink" Target="http://earthquakes.findthedata.com/l/6252/Philippines-Barangay-Luayon," TargetMode="External"/><Relationship Id="rId118" Type="http://schemas.openxmlformats.org/officeDocument/2006/relationships/hyperlink" Target="http://storing.ingv.it/cfti4med/quakes/42010.html" TargetMode="External"/><Relationship Id="rId325" Type="http://schemas.openxmlformats.org/officeDocument/2006/relationships/hyperlink" Target="https://link.springer.com/content/pdf/10.1007/s13753-017-0153-6.pdf" TargetMode="External"/><Relationship Id="rId367" Type="http://schemas.openxmlformats.org/officeDocument/2006/relationships/hyperlink" Target="https://earthquake-report.com/2014/05/19/moderate-earthquake-albania-on-may-19-2014/" TargetMode="External"/><Relationship Id="rId171" Type="http://schemas.openxmlformats.org/officeDocument/2006/relationships/hyperlink" Target="https://earthquake-report.com/2013/11/22/strong-earthquake-northeastern-china-on-november-22-2013/" TargetMode="External"/><Relationship Id="rId227" Type="http://schemas.openxmlformats.org/officeDocument/2006/relationships/hyperlink" Target="https://www.researchgate.net/publication/226662491_Evaluation_of_the_seismic_hazard_of_Lebanon" TargetMode="External"/><Relationship Id="rId269" Type="http://schemas.openxmlformats.org/officeDocument/2006/relationships/hyperlink" Target="http://www.westword.com/news/denver-earthquakes-40-years-ago-were-caused-by-uncle-sam-not-mother-nature-5833488" TargetMode="External"/><Relationship Id="rId434" Type="http://schemas.openxmlformats.org/officeDocument/2006/relationships/hyperlink" Target="https://news.okezone.com/read/2016/07/11/340/1435352/gempa-5-4-sr-guncang-sumbar-satu-warga-tewas" TargetMode="External"/><Relationship Id="rId476" Type="http://schemas.openxmlformats.org/officeDocument/2006/relationships/hyperlink" Target="http://www.isc.ac.uk/cgi-bin/web-db-v4?event_id=255378&amp;out_format=IMS1.0&amp;request=COMPREHENSIVE" TargetMode="External"/><Relationship Id="rId33" Type="http://schemas.openxmlformats.org/officeDocument/2006/relationships/hyperlink" Target="http://english.vista.gov.vn/english/st_documents_abstract/200408297750626751/200411014613429642/200412143415938079/," TargetMode="External"/><Relationship Id="rId129" Type="http://schemas.openxmlformats.org/officeDocument/2006/relationships/hyperlink" Target="https://earthquake.usgs.gov/earthquakes/eventpage/usp00062b9" TargetMode="External"/><Relationship Id="rId280" Type="http://schemas.openxmlformats.org/officeDocument/2006/relationships/hyperlink" Target="http://articles.latimes.com/1992-07-09/news/mn-2348_1_big-bear-city,%20http:/www.isc.ac.uk/cgi-bin/web-db-v4?request=COMPREHENSIVE&amp;out_format=ISF&amp;searchshape=RECT&amp;bot_lat=32&amp;top_lat=37&amp;left_lon=-119&amp;right_lon=-114&amp;ctr_lat=&amp;ctr_lon=&amp;radius=&amp;max_dist_units=deg&amp;srn=&amp;grn=&amp;start_year=1992&amp;start_month=7&amp;start_day=09&amp;start_time=00%3A00%3A00&amp;end_year=1992&amp;end_month=7&amp;end_day=10&amp;end_time=00%3A00%3A00&amp;min_dep=&amp;max_dep=&amp;min_mag=&amp;max_mag=&amp;req_mag_type=&amp;req_mag_agcy=&amp;min_def=&amp;max_def=&amp;include_magnitudes=on&amp;include_links=on&amp;include_headers=on&amp;include_comments=on" TargetMode="External"/><Relationship Id="rId336" Type="http://schemas.openxmlformats.org/officeDocument/2006/relationships/hyperlink" Target="http://repositorio.unsa.edu.pe/bitstream/handle/UNSA/5043/IGpolujg.pdf?sequence=1&amp;isAllowed=y" TargetMode="External"/><Relationship Id="rId501" Type="http://schemas.openxmlformats.org/officeDocument/2006/relationships/hyperlink" Target="https://dziennikzachodni.pl/potezny-wstrzas-w-bytomiu-zatrzeslo-w-kwk-bobrek-eksperci-badaja-zniszczenia/ar/10068412" TargetMode="External"/><Relationship Id="rId75" Type="http://schemas.openxmlformats.org/officeDocument/2006/relationships/hyperlink" Target="http://earthquakes.findthedata.com/l/4107/Turkey-Izmir," TargetMode="External"/><Relationship Id="rId140" Type="http://schemas.openxmlformats.org/officeDocument/2006/relationships/hyperlink" Target="http://srl.geoscienceworld.org/content/72/5/576" TargetMode="External"/><Relationship Id="rId182" Type="http://schemas.openxmlformats.org/officeDocument/2006/relationships/hyperlink" Target="https://earthquake.usgs.gov/earthquakes/eventpage/usp000deb8" TargetMode="External"/><Relationship Id="rId378" Type="http://schemas.openxmlformats.org/officeDocument/2006/relationships/hyperlink" Target="https://www.edac.biz/fileadmin/Dokumente/04_Projekte/EKDAGv1.0_TeilC.pdf,%20http:/www.isc.ac.uk/cgi-bin/web-db-v4?request=COMPREHENSIVE&amp;out_format=ISF&amp;searchshape=RECT&amp;bot_lat=48&amp;top_lat=53&amp;left_lon=5&amp;right_lon=10&amp;ctr_lat=&amp;ctr_lon=&amp;radius=&amp;max_dist_units=deg&amp;srn=&amp;grn=&amp;start_year=1982&amp;start_month=6&amp;start_day=28&amp;start_time=00%3A00%3A00&amp;end_year=1982&amp;end_month=6&amp;end_day=29&amp;end_time=00%3A00%3A00&amp;min_dep=&amp;max_dep=&amp;min_mag=&amp;max_mag=&amp;req_mag_type=&amp;req_mag_agcy=&amp;min_def=&amp;max_def=&amp;include_magnitudes=on&amp;include_links=on&amp;include_headers=on&amp;include_comments=on" TargetMode="External"/><Relationship Id="rId403" Type="http://schemas.openxmlformats.org/officeDocument/2006/relationships/hyperlink" Target="http://www.insurance.ca.gov/0400-news/0200-studies-reports/upload/EQ_PML_RPT_2002_2010.pdf%20(page%2044%20of%20file)" TargetMode="External"/><Relationship Id="rId6" Type="http://schemas.openxmlformats.org/officeDocument/2006/relationships/hyperlink" Target="http://www.ig.utexas.edu/research/seismology/TXEQ/map/quake.htm?eqn=1974Feb151333A" TargetMode="External"/><Relationship Id="rId238" Type="http://schemas.openxmlformats.org/officeDocument/2006/relationships/hyperlink" Target="https://pubs.geoscienceworld.org/srl/article-lookup/66/6/54," TargetMode="External"/><Relationship Id="rId445" Type="http://schemas.openxmlformats.org/officeDocument/2006/relationships/hyperlink" Target="https://earthquake-report.com/2010/11/13/deadly-earthquakes-of-november-13-china-and-iran/" TargetMode="External"/><Relationship Id="rId487" Type="http://schemas.openxmlformats.org/officeDocument/2006/relationships/hyperlink" Target="https://reliefweb.int/report/algeria/algeria-earthquakes-jan-1987-undro-information-report-no1" TargetMode="External"/><Relationship Id="rId291" Type="http://schemas.openxmlformats.org/officeDocument/2006/relationships/hyperlink" Target="https://link.springer.com/content/pdf/10.1007%2Fs00024-009-0462-9.pdf" TargetMode="External"/><Relationship Id="rId305" Type="http://schemas.openxmlformats.org/officeDocument/2006/relationships/hyperlink" Target="https://academic.oup.com/gji/article/162/3/935/589640" TargetMode="External"/><Relationship Id="rId347" Type="http://schemas.openxmlformats.org/officeDocument/2006/relationships/hyperlink" Target="http://www.eltiempo.com/archivo/documento/MAM-912737" TargetMode="External"/><Relationship Id="rId512" Type="http://schemas.openxmlformats.org/officeDocument/2006/relationships/hyperlink" Target="ftp://hazards.cr.usgs.gov/NEICPDE/olderPDEdata/isf/isfbul200009.dat" TargetMode="External"/><Relationship Id="rId44" Type="http://schemas.openxmlformats.org/officeDocument/2006/relationships/hyperlink" Target="http://earthquakes.findthedata.com/l/5920/Algeria-Northern-Beni-Yellman" TargetMode="External"/><Relationship Id="rId86" Type="http://schemas.openxmlformats.org/officeDocument/2006/relationships/hyperlink" Target="http://earthquakes.findthedata.com/l/3908/China-Sichuan-Province" TargetMode="External"/><Relationship Id="rId151" Type="http://schemas.openxmlformats.org/officeDocument/2006/relationships/hyperlink" Target="https://earthquake.usgs.gov/earthquakes/eventpage/usp0009yta" TargetMode="External"/><Relationship Id="rId389" Type="http://schemas.openxmlformats.org/officeDocument/2006/relationships/hyperlink" Target="https://web.archive.org/web/20090913022546/http:/www.seis.com.au/EQ/EQ_info/1977_12.html" TargetMode="External"/><Relationship Id="rId193" Type="http://schemas.openxmlformats.org/officeDocument/2006/relationships/hyperlink" Target="https://earthquake-report.com/2017/07/30/moderate-earthquake-northern-and-central-iran-on-july-30-2017-2/" TargetMode="External"/><Relationship Id="rId207" Type="http://schemas.openxmlformats.org/officeDocument/2006/relationships/hyperlink" Target="https://www.eluniverso.com/guayaquil/2017/11/17/nota/6484261/fuerte-temblor-se-sintio-guayaquil" TargetMode="External"/><Relationship Id="rId249" Type="http://schemas.openxmlformats.org/officeDocument/2006/relationships/hyperlink" Target="https://link.springer.com/content/pdf/10.1007/BF00876233.pdf" TargetMode="External"/><Relationship Id="rId414" Type="http://schemas.openxmlformats.org/officeDocument/2006/relationships/hyperlink" Target="http://www.ssn.unam.mx/divulgacion/preguntas/" TargetMode="External"/><Relationship Id="rId456" Type="http://schemas.openxmlformats.org/officeDocument/2006/relationships/hyperlink" Target="https://earthquakesonline.wordpress.com/tag/natural-disasters-and-hazards/page/4/" TargetMode="External"/><Relationship Id="rId498" Type="http://schemas.openxmlformats.org/officeDocument/2006/relationships/hyperlink" Target="http://www.rescate.com/recuento.html" TargetMode="External"/><Relationship Id="rId13" Type="http://schemas.openxmlformats.org/officeDocument/2006/relationships/hyperlink" Target="http://researchspace.csir.co.za/dspace/bitstream/10204/3647/1/Goldbach_d1_2009.pdf" TargetMode="External"/><Relationship Id="rId109" Type="http://schemas.openxmlformats.org/officeDocument/2006/relationships/hyperlink" Target="http://srl.geoscienceworld.org/content/80/3/514" TargetMode="External"/><Relationship Id="rId260" Type="http://schemas.openxmlformats.org/officeDocument/2006/relationships/hyperlink" Target="https://d28rz98at9flks.cloudfront.net/15212/Rep_303.pdf" TargetMode="External"/><Relationship Id="rId316" Type="http://schemas.openxmlformats.org/officeDocument/2006/relationships/hyperlink" Target="https://gsw.silverchair-cdn.com/gsw/Content_public/Journal/bssa/74/6/0037110674060022/3/BSSA0740062483.pdf?Expires=1520530673&amp;Signature=UVAFHPV6EgyJoJAIiqZereaaztH2eA0WJNf~UKLrRInv30fnGRVjWhgQ53EizdX1O90nixTQzplJWRniU35clBxr97L9XD0ylt~6Zzi~DeAbLnT6ixC32TysoPfbHFeoK7zo4C3upr8q4syprEKriGoarLOBjdZ~1ZcXTuehfiXkVuE0FAC18lWGEHKAc79lQVeij8QY3zC7JlRmyRb7yaNw7AWgJ30siHFeNFHMMpCwg3Ip2D~7O-F0ycvstadl2VsbcPau4q7SIV8A~UfHJGvkOS2WFyB9Jz1qeYAlDPI9QZ8xoKArwhYUEBqgraV6re1binDHsnNW8-PnB~D3Qw__&amp;Key-Pair-Id=APKAIUCZBIA4LVPAVW3Q" TargetMode="External"/><Relationship Id="rId55" Type="http://schemas.openxmlformats.org/officeDocument/2006/relationships/hyperlink" Target="http://earthquakes.findthedata.com/l/6185/Algeria-Hammam-Melouane," TargetMode="External"/><Relationship Id="rId97" Type="http://schemas.openxmlformats.org/officeDocument/2006/relationships/hyperlink" Target="http://earthquakes.findthedata.com/l/3802/India-Kashmir-Sw," TargetMode="External"/><Relationship Id="rId120" Type="http://schemas.openxmlformats.org/officeDocument/2006/relationships/hyperlink" Target="http://mtstandard.com/news/local/do-you-remember-earthquakes-felt-in-butte/article_cdf25fec-6d5d-5c97-96a0-6add942aaa4e.html" TargetMode="External"/><Relationship Id="rId358" Type="http://schemas.openxmlformats.org/officeDocument/2006/relationships/hyperlink" Target="http://www.insurance.ca.gov/0400-news/0200-studies-reports/upload/EQ_PML_RPT_2002_2010.pdf%20(page%2034%20of%20file)" TargetMode="External"/><Relationship Id="rId162" Type="http://schemas.openxmlformats.org/officeDocument/2006/relationships/hyperlink" Target="http://www.marn.gob.sv/enjambres-y-series-sismicas/" TargetMode="External"/><Relationship Id="rId218" Type="http://schemas.openxmlformats.org/officeDocument/2006/relationships/hyperlink" Target="http://www.presstv.com/Detail/2017/12/21/546318/Iran-earthquake-tehran," TargetMode="External"/><Relationship Id="rId425" Type="http://schemas.openxmlformats.org/officeDocument/2006/relationships/hyperlink" Target="https://earthquake-report.com/2013/11/03/moderate-earthquake-northeastern-china-on-november-3-2013/" TargetMode="External"/><Relationship Id="rId467" Type="http://schemas.openxmlformats.org/officeDocument/2006/relationships/hyperlink" Target="https://www.igepn.edu.ec/servicios/noticias/466-sismo-de-pomasqu%C3%AD-10-de-agosto-de-1990" TargetMode="External"/><Relationship Id="rId271" Type="http://schemas.openxmlformats.org/officeDocument/2006/relationships/hyperlink" Target="http://www.westword.com/news/denver-earthquakes-40-years-ago-were-caused-by-uncle-sam-not-mother-nature-5833488" TargetMode="External"/><Relationship Id="rId24" Type="http://schemas.openxmlformats.org/officeDocument/2006/relationships/hyperlink" Target="http://factsanddetails.com/china/cat10/sub65/item1660.html" TargetMode="External"/><Relationship Id="rId66" Type="http://schemas.openxmlformats.org/officeDocument/2006/relationships/hyperlink" Target="http://earthquakes.findthedata.com/l/6262/China-Yunnan-Province," TargetMode="External"/><Relationship Id="rId131" Type="http://schemas.openxmlformats.org/officeDocument/2006/relationships/hyperlink" Target="https://earthquake.usgs.gov/earthquakes/eventpage/usp0005fqx" TargetMode="External"/><Relationship Id="rId327" Type="http://schemas.openxmlformats.org/officeDocument/2006/relationships/hyperlink" Target="https://link.springer.com/content/pdf/10.1007/s13753-017-0153-6.pdf" TargetMode="External"/><Relationship Id="rId369" Type="http://schemas.openxmlformats.org/officeDocument/2006/relationships/hyperlink" Target="https://www.indeci.gob.pe/compend_estad/2006/7_otras_estad/7.1_sismos/7.1.4_hist_sismos.pdf" TargetMode="External"/><Relationship Id="rId173" Type="http://schemas.openxmlformats.org/officeDocument/2006/relationships/hyperlink" Target="https://earthquake-report.com/2013/04/17/moderate-earthquake-yunnan-china-on-april-17-2013/" TargetMode="External"/><Relationship Id="rId229" Type="http://schemas.openxmlformats.org/officeDocument/2006/relationships/hyperlink" Target="http://www.hpsdma.nic.in/ProfileOfState/EarthquakeHazardProfile.pdf" TargetMode="External"/><Relationship Id="rId380" Type="http://schemas.openxmlformats.org/officeDocument/2006/relationships/hyperlink" Target="https://www.ingentaconnect.com/content/doaj/15935213/1977/00000030/f0020001/art00002" TargetMode="External"/><Relationship Id="rId436" Type="http://schemas.openxmlformats.org/officeDocument/2006/relationships/hyperlink" Target="https://larepublica.pe/sociedad/812542-lambayeque-sismo-mata-anciana-tras-caida-de-poste-sobre-su-vivienda" TargetMode="External"/><Relationship Id="rId240" Type="http://schemas.openxmlformats.org/officeDocument/2006/relationships/hyperlink" Target="https://academic.oup.com/gji/article/135/3/876/624932,%20http:/www.isc.ac.uk/cgi-bin/web-db-v4?request=COMPREHENSIVE&amp;out_format=ISF&amp;searchshape=RECT&amp;bot_lat=44&amp;top_lat=48&amp;left_lon=4&amp;right_lon=9&amp;ctr_lat=&amp;ctr_lon=&amp;radius=&amp;max_dist_units=deg&amp;srn=&amp;grn=&amp;start_year=1994&amp;start_month=12&amp;start_day=14&amp;start_time=00%3A00%3A00&amp;end_year=1994&amp;end_month=12&amp;end_day=15&amp;end_time=00%3A00%3A00&amp;min_dep=&amp;max_dep=&amp;min_mag=&amp;max_mag=&amp;req_mag_type=&amp;req_mag_agcy=&amp;min_def=&amp;max_def=&amp;include_magnitudes=on&amp;include_links=on&amp;include_headers=on&amp;include_comments=on" TargetMode="External"/><Relationship Id="rId478" Type="http://schemas.openxmlformats.org/officeDocument/2006/relationships/hyperlink" Target="https://www.ngdc.noaa.gov/nndc/struts/results?eq_0=8187&amp;t=101650&amp;s=13&amp;d=22,26,13,12&amp;nd=display" TargetMode="External"/><Relationship Id="rId35" Type="http://schemas.openxmlformats.org/officeDocument/2006/relationships/hyperlink" Target="http://earthquake.usgs.gov/earthquakes/eqarchives/significant/sig_1986.php" TargetMode="External"/><Relationship Id="rId77" Type="http://schemas.openxmlformats.org/officeDocument/2006/relationships/hyperlink" Target="http://www.annalsofgeophysics.eu/index.php/annals/article/view/4814,%20http:/www.isc.ac.uk/cgi-bin/web-db-v4?request=COMPREHENSIVE&amp;out_format=ISF&amp;searchshape=RECT&amp;bot_lat=36&amp;top_lat=40&amp;left_lon=20&amp;right_lon=26&amp;ctr_lat=&amp;ctr_lon=&amp;radius=&amp;max_dist_units=deg&amp;srn=&amp;grn=&amp;start_year=1975&amp;start_month=6&amp;start_day=01&amp;start_time=00%3A00%3A00&amp;end_year=1976&amp;end_month=1&amp;end_day=01&amp;end_time=00%3A00%3A00&amp;min_dep=&amp;max_dep=&amp;min_mag=&amp;max_mag=&amp;req_mag_type=&amp;req_mag_agcy=&amp;min_def=&amp;max_def=&amp;include_magnitudes=on&amp;include_links=on&amp;include_headers=on&amp;include_comments=on" TargetMode="External"/><Relationship Id="rId100" Type="http://schemas.openxmlformats.org/officeDocument/2006/relationships/hyperlink" Target="http://earthquakes.findthedata.com/l/3779/Iran-Torbat-Heydariyeh-Akhmedabad," TargetMode="External"/><Relationship Id="rId282" Type="http://schemas.openxmlformats.org/officeDocument/2006/relationships/hyperlink" Target="https://pubs.geoscienceworld.org/ssa/bssa/article/72/4/1219/118348/the-sharpsburg-kentucky-earthquake-of-27-july-1980" TargetMode="External"/><Relationship Id="rId338" Type="http://schemas.openxmlformats.org/officeDocument/2006/relationships/hyperlink" Target="https://reliefweb.int/sites/reliefweb.int/files/resources/365140A8A2E57BCCC1256CF3002EA021-swissre-annual-2002.pdf" TargetMode="External"/><Relationship Id="rId503" Type="http://schemas.openxmlformats.org/officeDocument/2006/relationships/hyperlink" Target="http://nasional.tempo.co/read/722345/gempa-masih-guncang-halmahera-barat/full&amp;view=ok" TargetMode="External"/><Relationship Id="rId8" Type="http://schemas.openxmlformats.org/officeDocument/2006/relationships/hyperlink" Target="http://www.plaizier.be/?action=showpage&amp;page=product&amp;lang=en&amp;productid=%7bC1B6FDAE-0DD6-60FF-8569-0D17BE867F6B%7d," TargetMode="External"/><Relationship Id="rId142" Type="http://schemas.openxmlformats.org/officeDocument/2006/relationships/hyperlink" Target="https://earthquake.usgs.gov/earthquakes/eventpage/usp000ek9c" TargetMode="External"/><Relationship Id="rId184" Type="http://schemas.openxmlformats.org/officeDocument/2006/relationships/hyperlink" Target="https://earthquake.usgs.gov/earthquakes/eventpage/usp000dpq1" TargetMode="External"/><Relationship Id="rId391" Type="http://schemas.openxmlformats.org/officeDocument/2006/relationships/hyperlink" Target="http://www.aees.org.au/wp-content/uploads/2014/12/Historical-earthquakes-in-NSW.pdf" TargetMode="External"/><Relationship Id="rId405" Type="http://schemas.openxmlformats.org/officeDocument/2006/relationships/hyperlink" Target="http://www.ssn.unam.mx/divulgacion/preguntas/" TargetMode="External"/><Relationship Id="rId447" Type="http://schemas.openxmlformats.org/officeDocument/2006/relationships/hyperlink" Target="https://www.worlddata.info/africa/tanzania/earthquakes.php" TargetMode="External"/><Relationship Id="rId251" Type="http://schemas.openxmlformats.org/officeDocument/2006/relationships/hyperlink" Target="https://pubs.geoscienceworld.org/ssa/bssa/article/87/4/1035/120264/source-parameters-and-tectonic-setting-of-the-1990" TargetMode="External"/><Relationship Id="rId489" Type="http://schemas.openxmlformats.org/officeDocument/2006/relationships/hyperlink" Target="https://academic.oup.com/gji/article/75/1/155/613093" TargetMode="External"/><Relationship Id="rId46" Type="http://schemas.openxmlformats.org/officeDocument/2006/relationships/hyperlink" Target="http://earthquake-report.com/2011/01/05/large-earthquake-in-fars-province-iran/" TargetMode="External"/><Relationship Id="rId293" Type="http://schemas.openxmlformats.org/officeDocument/2006/relationships/hyperlink" Target="https://www.sciencedirect.com/science/article/pii/S0040195109005253" TargetMode="External"/><Relationship Id="rId307" Type="http://schemas.openxmlformats.org/officeDocument/2006/relationships/hyperlink" Target="https://pubs.geoscienceworld.org/ssa/bssa/article/22/2/138/115041/the-earthquake-in-santa-monica-bay-california-on" TargetMode="External"/><Relationship Id="rId349" Type="http://schemas.openxmlformats.org/officeDocument/2006/relationships/hyperlink" Target="http://earthquakes.findthedata.com/l/4054/Italy-Central-Ancona," TargetMode="External"/><Relationship Id="rId514" Type="http://schemas.openxmlformats.org/officeDocument/2006/relationships/hyperlink" Target="http://wwww.novosti.co.rs/%D0%B2%D0%B5%D1%81%D1%82%D0%B8/%D0%BD%D0%B0%D1%81%D0%BB%D0%BE%D0%B2%D0%BD%D0%B0/%D1%85%D1%80%D0%BE%D0%BD%D0%B8%D0%BA%D0%B0.405.html:306225-Vanredno-stanje-u-Kraljevu," TargetMode="External"/><Relationship Id="rId88" Type="http://schemas.openxmlformats.org/officeDocument/2006/relationships/hyperlink" Target="http://earthquakes.findthedata.com/l/3898/Indonesia-Makassar-Strait," TargetMode="External"/><Relationship Id="rId111" Type="http://schemas.openxmlformats.org/officeDocument/2006/relationships/hyperlink" Target="http://earthquake.usgs.gov/earthquakes/eventpage/usc000swru" TargetMode="External"/><Relationship Id="rId153" Type="http://schemas.openxmlformats.org/officeDocument/2006/relationships/hyperlink" Target="http://earthquake.usgs.gov/earthquakes/shakemap/atlas/shake/200008211325/" TargetMode="External"/><Relationship Id="rId195" Type="http://schemas.openxmlformats.org/officeDocument/2006/relationships/hyperlink" Target="http://www.presstv.com/Detail/2017/07/24/529491/Iran-Kerman" TargetMode="External"/><Relationship Id="rId209" Type="http://schemas.openxmlformats.org/officeDocument/2006/relationships/hyperlink" Target="https://earthquake.usgs.gov/earthquakes/eventpage/usp000hpex" TargetMode="External"/><Relationship Id="rId360" Type="http://schemas.openxmlformats.org/officeDocument/2006/relationships/hyperlink" Target="http://www.insurance.ca.gov/0400-news/0200-studies-reports/upload/EQ_PML_RPT_2002_2010.pdf" TargetMode="External"/><Relationship Id="rId416" Type="http://schemas.openxmlformats.org/officeDocument/2006/relationships/hyperlink" Target="http://www.ssn.unam.mx/divulgacion/preguntas/" TargetMode="External"/><Relationship Id="rId220" Type="http://schemas.openxmlformats.org/officeDocument/2006/relationships/hyperlink" Target="https://earthquake.usgs.gov/earthquakes/eventpage/usp000cse6" TargetMode="External"/><Relationship Id="rId458" Type="http://schemas.openxmlformats.org/officeDocument/2006/relationships/hyperlink" Target="https://www.ngdc.noaa.gov/nndc/struts/results?eq_0=8109&amp;t=101650&amp;s=13&amp;d=22,26,13,12&amp;nd=display" TargetMode="External"/><Relationship Id="rId15" Type="http://schemas.openxmlformats.org/officeDocument/2006/relationships/hyperlink" Target="http://news.bbc.co.uk/1/hi/world/europe/2376207.stm" TargetMode="External"/><Relationship Id="rId57" Type="http://schemas.openxmlformats.org/officeDocument/2006/relationships/hyperlink" Target="http://earthquakes.findthedata.com/l/6198/Indonesia-Banda-Aceh," TargetMode="External"/><Relationship Id="rId262" Type="http://schemas.openxmlformats.org/officeDocument/2006/relationships/hyperlink" Target="https://pubs.geoscienceworld.org/ssa/srl/article-abstract/59/2/71/141817/the-1985-86-earthquake-swarm-in-western-bohemia?redirectedFrom=fulltext,%20http://www.isc.ac.uk/cgi-bin/web-db-v4?request=COMPREHENSIVE&amp;out_format=ISF&amp;searchshape=RECT&amp;bot_lat=48&amp;top_lat=52&amp;left_lon=10&amp;right_lon=15&amp;ctr_lat=&amp;ctr_lon=&amp;radius=&amp;max_dist_units=deg&amp;srn=&amp;grn=&amp;start_year=1985&amp;start_month=12&amp;start_day=21&amp;start_time=00%3A00%3A00&amp;end_year=1985&amp;end_month=12&amp;end_day=22&amp;end_time=00%3A00%3A00&amp;min_dep=&amp;max_dep=&amp;min_mag=&amp;max_mag=&amp;req_mag_type=&amp;req_mag_agcy=&amp;min_def=&amp;max_def=&amp;include_magnitudes=on&amp;include_links=on&amp;include_headers=on&amp;include_comments=on" TargetMode="External"/><Relationship Id="rId318" Type="http://schemas.openxmlformats.org/officeDocument/2006/relationships/hyperlink" Target="https://link.springer.com/article/10.1007/s10950-008-9148-5" TargetMode="External"/><Relationship Id="rId99" Type="http://schemas.openxmlformats.org/officeDocument/2006/relationships/hyperlink" Target="http://earthquakes.findthedata.com/l/3783/Iran-Khendodzhan-Dakhne-Udzhak" TargetMode="External"/><Relationship Id="rId122" Type="http://schemas.openxmlformats.org/officeDocument/2006/relationships/hyperlink" Target="http://www.sciencedirect.com/science/article/pii/S0264370713001439" TargetMode="External"/><Relationship Id="rId164" Type="http://schemas.openxmlformats.org/officeDocument/2006/relationships/hyperlink" Target="https://reliefweb.int/disaster/eq-2010-000011-irn" TargetMode="External"/><Relationship Id="rId371" Type="http://schemas.openxmlformats.org/officeDocument/2006/relationships/hyperlink" Target="https://www.indeci.gob.pe/compend_estad/2006/7_otras_estad/7.1_sismos/7.1.4_hist_sismos.pdf" TargetMode="External"/><Relationship Id="rId427" Type="http://schemas.openxmlformats.org/officeDocument/2006/relationships/hyperlink" Target="https://www.jagran.com/bihar/saharsa-12312158.html" TargetMode="External"/><Relationship Id="rId469" Type="http://schemas.openxmlformats.org/officeDocument/2006/relationships/hyperlink" Target="https://books.google.de/books?id=xMJRAQAAMAAJ&amp;pg=RA5-PA123&amp;lpg=RA5-PA123&amp;dq=Tissemsilt+earthquake+november+1982+dead+injured+damage&amp;source=bl&amp;ots=Z2yjNV-bOb&amp;sig=FtDx6LlPlVTPfjgffQ2g_z5RX4A&amp;hl=en&amp;sa=X&amp;ved=2ahUKEwiWr9anzK7eAhXDFSwKHQuECUMQ6AEwEnoECAgQAQ" TargetMode="External"/><Relationship Id="rId26" Type="http://schemas.openxmlformats.org/officeDocument/2006/relationships/hyperlink" Target="http://factsanddetails.com/china/cat10/sub65/item1660.html" TargetMode="External"/><Relationship Id="rId231" Type="http://schemas.openxmlformats.org/officeDocument/2006/relationships/hyperlink" Target="http://www.ilrestodelcarlino.it/reggio_emilia/cronaca/2012/01/25/658991-terremoto_torna_paura.shtml" TargetMode="External"/><Relationship Id="rId273" Type="http://schemas.openxmlformats.org/officeDocument/2006/relationships/hyperlink" Target="http://www.westword.com/news/denver-earthquakes-40-years-ago-were-caused-by-uncle-sam-not-mother-nature-5833488" TargetMode="External"/><Relationship Id="rId329" Type="http://schemas.openxmlformats.org/officeDocument/2006/relationships/hyperlink" Target="http://www.biologiamarina.eu/Tsunami%20italiani2.html" TargetMode="External"/><Relationship Id="rId480" Type="http://schemas.openxmlformats.org/officeDocument/2006/relationships/hyperlink" Target="https://reliefweb.int/report/philippines/second-earthquake-hits-philippines" TargetMode="External"/><Relationship Id="rId68" Type="http://schemas.openxmlformats.org/officeDocument/2006/relationships/hyperlink" Target="http://www.isc.ac.uk/cgi-bin/web-db-v4?event_id=814739&amp;out_format=IMS1.0&amp;request=COMPREHENSIVE" TargetMode="External"/><Relationship Id="rId133" Type="http://schemas.openxmlformats.org/officeDocument/2006/relationships/hyperlink" Target="https://earthquake.usgs.gov/earthquakes/eventpage/usp000ekvx" TargetMode="External"/><Relationship Id="rId175" Type="http://schemas.openxmlformats.org/officeDocument/2006/relationships/hyperlink" Target="https://www.usaid.gov/crisis/comoros" TargetMode="External"/><Relationship Id="rId340" Type="http://schemas.openxmlformats.org/officeDocument/2006/relationships/hyperlink" Target="https://www.sciencedirect.com/science/article/pii/S0040195106002976" TargetMode="External"/><Relationship Id="rId200" Type="http://schemas.openxmlformats.org/officeDocument/2006/relationships/hyperlink" Target="http://www.hindustantimes.com/world-news/5-1-magnitude-earthquake-hits-china-damaging-houses-no-casualties/story-42ONZxKJK7dcIxuX3Kp3uO.html" TargetMode="External"/><Relationship Id="rId382" Type="http://schemas.openxmlformats.org/officeDocument/2006/relationships/hyperlink" Target="http://www.solosequenosenada.com/misc/terremotos/index.php" TargetMode="External"/><Relationship Id="rId438" Type="http://schemas.openxmlformats.org/officeDocument/2006/relationships/hyperlink" Target="http://asc-india.org/lib/20071106-kathiawar.htm" TargetMode="External"/><Relationship Id="rId242" Type="http://schemas.openxmlformats.org/officeDocument/2006/relationships/hyperlink" Target="https://www.sciencedirect.com/science/article/pii/S1365160907000810" TargetMode="External"/><Relationship Id="rId284" Type="http://schemas.openxmlformats.org/officeDocument/2006/relationships/hyperlink" Target="http://www-sre.wu-wien.ac.at/ersa/ersaconfs/ersa06/papers/377.pdf" TargetMode="External"/><Relationship Id="rId491" Type="http://schemas.openxmlformats.org/officeDocument/2006/relationships/hyperlink" Target="http://www.ifrc.org/docs/appeals/rpts03/kazakearth03a1.pdf" TargetMode="External"/><Relationship Id="rId505" Type="http://schemas.openxmlformats.org/officeDocument/2006/relationships/hyperlink" Target="https://earthquake-report.com/2013/11/10/strong-earthquake-tajikistan-on-november-10-2013/" TargetMode="External"/><Relationship Id="rId37" Type="http://schemas.openxmlformats.org/officeDocument/2006/relationships/hyperlink" Target="http://earthquake.usgs.gov/earthquakes/eqarchives/significant/sig_1998.php" TargetMode="External"/><Relationship Id="rId79" Type="http://schemas.openxmlformats.org/officeDocument/2006/relationships/hyperlink" Target="http://earthquakes.findthedata.com/l/4218/Italy-Sicily," TargetMode="External"/><Relationship Id="rId102" Type="http://schemas.openxmlformats.org/officeDocument/2006/relationships/hyperlink" Target="http://earthquake.usgs.gov/earthquakes/eventpage/us10003vgf" TargetMode="External"/><Relationship Id="rId144" Type="http://schemas.openxmlformats.org/officeDocument/2006/relationships/hyperlink" Target="https://earthquake.usgs.gov/earthquakes/eventpage/usp000cugd" TargetMode="External"/><Relationship Id="rId90" Type="http://schemas.openxmlformats.org/officeDocument/2006/relationships/hyperlink" Target="http://earthquakes.findthedata.com/l/3874/Turkey-Bagici" TargetMode="External"/><Relationship Id="rId186" Type="http://schemas.openxmlformats.org/officeDocument/2006/relationships/hyperlink" Target="https://earthquake.usgs.gov/earthquakes/eventpage/usp000fxx4" TargetMode="External"/><Relationship Id="rId351" Type="http://schemas.openxmlformats.org/officeDocument/2006/relationships/hyperlink" Target="http://www.hri.org/news/cyprus/cmnews/1999/99-08-12.cmnews.html" TargetMode="External"/><Relationship Id="rId393" Type="http://schemas.openxmlformats.org/officeDocument/2006/relationships/hyperlink" Target="http://www.aees.org.au/wp-content/uploads/2014/12/Historical-earthquakes-in-NSW.pdf" TargetMode="External"/><Relationship Id="rId407" Type="http://schemas.openxmlformats.org/officeDocument/2006/relationships/hyperlink" Target="http://www.ssn.unam.mx/divulgacion/preguntas/" TargetMode="External"/><Relationship Id="rId449" Type="http://schemas.openxmlformats.org/officeDocument/2006/relationships/hyperlink" Target="https://www.getty.edu/conservation/publications_resources/pdf_publications/pdf/damage_assess_esp.pdf" TargetMode="External"/><Relationship Id="rId211" Type="http://schemas.openxmlformats.org/officeDocument/2006/relationships/hyperlink" Target="http://www.radiomaendeleo.info/sud-kivu-le-seisme-de-magnitude-5-0-fait-des-gros-degats-a-walungu/" TargetMode="External"/><Relationship Id="rId253" Type="http://schemas.openxmlformats.org/officeDocument/2006/relationships/hyperlink" Target="https://www.casadasciencias.org/cc/redindex.php?idart=303&amp;gid=37091084" TargetMode="External"/><Relationship Id="rId295" Type="http://schemas.openxmlformats.org/officeDocument/2006/relationships/hyperlink" Target="https://reliefweb.int/report/china/china-earthquakes-appeal-no-022000" TargetMode="External"/><Relationship Id="rId309" Type="http://schemas.openxmlformats.org/officeDocument/2006/relationships/hyperlink" Target="https://journals.tubitak.gov.tr/earth/abstract.htm?id=11043" TargetMode="External"/><Relationship Id="rId460" Type="http://schemas.openxmlformats.org/officeDocument/2006/relationships/hyperlink" Target="https://newspaperarchive.com/dixon-telegraph-nov-20-1989-p-2/" TargetMode="External"/><Relationship Id="rId516" Type="http://schemas.openxmlformats.org/officeDocument/2006/relationships/hyperlink" Target="http://www.isc.ac.uk/cgi-bin/web-db-v4?event_id=474574&amp;out_format=IMS1.0&amp;request=COMPREHENSIVE" TargetMode="External"/><Relationship Id="rId48" Type="http://schemas.openxmlformats.org/officeDocument/2006/relationships/hyperlink" Target="http://earthquakes.findthedata.com/l/6139/China-Jiangsu-Province" TargetMode="External"/><Relationship Id="rId113" Type="http://schemas.openxmlformats.org/officeDocument/2006/relationships/hyperlink" Target="http://earthquake.usgs.gov/earthquakes/eqarchives/significant/sig_2003.php" TargetMode="External"/><Relationship Id="rId320" Type="http://schemas.openxmlformats.org/officeDocument/2006/relationships/hyperlink" Target="https://pubs.geoscienceworld.org/ssa/srl/article-abstract/81/5/724/143727" TargetMode="External"/><Relationship Id="rId155" Type="http://schemas.openxmlformats.org/officeDocument/2006/relationships/hyperlink" Target="https://reliefweb.int/report/turkey/turkey-appeal-no-01572001-situation-report-no-3" TargetMode="External"/><Relationship Id="rId197" Type="http://schemas.openxmlformats.org/officeDocument/2006/relationships/hyperlink" Target="http://canaln.pe/peru/ayacucho-sismo-5-grados-se-sintio-coracora-n276630" TargetMode="External"/><Relationship Id="rId362" Type="http://schemas.openxmlformats.org/officeDocument/2006/relationships/hyperlink" Target="http://tempo.com.ph/2017/07/09/phivolcs-strong-quakes-have-hit-leyte-before/" TargetMode="External"/><Relationship Id="rId418" Type="http://schemas.openxmlformats.org/officeDocument/2006/relationships/hyperlink" Target="http://www.ssn.unam.mx/divulgacion/preguntas/" TargetMode="External"/><Relationship Id="rId222" Type="http://schemas.openxmlformats.org/officeDocument/2006/relationships/hyperlink" Target="https://earthquake.usgs.gov/earthquakes/eventpage/usp000fsyc" TargetMode="External"/><Relationship Id="rId264" Type="http://schemas.openxmlformats.org/officeDocument/2006/relationships/hyperlink" Target="https://www.researchgate.net/profile/Ionelia_Panea/publication/315788149_Scenarios_for_Local_Seismic_Effects_of_Tulcea_Romania_Crustal_Earthquakes_-_Preliminary_Approach_of_the_Seismic_Risk_Characterization_for_Tulcea_City/links/58eb8b58aca272bd2875dc07/Scenarios-for-Local-Seismic-Effects-of-Tulcea-Romania-Crustal-Earthquakes-Preliminary-Approach-of-the-Seismic-Risk-Characterization-for-Tulcea-City.pdf," TargetMode="External"/><Relationship Id="rId471" Type="http://schemas.openxmlformats.org/officeDocument/2006/relationships/hyperlink" Target="http://www.isc.ac.uk/cgi-bin/web-db-v4?event_id=541540&amp;out_format=IMS1.0&amp;request=COMPREHENSIVE" TargetMode="External"/><Relationship Id="rId17" Type="http://schemas.openxmlformats.org/officeDocument/2006/relationships/hyperlink" Target="http://www.theguardian.com/environment/2005/nov/27/china.naturaldisasters" TargetMode="External"/><Relationship Id="rId59" Type="http://schemas.openxmlformats.org/officeDocument/2006/relationships/hyperlink" Target="http://earthquakes.findthedata.com/l/6234/Pakistan-Nawabshah," TargetMode="External"/><Relationship Id="rId124" Type="http://schemas.openxmlformats.org/officeDocument/2006/relationships/hyperlink" Target="https://link.springer.com/article/10.1007%2Fs00015-004-1135-4?LI=true," TargetMode="External"/><Relationship Id="rId70" Type="http://schemas.openxmlformats.org/officeDocument/2006/relationships/hyperlink" Target="http://earthquakes.findthedata.com/l/3974/Italy-Perugia," TargetMode="External"/><Relationship Id="rId166" Type="http://schemas.openxmlformats.org/officeDocument/2006/relationships/hyperlink" Target="http://journals.tubitak.gov.tr/earth/issues/yer-11-20-4/yer-20-4-7-1001-7.pdf" TargetMode="External"/><Relationship Id="rId331" Type="http://schemas.openxmlformats.org/officeDocument/2006/relationships/hyperlink" Target="https://emidius.mi.ingv.it/ASMI/event/19111015_0852_000" TargetMode="External"/><Relationship Id="rId373" Type="http://schemas.openxmlformats.org/officeDocument/2006/relationships/hyperlink" Target="https://www.indeci.gob.pe/compend_estad/2006/7_otras_estad/7.1_sismos/7.1.4_hist_sismos.pdf" TargetMode="External"/><Relationship Id="rId429" Type="http://schemas.openxmlformats.org/officeDocument/2006/relationships/hyperlink" Target="http://www.xinhuanet.com/english/2015-05/06/c_134215552.htm" TargetMode="External"/><Relationship Id="rId1" Type="http://schemas.openxmlformats.org/officeDocument/2006/relationships/hyperlink" Target="http://earthquaketrack.com/quakes/1993-06-26-17-47-53-utc-4-9-13" TargetMode="External"/><Relationship Id="rId233" Type="http://schemas.openxmlformats.org/officeDocument/2006/relationships/hyperlink" Target="https://hallespektrum.de/nachrichten/vermischtes/11-september-1996-als-die-waende-wackelten/66266/" TargetMode="External"/><Relationship Id="rId440" Type="http://schemas.openxmlformats.org/officeDocument/2006/relationships/hyperlink" Target="http://asc-india.org/lib/20051214-gharwal.htm" TargetMode="External"/><Relationship Id="rId28" Type="http://schemas.openxmlformats.org/officeDocument/2006/relationships/hyperlink" Target="http://earthquake.usgs.gov/earthquakes/shakemap/atlas/shake/199408061103/," TargetMode="External"/><Relationship Id="rId275" Type="http://schemas.openxmlformats.org/officeDocument/2006/relationships/hyperlink" Target="http://www.westword.com/news/dreion-martise-dearing-photo-deputy-heath-gumm-shooting-suspect-9923242" TargetMode="External"/><Relationship Id="rId300" Type="http://schemas.openxmlformats.org/officeDocument/2006/relationships/hyperlink" Target="https://reliefweb.int/report/tajikistan/tajikistan-avalanches-information-bulletin-n-1,%20http:/www.isc.ac.uk/cgi-bin/web-db-v4?request=COMPREHENSIVE&amp;out_format=ISF&amp;searchshape=RECT&amp;bot_lat=36.85&amp;top_lat=39.24&amp;left_lon=67.56&amp;right_lon=70.72&amp;ctr_lat=&amp;ctr_lon=&amp;radius=&amp;max_dist_units=deg&amp;srn=&amp;grn=&amp;start_year=2006&amp;start_month=1&amp;start_day=09&amp;start_time=00%3A00%3A00&amp;end_year=2006&amp;end_month=1&amp;end_day=17&amp;end_time=00%3A00%3A00&amp;min_dep=&amp;max_dep=&amp;min_mag=&amp;max_mag=&amp;req_mag_type=&amp;req_mag_agcy=&amp;min_def=&amp;max_def=&amp;include_magnitudes=on&amp;include_links=on&amp;include_headers=on&amp;include_comments=on" TargetMode="External"/><Relationship Id="rId482" Type="http://schemas.openxmlformats.org/officeDocument/2006/relationships/hyperlink" Target="http://www.ifrc.org/docs/appeals/99/199919.pdf" TargetMode="External"/><Relationship Id="rId81" Type="http://schemas.openxmlformats.org/officeDocument/2006/relationships/hyperlink" Target="http://earthquakes.findthedata.com/l/4261/China-Jiangsu-Province-Liyang," TargetMode="External"/><Relationship Id="rId135" Type="http://schemas.openxmlformats.org/officeDocument/2006/relationships/hyperlink" Target="https://earthquake.usgs.gov/earthquakes/eventpage/usp00091yu" TargetMode="External"/><Relationship Id="rId177" Type="http://schemas.openxmlformats.org/officeDocument/2006/relationships/hyperlink" Target="https://www.sott.net/article/176931-More-than-200-Aftershocks-Jolt-Northwest-China" TargetMode="External"/><Relationship Id="rId342" Type="http://schemas.openxmlformats.org/officeDocument/2006/relationships/hyperlink" Target="https://reliefweb.int/report/pakistan/pakistan-tremor-kills-man-injures-16" TargetMode="External"/><Relationship Id="rId384" Type="http://schemas.openxmlformats.org/officeDocument/2006/relationships/hyperlink" Target="https://earthquake-report.com/2011/02/07/killer-earthquakes-in-portugal-mainland/" TargetMode="External"/><Relationship Id="rId202" Type="http://schemas.openxmlformats.org/officeDocument/2006/relationships/hyperlink" Target="http://www.taipeitimes.com/News/front/archives/2017/02/12/2003664824" TargetMode="External"/><Relationship Id="rId244" Type="http://schemas.openxmlformats.org/officeDocument/2006/relationships/hyperlink" Target="https://www.heraldandnews.com/news/local_news/article_83afbfed-f2c4-5f00-b3d9-ef330a56ef67.html" TargetMode="External"/><Relationship Id="rId39" Type="http://schemas.openxmlformats.org/officeDocument/2006/relationships/hyperlink" Target="http://earthquakes.findthedata.com/l/5487/China-Yunnan-Province" TargetMode="External"/><Relationship Id="rId286" Type="http://schemas.openxmlformats.org/officeDocument/2006/relationships/hyperlink" Target="http://unesdoc.unesco.org/images/0013/001328/132836Eb.pdf" TargetMode="External"/><Relationship Id="rId451" Type="http://schemas.openxmlformats.org/officeDocument/2006/relationships/hyperlink" Target="https://www.ngdc.noaa.gov/nndc/struts/results?eq_0=4967&amp;t=101650&amp;s=13&amp;d=22,26,13,12&amp;nd=display" TargetMode="External"/><Relationship Id="rId493" Type="http://schemas.openxmlformats.org/officeDocument/2006/relationships/hyperlink" Target="https://www.cambridge.org/core/services/aop-cambridge-core/content/view/49905E6F5CFE06537812F584718DF4EB/S1049023X17003296a.pdf/disaster_preparedness_and_social_media_experience_from_an_earthquake_in_hawassa_2016.pdf" TargetMode="External"/><Relationship Id="rId507" Type="http://schemas.openxmlformats.org/officeDocument/2006/relationships/hyperlink" Target="https://earthquake-report.com/2014/08/16/moderate-earthquake-eastern-sichuan-china-on-august-16-2014/" TargetMode="External"/><Relationship Id="rId50" Type="http://schemas.openxmlformats.org/officeDocument/2006/relationships/hyperlink" Target="http://earthquakes.findthedata.com/l/6182/Indonesia-Lombok-Island," TargetMode="External"/><Relationship Id="rId104" Type="http://schemas.openxmlformats.org/officeDocument/2006/relationships/hyperlink" Target="https://earthquake.usgs.gov/earthquakes/eventpage/usp000gqb8" TargetMode="External"/><Relationship Id="rId146" Type="http://schemas.openxmlformats.org/officeDocument/2006/relationships/hyperlink" Target="https://earthquake.usgs.gov/earthquakes/eventpage/usp0009ska" TargetMode="External"/><Relationship Id="rId188" Type="http://schemas.openxmlformats.org/officeDocument/2006/relationships/hyperlink" Target="https://earthquake-report.com/2017/11/15/moderate-earthquake-south-korea-november-15-2017/" TargetMode="External"/><Relationship Id="rId311" Type="http://schemas.openxmlformats.org/officeDocument/2006/relationships/hyperlink" Target="https://pubs.geoscienceworld.org/ssa/srl/article-abstract/82/5/735/143868" TargetMode="External"/><Relationship Id="rId353" Type="http://schemas.openxmlformats.org/officeDocument/2006/relationships/hyperlink" Target="https://pubs.geoscienceworld.org/ssa/bssa/article/78/1/188/102303/the-northeastern-ohio-earthquake-of-31-january" TargetMode="External"/><Relationship Id="rId395" Type="http://schemas.openxmlformats.org/officeDocument/2006/relationships/hyperlink" Target="https://earthquake-report.com/2011/08/18/earthquake-activity-historic-and-present-in-bosnia-and-herzegovina/" TargetMode="External"/><Relationship Id="rId409" Type="http://schemas.openxmlformats.org/officeDocument/2006/relationships/hyperlink" Target="http://www.ssn.unam.mx/divulgacion/preguntas/" TargetMode="External"/><Relationship Id="rId92" Type="http://schemas.openxmlformats.org/officeDocument/2006/relationships/hyperlink" Target="https://books.google.co.uk/books?id=94q9GgFtjYoC&amp;pg=PA435" TargetMode="External"/><Relationship Id="rId213" Type="http://schemas.openxmlformats.org/officeDocument/2006/relationships/hyperlink" Target="http://parstoday.com/en/news/iran-i68479-27_hurt_as_quake_hits_western_iran_again" TargetMode="External"/><Relationship Id="rId420" Type="http://schemas.openxmlformats.org/officeDocument/2006/relationships/hyperlink" Target="http://www.ssn.unam.mx/divulgacion/preguntas/" TargetMode="External"/><Relationship Id="rId255" Type="http://schemas.openxmlformats.org/officeDocument/2006/relationships/hyperlink" Target="https://www.casadasciencias.org/cc/redindex.php?idart=303&amp;gid=37091084" TargetMode="External"/><Relationship Id="rId297" Type="http://schemas.openxmlformats.org/officeDocument/2006/relationships/hyperlink" Target="https://earthquake.usgs.gov/earthquakes/eventpage/usp0008wqg" TargetMode="External"/><Relationship Id="rId462" Type="http://schemas.openxmlformats.org/officeDocument/2006/relationships/hyperlink" Target="https://www.ngdc.noaa.gov/nndc/struts/results?eq_0=3311&amp;t=101650&amp;s=13&amp;d=22,26,13,12&amp;nd=display" TargetMode="External"/><Relationship Id="rId518" Type="http://schemas.openxmlformats.org/officeDocument/2006/relationships/hyperlink" Target="https://earthquake.usgs.gov/earthquakes/eventpage/us10008ge2/impact" TargetMode="External"/><Relationship Id="rId115" Type="http://schemas.openxmlformats.org/officeDocument/2006/relationships/hyperlink" Target="http://www.oasp.gr/node/410,%20Galanakis%20et%20al.%20(2007),%20Dandoulaki%20et%20al.%20(1998),%20Papanastassiou%20(2001)" TargetMode="External"/><Relationship Id="rId157" Type="http://schemas.openxmlformats.org/officeDocument/2006/relationships/hyperlink" Target="http://earthquakes.findthedata.com/l/6083/Colorado-Segundo%20,%20Rubinstein%20et%20al.%20(2014)" TargetMode="External"/><Relationship Id="rId322" Type="http://schemas.openxmlformats.org/officeDocument/2006/relationships/hyperlink" Target="http://www.seced.org.uk/images/newsletters/Newsletter%20vol%2022%20no%204.pdf" TargetMode="External"/><Relationship Id="rId364" Type="http://schemas.openxmlformats.org/officeDocument/2006/relationships/hyperlink" Target="https://en.wikipedia.org/wiki/1996_Lijiang_earthquake" TargetMode="External"/><Relationship Id="rId61" Type="http://schemas.openxmlformats.org/officeDocument/2006/relationships/hyperlink" Target="http://earthquakes.findthedata.com/l/6202/Iran-Bastak," TargetMode="External"/><Relationship Id="rId199" Type="http://schemas.openxmlformats.org/officeDocument/2006/relationships/hyperlink" Target="https://www.azernews.az/region/112395.html" TargetMode="External"/><Relationship Id="rId19" Type="http://schemas.openxmlformats.org/officeDocument/2006/relationships/hyperlink" Target="http://earthquakes.findthedata.com/l/4902/China-Shanxi-Northeastern" TargetMode="External"/><Relationship Id="rId224" Type="http://schemas.openxmlformats.org/officeDocument/2006/relationships/hyperlink" Target="https://earthquake-report.com/2011/01/05/very-damaging-earthquake-7839-homes-on-the-myanmar-china-border/" TargetMode="External"/><Relationship Id="rId266" Type="http://schemas.openxmlformats.org/officeDocument/2006/relationships/hyperlink" Target="http://www.isc.ac.uk/cgi-bin/web-db-v4?event_id=722068&amp;out_format=IMS1.0&amp;request=COMPREHENSIVE" TargetMode="External"/><Relationship Id="rId431" Type="http://schemas.openxmlformats.org/officeDocument/2006/relationships/hyperlink" Target="https://www.business-standard.com/article/news-ians/toll-in-nepal-quakes-reaches-8-502-115051501298_1.html" TargetMode="External"/><Relationship Id="rId473" Type="http://schemas.openxmlformats.org/officeDocument/2006/relationships/hyperlink" Target="http://file.scirp.org/Html/2-2740005_24991.htm" TargetMode="External"/><Relationship Id="rId30" Type="http://schemas.openxmlformats.org/officeDocument/2006/relationships/hyperlink" Target="http://www.australiangeographic.com.au/topics/science-environment/2012/07/australias-worst-earthquakes/" TargetMode="External"/><Relationship Id="rId126" Type="http://schemas.openxmlformats.org/officeDocument/2006/relationships/hyperlink" Target="http://www.currentscience.ac.in/cs/Downloads/article_id_082_10_1275_1278_0.pdf" TargetMode="External"/><Relationship Id="rId168" Type="http://schemas.openxmlformats.org/officeDocument/2006/relationships/hyperlink" Target="https://reliefweb.int/disaster/eq-2012-000085-aze," TargetMode="External"/><Relationship Id="rId333" Type="http://schemas.openxmlformats.org/officeDocument/2006/relationships/hyperlink" Target="https://www.researchgate.net/profile/Youssef_Hahou/publication/265195766_The_October_23_30_1992_Rissani_earthquakes_in_Morocco_Seismological_macroseismic_data/links/564ef12c08ae4988a7a705df.pdf" TargetMode="External"/><Relationship Id="rId72" Type="http://schemas.openxmlformats.org/officeDocument/2006/relationships/hyperlink" Target="http://earthquakes.findthedata.com/l/4029/Indonesia-Java-Buaran-Bantar-Kawsun-Jipang" TargetMode="External"/><Relationship Id="rId375" Type="http://schemas.openxmlformats.org/officeDocument/2006/relationships/hyperlink" Target="https://www.sciencedirect.com/science/article/pii/S0013795205003108" TargetMode="External"/><Relationship Id="rId3" Type="http://schemas.openxmlformats.org/officeDocument/2006/relationships/hyperlink" Target="https://texasalmanac.com/topics/media/notable-earthquakes-shake-texas-occasion" TargetMode="External"/><Relationship Id="rId235" Type="http://schemas.openxmlformats.org/officeDocument/2006/relationships/hyperlink" Target="https://www.indeci.gob.pe/compend_estad/1996/4_descrip.pdf" TargetMode="External"/><Relationship Id="rId277" Type="http://schemas.openxmlformats.org/officeDocument/2006/relationships/hyperlink" Target="http://www.annalsofgeophysics.eu/index.php/annals/article/view/5594" TargetMode="External"/><Relationship Id="rId400" Type="http://schemas.openxmlformats.org/officeDocument/2006/relationships/hyperlink" Target="http://www.insurance.ca.gov/0400-news/0200-studies-reports/upload/EQ_PML_RPT_2002_2010.pdf%20(page%2033%20of%20file)" TargetMode="External"/><Relationship Id="rId442" Type="http://schemas.openxmlformats.org/officeDocument/2006/relationships/hyperlink" Target="http://www.seismology.hu/data/src/bulletins/HEB_2004.pdf" TargetMode="External"/><Relationship Id="rId484" Type="http://schemas.openxmlformats.org/officeDocument/2006/relationships/hyperlink" Target="http://www.earthquakes.bgs.ac.uk/publications/annual_reports/1998_9th_annual_report.pdf" TargetMode="External"/><Relationship Id="rId137" Type="http://schemas.openxmlformats.org/officeDocument/2006/relationships/hyperlink" Target="https://earthquake.usgs.gov/earthquakes/eventpage/usp0007yd9" TargetMode="External"/><Relationship Id="rId302" Type="http://schemas.openxmlformats.org/officeDocument/2006/relationships/hyperlink" Target="https://earthquake.usgs.gov/earthquakes/eventpage/usp000g8r4" TargetMode="External"/><Relationship Id="rId344" Type="http://schemas.openxmlformats.org/officeDocument/2006/relationships/hyperlink" Target="https://ioqnz.co.nz/wp-content/uploads/Mining-Accident-News-No-0935.pdf" TargetMode="External"/><Relationship Id="rId41" Type="http://schemas.openxmlformats.org/officeDocument/2006/relationships/hyperlink" Target="http://earthquakes.findthedata.com/l/5903/China-Sichuan-Province-Moxi" TargetMode="External"/><Relationship Id="rId83" Type="http://schemas.openxmlformats.org/officeDocument/2006/relationships/hyperlink" Target="http://earthquake.usgs.gov/earthquakes/eqarchives/significant/sig_1991.php," TargetMode="External"/><Relationship Id="rId179" Type="http://schemas.openxmlformats.org/officeDocument/2006/relationships/hyperlink" Target="https://earthquake-report.com/2012/01/09/catdat-damaging-earthquakes-database-2011-annual-review/" TargetMode="External"/><Relationship Id="rId386" Type="http://schemas.openxmlformats.org/officeDocument/2006/relationships/hyperlink" Target="https://trove.nla.gov.au/newspaper/article/56216471" TargetMode="External"/><Relationship Id="rId190" Type="http://schemas.openxmlformats.org/officeDocument/2006/relationships/hyperlink" Target="https://www.emsc-csem.org/Earthquake/252/Earthquake-sequence-in-Western-Turkey" TargetMode="External"/><Relationship Id="rId204" Type="http://schemas.openxmlformats.org/officeDocument/2006/relationships/hyperlink" Target="http://webserver2.ineter.gob.ni/sis/com/apoyo-20000706/com01.html" TargetMode="External"/><Relationship Id="rId246" Type="http://schemas.openxmlformats.org/officeDocument/2006/relationships/hyperlink" Target="http://www.naturgewalten.de/090505schopfheim.htm" TargetMode="External"/><Relationship Id="rId288" Type="http://schemas.openxmlformats.org/officeDocument/2006/relationships/hyperlink" Target="http://www.lalsace.fr/actualite/2010/01/28/simulation-d-un-seisme-majeur-dans-le-haut-rhin" TargetMode="External"/><Relationship Id="rId411" Type="http://schemas.openxmlformats.org/officeDocument/2006/relationships/hyperlink" Target="http://www.ssn.unam.mx/divulgacion/preguntas/" TargetMode="External"/><Relationship Id="rId453" Type="http://schemas.openxmlformats.org/officeDocument/2006/relationships/hyperlink" Target="https://www.researchgate.net/publication/262219230_Seismicity_seismotectonics_and_seismic_hazard_assessment_in_Albania" TargetMode="External"/><Relationship Id="rId509" Type="http://schemas.openxmlformats.org/officeDocument/2006/relationships/hyperlink" Target="https://indianexpress.com/article/cities/kolkata/assam-quake-aftershocks-hit-parts-of-north-bengal-one-injured/" TargetMode="External"/><Relationship Id="rId106" Type="http://schemas.openxmlformats.org/officeDocument/2006/relationships/hyperlink" Target="https://www.ngdc.noaa.gov/nndc/struts/results?eq_0=5505&amp;t=101650&amp;s=13&amp;d=22,26,13,12&amp;nd=display" TargetMode="External"/><Relationship Id="rId313" Type="http://schemas.openxmlformats.org/officeDocument/2006/relationships/hyperlink" Target="https://earthquake-report.com/2013/08/27/moderate-earthquake-yunnan-china-on-august-27-2013/" TargetMode="External"/><Relationship Id="rId495" Type="http://schemas.openxmlformats.org/officeDocument/2006/relationships/hyperlink" Target="http://sc.sina.com.cn/news/z/2014-05-28/1730213023.html" TargetMode="External"/><Relationship Id="rId10" Type="http://schemas.openxmlformats.org/officeDocument/2006/relationships/hyperlink" Target="http://earthquake.usgs.gov/earthquakes/states/events/2000_09_03.php" TargetMode="External"/><Relationship Id="rId52" Type="http://schemas.openxmlformats.org/officeDocument/2006/relationships/hyperlink" Target="http://earthquakes.findthedata.com/l/6162/China-Yunnan-Province-Qiaojia," TargetMode="External"/><Relationship Id="rId94" Type="http://schemas.openxmlformats.org/officeDocument/2006/relationships/hyperlink" Target="http://earthquake.usgs.gov/earthquakes/world/events/1965_02_10.php," TargetMode="External"/><Relationship Id="rId148" Type="http://schemas.openxmlformats.org/officeDocument/2006/relationships/hyperlink" Target="https://earthquake.usgs.gov/earthquakes/eventpage/usp00088np" TargetMode="External"/><Relationship Id="rId355" Type="http://schemas.openxmlformats.org/officeDocument/2006/relationships/hyperlink" Target="http://www.earthquakescanada.nrcan.gc.ca/pprs/pubs/esssa00_temis.php" TargetMode="External"/><Relationship Id="rId397" Type="http://schemas.openxmlformats.org/officeDocument/2006/relationships/hyperlink" Target="http://www-udc.ig.utexas.edu/external/TXEQ/panhandle_table.html" TargetMode="External"/><Relationship Id="rId520" Type="http://schemas.openxmlformats.org/officeDocument/2006/relationships/hyperlink" Target="https://earthquake.usgs.gov/earthquakes/eventpage/usp000ja25/impact" TargetMode="External"/><Relationship Id="rId215" Type="http://schemas.openxmlformats.org/officeDocument/2006/relationships/hyperlink" Target="https://www.azernews.az/nation/122308.html" TargetMode="External"/><Relationship Id="rId257" Type="http://schemas.openxmlformats.org/officeDocument/2006/relationships/hyperlink" Target="https://pubs.usgs.gov/of/1988/0384/report.pdf" TargetMode="External"/><Relationship Id="rId422" Type="http://schemas.openxmlformats.org/officeDocument/2006/relationships/hyperlink" Target="https://www.rmf24.pl/fakty/news-wstrzas-w-rudnej-2-gornikow-nie-zyje-pod-ziemia-akcja-ratunk,nId,2315014" TargetMode="External"/><Relationship Id="rId464" Type="http://schemas.openxmlformats.org/officeDocument/2006/relationships/hyperlink" Target="http://www.isc.ac.uk/cgi-bin/web-db-v4?event_id=797987&amp;out_format=IMS1.0&amp;request=COMPREHENSIVE" TargetMode="External"/><Relationship Id="rId299" Type="http://schemas.openxmlformats.org/officeDocument/2006/relationships/hyperlink" Target="https://earthquake.usgs.gov/earthquakes/eventpage/usp000czcr" TargetMode="External"/><Relationship Id="rId63" Type="http://schemas.openxmlformats.org/officeDocument/2006/relationships/hyperlink" Target="http://earthquakes.findthedata.com/l/6225/Nicaragua-Managua-Ciudad-Sandino," TargetMode="External"/><Relationship Id="rId159" Type="http://schemas.openxmlformats.org/officeDocument/2006/relationships/hyperlink" Target="http://english.sina.com/china/p/2011/0810/387293.html" TargetMode="External"/><Relationship Id="rId366" Type="http://schemas.openxmlformats.org/officeDocument/2006/relationships/hyperlink" Target="http://scedc.caltech.edu/significant/pointmugu1973.html" TargetMode="External"/><Relationship Id="rId226" Type="http://schemas.openxmlformats.org/officeDocument/2006/relationships/hyperlink" Target="https://it.wikipedia.org/wiki/Terremoto_di_Norcia_del_1979" TargetMode="External"/><Relationship Id="rId433" Type="http://schemas.openxmlformats.org/officeDocument/2006/relationships/hyperlink" Target="https://www.dnaindia.com/world/report-52-magnitude-quake-jolts-nepal-217447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ig.utexas.edu/research/seismology/TXEQ/map/quake.htm?eqn=2000Aug170108A," TargetMode="External"/><Relationship Id="rId13" Type="http://schemas.openxmlformats.org/officeDocument/2006/relationships/hyperlink" Target="http://www.ssn.unam.mx/divulgacion/preguntas/" TargetMode="External"/><Relationship Id="rId18" Type="http://schemas.openxmlformats.org/officeDocument/2006/relationships/printerSettings" Target="../printerSettings/printerSettings3.bin"/><Relationship Id="rId3" Type="http://schemas.openxmlformats.org/officeDocument/2006/relationships/hyperlink" Target="http://blogs.canalsur.es/documentacionyarchivo/jaen-comienza-el-ano-2013-con-multiples-terremotos/" TargetMode="External"/><Relationship Id="rId7" Type="http://schemas.openxmlformats.org/officeDocument/2006/relationships/hyperlink" Target="http://asc-india.org/lib/20070906-marathwada.htm" TargetMode="External"/><Relationship Id="rId12" Type="http://schemas.openxmlformats.org/officeDocument/2006/relationships/hyperlink" Target="http://adsbit.harvard.edu/cgi-bin/nph-iarticle_query?2003GeoJI.155..174T&amp;defaultprint=YES&amp;filetype=.pdf" TargetMode="External"/><Relationship Id="rId17" Type="http://schemas.openxmlformats.org/officeDocument/2006/relationships/hyperlink" Target="http://www.isc.ac.uk/cgi-bin/web-db-v4?event_id=2902245&amp;out_format=IMS1.0&amp;request=COMPREHENSIVE" TargetMode="External"/><Relationship Id="rId2" Type="http://schemas.openxmlformats.org/officeDocument/2006/relationships/hyperlink" Target="https://link.springer.com/article/10.1007/s11069-014-1242-0" TargetMode="External"/><Relationship Id="rId16" Type="http://schemas.openxmlformats.org/officeDocument/2006/relationships/hyperlink" Target="https://pubs.geoscienceworld.org/ssa/srl/article/87/2A/274/315576/complex-rupture-process-of-the-19-march-2013-rudna" TargetMode="External"/><Relationship Id="rId1" Type="http://schemas.openxmlformats.org/officeDocument/2006/relationships/hyperlink" Target="http://www.nytimes.com/2009/12/11/science/earth/11basel.html" TargetMode="External"/><Relationship Id="rId6" Type="http://schemas.openxmlformats.org/officeDocument/2006/relationships/hyperlink" Target="https://eurozpravy.cz/domaci/zivot/106751-dul-karvina-zasahl-silny-otres-tri-mrtvi-hornici-devet-zranenych/" TargetMode="External"/><Relationship Id="rId11" Type="http://schemas.openxmlformats.org/officeDocument/2006/relationships/hyperlink" Target="https://wiadomosci.wp.pl/wstrzas-w-kopalni-murcki-staszic-w-katowicach-siedmiu-gornikow-poszkodowanych-6162799407011457a" TargetMode="External"/><Relationship Id="rId5" Type="http://schemas.openxmlformats.org/officeDocument/2006/relationships/hyperlink" Target="https://www.rmf24.pl/fakty/polska/news-ruda-slaska-wstrzas-w-kopalni-zginal-gornik-sa-ranni,nId,2257575" TargetMode="External"/><Relationship Id="rId15" Type="http://schemas.openxmlformats.org/officeDocument/2006/relationships/hyperlink" Target="https://portal.igp.gob.pe/sites/default/files/images/documents/sismos/Boletin_Sismico_2013_2/boletin_sismico_112_2013.pdf" TargetMode="External"/><Relationship Id="rId10" Type="http://schemas.openxmlformats.org/officeDocument/2006/relationships/hyperlink" Target="https://www.rmf24.pl/fakty/polska/news-silny-wstrzas-w-kopalni-myslowice-wesola-byl-odczuwalny-w-ki,nId,2399327" TargetMode="External"/><Relationship Id="rId4" Type="http://schemas.openxmlformats.org/officeDocument/2006/relationships/hyperlink" Target="http://www.westword.com/news/denver-earthquakes-40-years-ago-were-caused-by-uncle-sam-not-mother-nature-5833488" TargetMode="External"/><Relationship Id="rId9" Type="http://schemas.openxmlformats.org/officeDocument/2006/relationships/hyperlink" Target="http://www.seced.org.uk/images/newsletters/Newsletter%20vol%2016%20no%201.pdf," TargetMode="External"/><Relationship Id="rId14" Type="http://schemas.openxmlformats.org/officeDocument/2006/relationships/hyperlink" Target="http://www.ssn.unam.mx/divulgacion/pregun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tabSelected="1" workbookViewId="0">
      <selection activeCell="A10" sqref="A10"/>
    </sheetView>
  </sheetViews>
  <sheetFormatPr defaultRowHeight="16.05" customHeight="1" x14ac:dyDescent="0.3"/>
  <cols>
    <col min="1" max="1" width="23.33203125" style="1" customWidth="1"/>
    <col min="2" max="2" width="10.33203125" style="1" customWidth="1"/>
    <col min="3" max="16384" width="8.88671875" style="1"/>
  </cols>
  <sheetData>
    <row r="1" spans="1:13" s="2" customFormat="1" ht="33.6" customHeight="1" x14ac:dyDescent="0.3">
      <c r="A1" s="15" t="s">
        <v>6243</v>
      </c>
    </row>
    <row r="2" spans="1:13" s="2" customFormat="1" ht="15.6" customHeight="1" x14ac:dyDescent="0.3">
      <c r="A2" s="53" t="s">
        <v>6601</v>
      </c>
    </row>
    <row r="3" spans="1:13" s="2" customFormat="1" ht="15.6" customHeight="1" x14ac:dyDescent="0.3"/>
    <row r="4" spans="1:13" ht="16.05" customHeight="1" x14ac:dyDescent="0.3">
      <c r="A4" s="157" t="s">
        <v>0</v>
      </c>
      <c r="B4" s="157"/>
      <c r="C4" s="157"/>
      <c r="D4" s="157"/>
      <c r="E4" s="157"/>
      <c r="F4" s="157"/>
      <c r="G4" s="157"/>
      <c r="H4" s="157"/>
      <c r="I4" s="157"/>
      <c r="J4" s="157"/>
      <c r="K4" s="157"/>
      <c r="L4" s="157"/>
      <c r="M4" s="157"/>
    </row>
    <row r="5" spans="1:13" ht="16.05" customHeight="1" x14ac:dyDescent="0.3">
      <c r="A5" s="157" t="s">
        <v>1</v>
      </c>
      <c r="B5" s="157"/>
      <c r="C5" s="157"/>
      <c r="D5" s="157"/>
      <c r="E5" s="157"/>
      <c r="F5" s="157"/>
      <c r="G5" s="157"/>
      <c r="H5" s="157"/>
      <c r="I5" s="157"/>
      <c r="J5" s="157"/>
      <c r="K5" s="157"/>
      <c r="L5" s="157"/>
      <c r="M5" s="157"/>
    </row>
    <row r="6" spans="1:13" ht="16.05" customHeight="1" x14ac:dyDescent="0.3">
      <c r="A6" s="157" t="s">
        <v>5959</v>
      </c>
      <c r="B6" s="157"/>
      <c r="C6" s="157"/>
      <c r="D6" s="157"/>
      <c r="E6" s="157"/>
      <c r="F6" s="157"/>
      <c r="G6" s="157"/>
      <c r="H6" s="157"/>
      <c r="I6" s="157"/>
      <c r="J6" s="157"/>
      <c r="K6" s="157"/>
      <c r="L6" s="157"/>
      <c r="M6" s="157"/>
    </row>
    <row r="7" spans="1:13" ht="16.05" customHeight="1" x14ac:dyDescent="0.3">
      <c r="A7" s="13"/>
      <c r="B7" s="13"/>
      <c r="C7" s="13"/>
      <c r="D7" s="13"/>
      <c r="E7" s="13"/>
      <c r="F7" s="13"/>
      <c r="G7" s="13"/>
      <c r="H7" s="13"/>
      <c r="I7" s="13"/>
      <c r="J7" s="13"/>
      <c r="K7" s="13"/>
      <c r="L7" s="13"/>
      <c r="M7" s="13"/>
    </row>
    <row r="8" spans="1:13" ht="16.05" customHeight="1" x14ac:dyDescent="0.3">
      <c r="A8" s="160" t="s">
        <v>6255</v>
      </c>
      <c r="B8" s="160"/>
      <c r="C8" s="160"/>
      <c r="D8" s="160"/>
      <c r="E8" s="160"/>
      <c r="F8" s="160"/>
      <c r="G8" s="160"/>
      <c r="H8" s="160"/>
      <c r="I8" s="160"/>
      <c r="J8" s="160"/>
      <c r="K8" s="160"/>
      <c r="L8" s="160"/>
      <c r="M8" s="160"/>
    </row>
    <row r="9" spans="1:13" ht="16.05" customHeight="1" x14ac:dyDescent="0.3">
      <c r="A9" s="158" t="s">
        <v>6256</v>
      </c>
      <c r="B9" s="158"/>
      <c r="C9" s="158"/>
      <c r="D9" s="158"/>
      <c r="E9" s="158"/>
      <c r="F9" s="158"/>
      <c r="G9" s="158"/>
      <c r="H9" s="158"/>
      <c r="I9" s="158"/>
      <c r="J9" s="158"/>
      <c r="K9" s="158"/>
      <c r="L9" s="158"/>
      <c r="M9" s="158"/>
    </row>
    <row r="10" spans="1:13" ht="16.05" customHeight="1" x14ac:dyDescent="0.3">
      <c r="A10" s="12" t="s">
        <v>6607</v>
      </c>
      <c r="B10" s="12"/>
      <c r="C10" s="12"/>
      <c r="D10" s="12"/>
      <c r="E10" s="12"/>
      <c r="F10" s="12"/>
      <c r="G10" s="12"/>
      <c r="H10" s="12"/>
      <c r="I10" s="12"/>
      <c r="J10" s="12"/>
      <c r="K10" s="12"/>
      <c r="L10" s="12"/>
      <c r="M10" s="12"/>
    </row>
    <row r="12" spans="1:13" ht="16.05" customHeight="1" x14ac:dyDescent="0.3">
      <c r="A12" s="160" t="s">
        <v>6347</v>
      </c>
      <c r="B12" s="160"/>
      <c r="C12" s="160"/>
      <c r="D12" s="160"/>
      <c r="E12" s="160"/>
      <c r="F12" s="160"/>
      <c r="G12" s="160"/>
      <c r="H12" s="160"/>
      <c r="I12" s="160"/>
      <c r="J12" s="160"/>
      <c r="K12" s="160"/>
      <c r="L12" s="160"/>
      <c r="M12" s="160"/>
    </row>
    <row r="13" spans="1:13" ht="16.05" customHeight="1" x14ac:dyDescent="0.3">
      <c r="A13" s="158" t="s">
        <v>2</v>
      </c>
      <c r="B13" s="158"/>
      <c r="C13" s="158"/>
      <c r="D13" s="158"/>
      <c r="E13" s="158"/>
      <c r="F13" s="158"/>
      <c r="G13" s="158"/>
      <c r="H13" s="158"/>
      <c r="I13" s="158"/>
      <c r="J13" s="158"/>
      <c r="K13" s="158"/>
      <c r="L13" s="158"/>
      <c r="M13" s="158"/>
    </row>
    <row r="14" spans="1:13" ht="16.05" customHeight="1" x14ac:dyDescent="0.3">
      <c r="A14" s="158" t="s">
        <v>3</v>
      </c>
      <c r="B14" s="158"/>
      <c r="C14" s="158"/>
      <c r="D14" s="158"/>
      <c r="E14" s="158"/>
      <c r="F14" s="158"/>
      <c r="G14" s="158"/>
      <c r="H14" s="158"/>
      <c r="I14" s="158"/>
      <c r="J14" s="158"/>
      <c r="K14" s="158"/>
      <c r="L14" s="158"/>
      <c r="M14" s="158"/>
    </row>
    <row r="15" spans="1:13" ht="16.05" customHeight="1" x14ac:dyDescent="0.3">
      <c r="A15" s="1" t="s">
        <v>4</v>
      </c>
    </row>
    <row r="16" spans="1:13" ht="16.05" customHeight="1" x14ac:dyDescent="0.3">
      <c r="A16" s="8" t="s">
        <v>6244</v>
      </c>
    </row>
    <row r="17" spans="1:13" ht="16.05" customHeight="1" x14ac:dyDescent="0.3">
      <c r="A17" s="6"/>
    </row>
    <row r="18" spans="1:13" ht="16.05" customHeight="1" x14ac:dyDescent="0.3">
      <c r="A18" s="157" t="s">
        <v>5967</v>
      </c>
      <c r="B18" s="157"/>
      <c r="C18" s="157"/>
      <c r="D18" s="157"/>
      <c r="E18" s="157"/>
      <c r="F18" s="157"/>
      <c r="G18" s="157"/>
      <c r="H18" s="157"/>
      <c r="I18" s="157"/>
      <c r="J18" s="157"/>
      <c r="K18" s="157"/>
      <c r="L18" s="157"/>
      <c r="M18" s="157"/>
    </row>
    <row r="19" spans="1:13" ht="16.05" customHeight="1" x14ac:dyDescent="0.3">
      <c r="A19" s="166" t="s">
        <v>6606</v>
      </c>
      <c r="B19" s="167"/>
      <c r="C19" s="167"/>
      <c r="D19" s="167"/>
      <c r="E19" s="167"/>
      <c r="F19" s="167"/>
      <c r="G19" s="167"/>
      <c r="H19" s="167"/>
      <c r="I19" s="167"/>
      <c r="J19" s="167"/>
      <c r="K19" s="167"/>
      <c r="L19" s="167"/>
      <c r="M19" s="167"/>
    </row>
    <row r="20" spans="1:13" ht="16.05" customHeight="1" x14ac:dyDescent="0.3">
      <c r="A20" s="6"/>
    </row>
    <row r="21" spans="1:13" ht="16.05" customHeight="1" x14ac:dyDescent="0.3">
      <c r="A21" s="17" t="s">
        <v>6217</v>
      </c>
    </row>
    <row r="22" spans="1:13" ht="16.05" customHeight="1" x14ac:dyDescent="0.3">
      <c r="A22" s="18" t="s">
        <v>6218</v>
      </c>
    </row>
    <row r="23" spans="1:13" ht="16.05" customHeight="1" x14ac:dyDescent="0.3">
      <c r="A23" s="16"/>
      <c r="B23" s="16"/>
      <c r="C23" s="16"/>
      <c r="D23" s="16"/>
      <c r="E23" s="16"/>
      <c r="F23" s="16"/>
      <c r="G23" s="16"/>
      <c r="H23" s="16"/>
      <c r="I23" s="16"/>
      <c r="J23" s="16"/>
      <c r="K23" s="16"/>
      <c r="L23" s="16"/>
      <c r="M23" s="16"/>
    </row>
    <row r="24" spans="1:13" ht="16.05" customHeight="1" x14ac:dyDescent="0.3">
      <c r="A24" s="14" t="s">
        <v>5968</v>
      </c>
      <c r="B24" s="16"/>
      <c r="C24" s="16"/>
      <c r="D24" s="16"/>
      <c r="E24" s="16"/>
      <c r="F24" s="16"/>
      <c r="G24" s="16"/>
      <c r="H24" s="16"/>
      <c r="I24" s="16"/>
      <c r="J24" s="16"/>
      <c r="K24" s="16"/>
      <c r="L24" s="16"/>
      <c r="M24" s="16"/>
    </row>
    <row r="25" spans="1:13" ht="16.05" customHeight="1" x14ac:dyDescent="0.3">
      <c r="A25" s="16"/>
      <c r="B25" s="16"/>
      <c r="C25" s="16"/>
      <c r="D25" s="16"/>
      <c r="E25" s="16"/>
      <c r="F25" s="16"/>
      <c r="G25" s="16"/>
      <c r="H25" s="16"/>
      <c r="I25" s="16"/>
      <c r="J25" s="16"/>
      <c r="K25" s="16"/>
      <c r="L25" s="16"/>
      <c r="M25" s="16"/>
    </row>
    <row r="26" spans="1:13" ht="16.05" customHeight="1" x14ac:dyDescent="0.3">
      <c r="A26" s="159" t="s">
        <v>6219</v>
      </c>
      <c r="B26" s="159"/>
      <c r="C26" s="159"/>
      <c r="D26" s="159"/>
      <c r="E26" s="159"/>
      <c r="F26" s="159"/>
      <c r="G26" s="159"/>
      <c r="H26" s="159"/>
      <c r="I26" s="159"/>
      <c r="J26" s="159"/>
      <c r="K26" s="159"/>
      <c r="L26" s="159"/>
      <c r="M26" s="159"/>
    </row>
    <row r="27" spans="1:13" ht="16.05" customHeight="1" x14ac:dyDescent="0.3">
      <c r="A27" s="159"/>
      <c r="B27" s="159"/>
      <c r="C27" s="159"/>
      <c r="D27" s="159"/>
      <c r="E27" s="159"/>
      <c r="F27" s="159"/>
      <c r="G27" s="159"/>
      <c r="H27" s="159"/>
      <c r="I27" s="159"/>
      <c r="J27" s="159"/>
      <c r="K27" s="159"/>
      <c r="L27" s="159"/>
      <c r="M27" s="159"/>
    </row>
    <row r="28" spans="1:13" ht="16.05" customHeight="1" x14ac:dyDescent="0.3">
      <c r="A28" s="159"/>
      <c r="B28" s="159"/>
      <c r="C28" s="159"/>
      <c r="D28" s="159"/>
      <c r="E28" s="159"/>
      <c r="F28" s="159"/>
      <c r="G28" s="159"/>
      <c r="H28" s="159"/>
      <c r="I28" s="159"/>
      <c r="J28" s="159"/>
      <c r="K28" s="159"/>
      <c r="L28" s="159"/>
      <c r="M28" s="159"/>
    </row>
    <row r="29" spans="1:13" ht="16.05" customHeight="1" x14ac:dyDescent="0.3">
      <c r="A29" s="159"/>
      <c r="B29" s="159"/>
      <c r="C29" s="159"/>
      <c r="D29" s="159"/>
      <c r="E29" s="159"/>
      <c r="F29" s="159"/>
      <c r="G29" s="159"/>
      <c r="H29" s="159"/>
      <c r="I29" s="159"/>
      <c r="J29" s="159"/>
      <c r="K29" s="159"/>
      <c r="L29" s="159"/>
      <c r="M29" s="159"/>
    </row>
    <row r="30" spans="1:13" ht="16.05" customHeight="1" x14ac:dyDescent="0.3">
      <c r="A30" s="159"/>
      <c r="B30" s="159"/>
      <c r="C30" s="159"/>
      <c r="D30" s="159"/>
      <c r="E30" s="159"/>
      <c r="F30" s="159"/>
      <c r="G30" s="159"/>
      <c r="H30" s="159"/>
      <c r="I30" s="159"/>
      <c r="J30" s="159"/>
      <c r="K30" s="159"/>
      <c r="L30" s="159"/>
      <c r="M30" s="159"/>
    </row>
    <row r="31" spans="1:13" ht="16.05" customHeight="1" x14ac:dyDescent="0.3">
      <c r="A31" s="21"/>
      <c r="B31" s="21"/>
      <c r="C31" s="21"/>
      <c r="D31" s="21"/>
      <c r="E31" s="21"/>
      <c r="F31" s="21"/>
      <c r="G31" s="21"/>
      <c r="H31" s="21"/>
      <c r="I31" s="21"/>
      <c r="J31" s="21"/>
      <c r="K31" s="21"/>
      <c r="L31" s="21"/>
      <c r="M31" s="21"/>
    </row>
    <row r="32" spans="1:13" ht="16.05" customHeight="1" x14ac:dyDescent="0.3">
      <c r="A32" s="14" t="s">
        <v>6234</v>
      </c>
      <c r="B32" s="21"/>
      <c r="C32" s="21"/>
      <c r="D32" s="21"/>
      <c r="E32" s="21"/>
      <c r="F32" s="21"/>
      <c r="G32" s="21"/>
      <c r="H32" s="21"/>
      <c r="I32" s="21"/>
      <c r="J32" s="21"/>
      <c r="K32" s="21"/>
      <c r="L32" s="21"/>
      <c r="M32" s="21"/>
    </row>
    <row r="33" spans="1:13" ht="16.05" customHeight="1" x14ac:dyDescent="0.3">
      <c r="A33" s="16"/>
      <c r="B33" s="21"/>
      <c r="C33" s="21"/>
      <c r="D33" s="21"/>
      <c r="E33" s="21"/>
      <c r="F33" s="21"/>
      <c r="G33" s="21"/>
      <c r="H33" s="21"/>
      <c r="I33" s="21"/>
      <c r="J33" s="21"/>
      <c r="K33" s="21"/>
      <c r="L33" s="21"/>
      <c r="M33" s="21"/>
    </row>
    <row r="34" spans="1:13" ht="16.05" customHeight="1" x14ac:dyDescent="0.3">
      <c r="A34" s="16" t="s">
        <v>6235</v>
      </c>
      <c r="B34" s="21"/>
      <c r="C34" s="21"/>
      <c r="D34" s="21"/>
      <c r="E34" s="21"/>
      <c r="F34" s="21"/>
      <c r="G34" s="21"/>
      <c r="H34" s="21"/>
      <c r="I34" s="21"/>
      <c r="J34" s="21"/>
      <c r="K34" s="21"/>
      <c r="L34" s="21"/>
      <c r="M34" s="21"/>
    </row>
    <row r="35" spans="1:13" ht="16.05" customHeight="1" x14ac:dyDescent="0.3">
      <c r="A35" s="16" t="s">
        <v>6236</v>
      </c>
      <c r="B35" s="21"/>
      <c r="C35" s="21"/>
      <c r="D35" s="21"/>
      <c r="E35" s="21"/>
      <c r="F35" s="21"/>
      <c r="G35" s="21"/>
      <c r="H35" s="21"/>
      <c r="I35" s="21"/>
      <c r="J35" s="21"/>
      <c r="K35" s="21"/>
      <c r="L35" s="21"/>
      <c r="M35" s="21"/>
    </row>
    <row r="36" spans="1:13" ht="16.05" customHeight="1" x14ac:dyDescent="0.3">
      <c r="A36" s="16" t="s">
        <v>6237</v>
      </c>
      <c r="B36" s="21"/>
      <c r="C36" s="21"/>
      <c r="D36" s="21"/>
      <c r="E36" s="21"/>
      <c r="F36" s="21"/>
      <c r="G36" s="21"/>
      <c r="H36" s="21"/>
      <c r="I36" s="21"/>
      <c r="J36" s="21"/>
      <c r="K36" s="21"/>
      <c r="L36" s="21"/>
      <c r="M36" s="21"/>
    </row>
    <row r="37" spans="1:13" ht="16.05" customHeight="1" x14ac:dyDescent="0.3">
      <c r="A37" s="16"/>
      <c r="B37" s="16"/>
      <c r="C37" s="16"/>
      <c r="D37" s="16"/>
      <c r="E37" s="16"/>
      <c r="F37" s="16"/>
      <c r="G37" s="16"/>
      <c r="H37" s="16"/>
      <c r="I37" s="16"/>
      <c r="J37" s="16"/>
      <c r="K37" s="16"/>
      <c r="L37" s="16"/>
      <c r="M37" s="16"/>
    </row>
    <row r="38" spans="1:13" ht="16.05" customHeight="1" x14ac:dyDescent="0.3">
      <c r="A38" s="14" t="s">
        <v>5960</v>
      </c>
    </row>
    <row r="40" spans="1:13" ht="16.05" customHeight="1" x14ac:dyDescent="0.3">
      <c r="A40" s="3" t="s">
        <v>5961</v>
      </c>
      <c r="B40" s="1" t="s">
        <v>5962</v>
      </c>
    </row>
    <row r="41" spans="1:13" ht="16.05" customHeight="1" x14ac:dyDescent="0.3">
      <c r="A41" s="3" t="s">
        <v>5963</v>
      </c>
      <c r="B41" s="1" t="s">
        <v>5964</v>
      </c>
    </row>
    <row r="42" spans="1:13" ht="16.05" customHeight="1" x14ac:dyDescent="0.3">
      <c r="A42" s="3" t="s">
        <v>5965</v>
      </c>
      <c r="B42" s="1" t="s">
        <v>5966</v>
      </c>
    </row>
    <row r="44" spans="1:13" ht="16.05" customHeight="1" x14ac:dyDescent="0.3">
      <c r="A44" s="14" t="s">
        <v>5</v>
      </c>
    </row>
    <row r="46" spans="1:13" ht="16.05" customHeight="1" x14ac:dyDescent="0.3">
      <c r="A46" s="3" t="s">
        <v>8</v>
      </c>
    </row>
    <row r="47" spans="1:13" ht="16.05" customHeight="1" x14ac:dyDescent="0.3">
      <c r="A47" s="3" t="s">
        <v>9</v>
      </c>
    </row>
    <row r="48" spans="1:13" ht="16.05" customHeight="1" x14ac:dyDescent="0.3">
      <c r="A48" s="3" t="s">
        <v>6245</v>
      </c>
      <c r="B48" s="1" t="s">
        <v>6359</v>
      </c>
    </row>
    <row r="49" spans="1:2" ht="16.05" customHeight="1" x14ac:dyDescent="0.3">
      <c r="A49" s="3" t="s">
        <v>6246</v>
      </c>
      <c r="B49" s="1" t="s">
        <v>6360</v>
      </c>
    </row>
    <row r="50" spans="1:2" ht="16.05" customHeight="1" x14ac:dyDescent="0.3">
      <c r="A50" s="3" t="s">
        <v>6247</v>
      </c>
      <c r="B50" s="1" t="s">
        <v>6361</v>
      </c>
    </row>
    <row r="51" spans="1:2" ht="16.05" customHeight="1" x14ac:dyDescent="0.3">
      <c r="A51" s="3" t="s">
        <v>6248</v>
      </c>
      <c r="B51" s="1" t="s">
        <v>6362</v>
      </c>
    </row>
    <row r="52" spans="1:2" ht="16.05" customHeight="1" x14ac:dyDescent="0.3">
      <c r="A52" s="3" t="s">
        <v>6249</v>
      </c>
      <c r="B52" s="1" t="s">
        <v>6363</v>
      </c>
    </row>
    <row r="53" spans="1:2" ht="16.05" customHeight="1" x14ac:dyDescent="0.3">
      <c r="A53" s="3" t="s">
        <v>10</v>
      </c>
      <c r="B53" s="1" t="s">
        <v>52</v>
      </c>
    </row>
    <row r="54" spans="1:2" ht="16.05" customHeight="1" x14ac:dyDescent="0.3">
      <c r="A54" s="3" t="s">
        <v>11</v>
      </c>
      <c r="B54" s="1" t="s">
        <v>53</v>
      </c>
    </row>
    <row r="55" spans="1:2" ht="16.05" customHeight="1" x14ac:dyDescent="0.3">
      <c r="A55" s="3" t="s">
        <v>12</v>
      </c>
      <c r="B55" s="1" t="s">
        <v>55</v>
      </c>
    </row>
    <row r="56" spans="1:2" ht="16.05" customHeight="1" x14ac:dyDescent="0.3">
      <c r="A56" s="3" t="s">
        <v>13</v>
      </c>
      <c r="B56" s="1" t="s">
        <v>51</v>
      </c>
    </row>
    <row r="57" spans="1:2" ht="16.05" customHeight="1" x14ac:dyDescent="0.3">
      <c r="A57" s="3" t="s">
        <v>14</v>
      </c>
      <c r="B57" s="1" t="s">
        <v>54</v>
      </c>
    </row>
    <row r="58" spans="1:2" ht="16.05" customHeight="1" x14ac:dyDescent="0.3">
      <c r="A58" s="3" t="s">
        <v>15</v>
      </c>
      <c r="B58" s="1" t="s">
        <v>56</v>
      </c>
    </row>
    <row r="59" spans="1:2" ht="16.05" customHeight="1" x14ac:dyDescent="0.3">
      <c r="A59" s="3" t="s">
        <v>16</v>
      </c>
      <c r="B59" s="1" t="s">
        <v>57</v>
      </c>
    </row>
    <row r="60" spans="1:2" ht="16.05" customHeight="1" x14ac:dyDescent="0.3">
      <c r="A60" s="3" t="s">
        <v>17</v>
      </c>
      <c r="B60" s="1" t="s">
        <v>58</v>
      </c>
    </row>
    <row r="61" spans="1:2" ht="16.05" customHeight="1" x14ac:dyDescent="0.3">
      <c r="A61" s="3" t="s">
        <v>18</v>
      </c>
      <c r="B61" s="1" t="s">
        <v>59</v>
      </c>
    </row>
    <row r="62" spans="1:2" ht="16.05" customHeight="1" x14ac:dyDescent="0.3">
      <c r="A62" s="3" t="s">
        <v>5108</v>
      </c>
      <c r="B62" s="1" t="s">
        <v>6227</v>
      </c>
    </row>
    <row r="63" spans="1:2" ht="16.05" customHeight="1" x14ac:dyDescent="0.3">
      <c r="A63" s="3" t="s">
        <v>19</v>
      </c>
      <c r="B63" s="1" t="s">
        <v>6254</v>
      </c>
    </row>
    <row r="64" spans="1:2" ht="16.05" customHeight="1" x14ac:dyDescent="0.3">
      <c r="A64" s="3" t="s">
        <v>20</v>
      </c>
      <c r="B64" s="1" t="s">
        <v>68</v>
      </c>
    </row>
    <row r="65" spans="1:2" ht="16.05" customHeight="1" x14ac:dyDescent="0.3">
      <c r="A65" s="3" t="s">
        <v>21</v>
      </c>
      <c r="B65" s="1" t="s">
        <v>5944</v>
      </c>
    </row>
    <row r="66" spans="1:2" ht="16.05" customHeight="1" x14ac:dyDescent="0.3">
      <c r="A66" s="3" t="s">
        <v>22</v>
      </c>
      <c r="B66" s="1" t="s">
        <v>70</v>
      </c>
    </row>
    <row r="67" spans="1:2" ht="16.05" customHeight="1" x14ac:dyDescent="0.3">
      <c r="A67" s="3" t="s">
        <v>23</v>
      </c>
      <c r="B67" s="1" t="s">
        <v>72</v>
      </c>
    </row>
    <row r="68" spans="1:2" ht="16.05" customHeight="1" x14ac:dyDescent="0.3">
      <c r="A68" s="3" t="s">
        <v>24</v>
      </c>
      <c r="B68" s="1" t="s">
        <v>73</v>
      </c>
    </row>
    <row r="69" spans="1:2" ht="16.05" customHeight="1" x14ac:dyDescent="0.3">
      <c r="A69" s="3" t="s">
        <v>25</v>
      </c>
      <c r="B69" s="1" t="s">
        <v>71</v>
      </c>
    </row>
    <row r="70" spans="1:2" ht="16.05" customHeight="1" x14ac:dyDescent="0.3">
      <c r="A70" s="3" t="s">
        <v>26</v>
      </c>
      <c r="B70" s="1" t="s">
        <v>74</v>
      </c>
    </row>
    <row r="71" spans="1:2" ht="16.05" customHeight="1" x14ac:dyDescent="0.3">
      <c r="A71" s="3" t="s">
        <v>27</v>
      </c>
      <c r="B71" s="1" t="s">
        <v>75</v>
      </c>
    </row>
    <row r="72" spans="1:2" ht="16.05" customHeight="1" x14ac:dyDescent="0.3">
      <c r="A72" s="3" t="s">
        <v>28</v>
      </c>
      <c r="B72" s="1" t="s">
        <v>5945</v>
      </c>
    </row>
    <row r="73" spans="1:2" ht="16.05" customHeight="1" x14ac:dyDescent="0.3">
      <c r="A73" s="3" t="s">
        <v>29</v>
      </c>
      <c r="B73" s="1" t="s">
        <v>76</v>
      </c>
    </row>
    <row r="74" spans="1:2" ht="16.05" customHeight="1" x14ac:dyDescent="0.3">
      <c r="A74" s="3" t="s">
        <v>30</v>
      </c>
      <c r="B74" s="1" t="s">
        <v>77</v>
      </c>
    </row>
    <row r="75" spans="1:2" ht="16.05" customHeight="1" x14ac:dyDescent="0.3">
      <c r="A75" s="3" t="s">
        <v>31</v>
      </c>
      <c r="B75" s="1" t="s">
        <v>78</v>
      </c>
    </row>
    <row r="76" spans="1:2" ht="16.05" customHeight="1" x14ac:dyDescent="0.3">
      <c r="A76" s="3" t="s">
        <v>32</v>
      </c>
      <c r="B76" s="1" t="s">
        <v>79</v>
      </c>
    </row>
    <row r="77" spans="1:2" ht="16.05" customHeight="1" x14ac:dyDescent="0.3">
      <c r="A77" s="3" t="s">
        <v>33</v>
      </c>
      <c r="B77" s="1" t="s">
        <v>80</v>
      </c>
    </row>
    <row r="78" spans="1:2" ht="16.05" customHeight="1" x14ac:dyDescent="0.3">
      <c r="A78" s="3" t="s">
        <v>34</v>
      </c>
      <c r="B78" s="1" t="s">
        <v>81</v>
      </c>
    </row>
    <row r="79" spans="1:2" ht="16.05" customHeight="1" x14ac:dyDescent="0.3">
      <c r="A79" s="3" t="s">
        <v>41</v>
      </c>
      <c r="B79" s="1" t="s">
        <v>82</v>
      </c>
    </row>
    <row r="80" spans="1:2" ht="16.05" customHeight="1" x14ac:dyDescent="0.3">
      <c r="A80" s="3" t="s">
        <v>42</v>
      </c>
      <c r="B80" s="1" t="s">
        <v>85</v>
      </c>
    </row>
    <row r="81" spans="1:2" ht="16.05" customHeight="1" x14ac:dyDescent="0.3">
      <c r="A81" s="3" t="s">
        <v>44</v>
      </c>
      <c r="B81" s="1" t="s">
        <v>92</v>
      </c>
    </row>
    <row r="82" spans="1:2" ht="16.05" customHeight="1" x14ac:dyDescent="0.3">
      <c r="A82" s="3" t="s">
        <v>45</v>
      </c>
      <c r="B82" s="1" t="s">
        <v>86</v>
      </c>
    </row>
    <row r="83" spans="1:2" ht="16.05" customHeight="1" x14ac:dyDescent="0.3">
      <c r="A83" s="3" t="s">
        <v>46</v>
      </c>
      <c r="B83" s="1" t="s">
        <v>87</v>
      </c>
    </row>
    <row r="84" spans="1:2" ht="16.05" customHeight="1" x14ac:dyDescent="0.3">
      <c r="A84" s="3" t="s">
        <v>47</v>
      </c>
      <c r="B84" s="1" t="s">
        <v>88</v>
      </c>
    </row>
    <row r="85" spans="1:2" ht="16.05" customHeight="1" x14ac:dyDescent="0.3">
      <c r="A85" s="3" t="s">
        <v>48</v>
      </c>
      <c r="B85" s="1" t="s">
        <v>89</v>
      </c>
    </row>
    <row r="86" spans="1:2" ht="16.05" customHeight="1" x14ac:dyDescent="0.3">
      <c r="A86" s="3" t="s">
        <v>49</v>
      </c>
      <c r="B86" s="1" t="s">
        <v>90</v>
      </c>
    </row>
    <row r="87" spans="1:2" ht="16.05" customHeight="1" x14ac:dyDescent="0.3">
      <c r="A87" s="3" t="s">
        <v>35</v>
      </c>
      <c r="B87" s="1" t="s">
        <v>6593</v>
      </c>
    </row>
    <row r="88" spans="1:2" ht="16.05" customHeight="1" x14ac:dyDescent="0.3">
      <c r="A88" s="3" t="s">
        <v>6581</v>
      </c>
      <c r="B88" s="1" t="s">
        <v>6594</v>
      </c>
    </row>
    <row r="89" spans="1:2" ht="16.05" customHeight="1" x14ac:dyDescent="0.3">
      <c r="A89" s="3" t="s">
        <v>37</v>
      </c>
      <c r="B89" s="1" t="s">
        <v>6344</v>
      </c>
    </row>
    <row r="90" spans="1:2" ht="16.05" customHeight="1" x14ac:dyDescent="0.3">
      <c r="A90" s="3" t="s">
        <v>36</v>
      </c>
      <c r="B90" s="1" t="s">
        <v>6345</v>
      </c>
    </row>
    <row r="91" spans="1:2" ht="16.05" customHeight="1" x14ac:dyDescent="0.3">
      <c r="A91" s="3" t="s">
        <v>38</v>
      </c>
      <c r="B91" s="1" t="s">
        <v>6592</v>
      </c>
    </row>
    <row r="92" spans="1:2" ht="16.05" customHeight="1" x14ac:dyDescent="0.3">
      <c r="A92" s="3" t="s">
        <v>39</v>
      </c>
      <c r="B92" s="1" t="s">
        <v>6346</v>
      </c>
    </row>
    <row r="93" spans="1:2" ht="16.05" customHeight="1" x14ac:dyDescent="0.3">
      <c r="A93" s="3" t="s">
        <v>50</v>
      </c>
      <c r="B93" s="1" t="s">
        <v>6358</v>
      </c>
    </row>
    <row r="94" spans="1:2" ht="16.05" customHeight="1" x14ac:dyDescent="0.3">
      <c r="A94" s="3" t="s">
        <v>6325</v>
      </c>
      <c r="B94" s="1" t="s">
        <v>6357</v>
      </c>
    </row>
    <row r="95" spans="1:2" ht="16.05" customHeight="1" x14ac:dyDescent="0.3">
      <c r="A95" s="3" t="s">
        <v>40</v>
      </c>
      <c r="B95" s="1" t="s">
        <v>91</v>
      </c>
    </row>
    <row r="96" spans="1:2" ht="16.05" customHeight="1" x14ac:dyDescent="0.3">
      <c r="A96" s="3"/>
    </row>
    <row r="97" spans="1:13" ht="16.05" customHeight="1" x14ac:dyDescent="0.3">
      <c r="A97" s="1" t="s">
        <v>6604</v>
      </c>
    </row>
    <row r="98" spans="1:13" ht="16.05" customHeight="1" x14ac:dyDescent="0.3">
      <c r="A98" s="1" t="s">
        <v>6605</v>
      </c>
    </row>
    <row r="99" spans="1:13" ht="16.05" customHeight="1" x14ac:dyDescent="0.3">
      <c r="A99" s="3"/>
    </row>
    <row r="100" spans="1:13" ht="16.05" customHeight="1" x14ac:dyDescent="0.3">
      <c r="A100" s="14" t="s">
        <v>118</v>
      </c>
    </row>
    <row r="101" spans="1:13" ht="16.05" customHeight="1" x14ac:dyDescent="0.3">
      <c r="A101" s="162" t="s">
        <v>119</v>
      </c>
      <c r="B101" s="157"/>
      <c r="C101" s="157"/>
      <c r="D101" s="157"/>
      <c r="E101" s="157"/>
      <c r="F101" s="157"/>
      <c r="G101" s="157"/>
      <c r="H101" s="157"/>
      <c r="I101" s="157"/>
      <c r="J101" s="157"/>
      <c r="K101" s="157"/>
      <c r="L101" s="157"/>
      <c r="M101" s="157"/>
    </row>
    <row r="102" spans="1:13" ht="16.05" customHeight="1" x14ac:dyDescent="0.3">
      <c r="A102" s="157"/>
      <c r="B102" s="157"/>
      <c r="C102" s="157"/>
      <c r="D102" s="157"/>
      <c r="E102" s="157"/>
      <c r="F102" s="157"/>
      <c r="G102" s="157"/>
      <c r="H102" s="157"/>
      <c r="I102" s="157"/>
      <c r="J102" s="157"/>
      <c r="K102" s="157"/>
      <c r="L102" s="157"/>
      <c r="M102" s="157"/>
    </row>
    <row r="103" spans="1:13" ht="16.05" customHeight="1" x14ac:dyDescent="0.3">
      <c r="A103" s="157"/>
      <c r="B103" s="157"/>
      <c r="C103" s="157"/>
      <c r="D103" s="157"/>
      <c r="E103" s="157"/>
      <c r="F103" s="157"/>
      <c r="G103" s="157"/>
      <c r="H103" s="157"/>
      <c r="I103" s="157"/>
      <c r="J103" s="157"/>
      <c r="K103" s="157"/>
      <c r="L103" s="157"/>
      <c r="M103" s="157"/>
    </row>
    <row r="104" spans="1:13" ht="16.05" customHeight="1" x14ac:dyDescent="0.3">
      <c r="A104" s="157"/>
      <c r="B104" s="157"/>
      <c r="C104" s="157"/>
      <c r="D104" s="157"/>
      <c r="E104" s="157"/>
      <c r="F104" s="157"/>
      <c r="G104" s="157"/>
      <c r="H104" s="157"/>
      <c r="I104" s="157"/>
      <c r="J104" s="157"/>
      <c r="K104" s="157"/>
      <c r="L104" s="157"/>
      <c r="M104" s="157"/>
    </row>
    <row r="105" spans="1:13" ht="16.05" customHeight="1" x14ac:dyDescent="0.3">
      <c r="A105" s="3"/>
    </row>
    <row r="106" spans="1:13" ht="16.05" customHeight="1" x14ac:dyDescent="0.3">
      <c r="A106" s="14" t="s">
        <v>83</v>
      </c>
    </row>
    <row r="107" spans="1:13" ht="16.05" customHeight="1" x14ac:dyDescent="0.3">
      <c r="A107" s="162" t="s">
        <v>84</v>
      </c>
      <c r="B107" s="162"/>
      <c r="C107" s="162"/>
      <c r="D107" s="162"/>
      <c r="E107" s="162"/>
      <c r="F107" s="162"/>
      <c r="G107" s="162"/>
      <c r="H107" s="162"/>
      <c r="I107" s="162"/>
      <c r="J107" s="162"/>
      <c r="K107" s="162"/>
      <c r="L107" s="162"/>
      <c r="M107" s="162"/>
    </row>
    <row r="108" spans="1:13" ht="16.05" customHeight="1" x14ac:dyDescent="0.3">
      <c r="A108" s="162"/>
      <c r="B108" s="162"/>
      <c r="C108" s="162"/>
      <c r="D108" s="162"/>
      <c r="E108" s="162"/>
      <c r="F108" s="162"/>
      <c r="G108" s="162"/>
      <c r="H108" s="162"/>
      <c r="I108" s="162"/>
      <c r="J108" s="162"/>
      <c r="K108" s="162"/>
      <c r="L108" s="162"/>
      <c r="M108" s="162"/>
    </row>
    <row r="109" spans="1:13" ht="16.05" customHeight="1" x14ac:dyDescent="0.3">
      <c r="A109" s="162"/>
      <c r="B109" s="162"/>
      <c r="C109" s="162"/>
      <c r="D109" s="162"/>
      <c r="E109" s="162"/>
      <c r="F109" s="162"/>
      <c r="G109" s="162"/>
      <c r="H109" s="162"/>
      <c r="I109" s="162"/>
      <c r="J109" s="162"/>
      <c r="K109" s="162"/>
      <c r="L109" s="162"/>
      <c r="M109" s="162"/>
    </row>
    <row r="110" spans="1:13" ht="16.05" customHeight="1" x14ac:dyDescent="0.3">
      <c r="A110" s="162"/>
      <c r="B110" s="162"/>
      <c r="C110" s="162"/>
      <c r="D110" s="162"/>
      <c r="E110" s="162"/>
      <c r="F110" s="162"/>
      <c r="G110" s="162"/>
      <c r="H110" s="162"/>
      <c r="I110" s="162"/>
      <c r="J110" s="162"/>
      <c r="K110" s="162"/>
      <c r="L110" s="162"/>
      <c r="M110" s="162"/>
    </row>
    <row r="111" spans="1:13" ht="16.05" customHeight="1" x14ac:dyDescent="0.3">
      <c r="A111" s="162"/>
      <c r="B111" s="162"/>
      <c r="C111" s="162"/>
      <c r="D111" s="162"/>
      <c r="E111" s="162"/>
      <c r="F111" s="162"/>
      <c r="G111" s="162"/>
      <c r="H111" s="162"/>
      <c r="I111" s="162"/>
      <c r="J111" s="162"/>
      <c r="K111" s="162"/>
      <c r="L111" s="162"/>
      <c r="M111" s="162"/>
    </row>
    <row r="112" spans="1:13" ht="16.05" customHeight="1" x14ac:dyDescent="0.3">
      <c r="A112" s="162"/>
      <c r="B112" s="162"/>
      <c r="C112" s="162"/>
      <c r="D112" s="162"/>
      <c r="E112" s="162"/>
      <c r="F112" s="162"/>
      <c r="G112" s="162"/>
      <c r="H112" s="162"/>
      <c r="I112" s="162"/>
      <c r="J112" s="162"/>
      <c r="K112" s="162"/>
      <c r="L112" s="162"/>
      <c r="M112" s="162"/>
    </row>
    <row r="113" spans="1:13" ht="16.05" customHeight="1" x14ac:dyDescent="0.3">
      <c r="A113" s="162"/>
      <c r="B113" s="162"/>
      <c r="C113" s="162"/>
      <c r="D113" s="162"/>
      <c r="E113" s="162"/>
      <c r="F113" s="162"/>
      <c r="G113" s="162"/>
      <c r="H113" s="162"/>
      <c r="I113" s="162"/>
      <c r="J113" s="162"/>
      <c r="K113" s="162"/>
      <c r="L113" s="162"/>
      <c r="M113" s="162"/>
    </row>
    <row r="114" spans="1:13" ht="16.05" customHeight="1" x14ac:dyDescent="0.3">
      <c r="A114" s="162"/>
      <c r="B114" s="162"/>
      <c r="C114" s="162"/>
      <c r="D114" s="162"/>
      <c r="E114" s="162"/>
      <c r="F114" s="162"/>
      <c r="G114" s="162"/>
      <c r="H114" s="162"/>
      <c r="I114" s="162"/>
      <c r="J114" s="162"/>
      <c r="K114" s="162"/>
      <c r="L114" s="162"/>
      <c r="M114" s="162"/>
    </row>
    <row r="115" spans="1:13" ht="16.05" customHeight="1" x14ac:dyDescent="0.3">
      <c r="A115" s="162"/>
      <c r="B115" s="162"/>
      <c r="C115" s="162"/>
      <c r="D115" s="162"/>
      <c r="E115" s="162"/>
      <c r="F115" s="162"/>
      <c r="G115" s="162"/>
      <c r="H115" s="162"/>
      <c r="I115" s="162"/>
      <c r="J115" s="162"/>
      <c r="K115" s="162"/>
      <c r="L115" s="162"/>
      <c r="M115" s="162"/>
    </row>
    <row r="116" spans="1:13" ht="16.05" customHeight="1" x14ac:dyDescent="0.3">
      <c r="A116" s="162"/>
      <c r="B116" s="162"/>
      <c r="C116" s="162"/>
      <c r="D116" s="162"/>
      <c r="E116" s="162"/>
      <c r="F116" s="162"/>
      <c r="G116" s="162"/>
      <c r="H116" s="162"/>
      <c r="I116" s="162"/>
      <c r="J116" s="162"/>
      <c r="K116" s="162"/>
      <c r="L116" s="162"/>
      <c r="M116" s="162"/>
    </row>
    <row r="117" spans="1:13" ht="16.05" customHeight="1" x14ac:dyDescent="0.3">
      <c r="A117" s="162"/>
      <c r="B117" s="162"/>
      <c r="C117" s="162"/>
      <c r="D117" s="162"/>
      <c r="E117" s="162"/>
      <c r="F117" s="162"/>
      <c r="G117" s="162"/>
      <c r="H117" s="162"/>
      <c r="I117" s="162"/>
      <c r="J117" s="162"/>
      <c r="K117" s="162"/>
      <c r="L117" s="162"/>
      <c r="M117" s="162"/>
    </row>
    <row r="118" spans="1:13" ht="16.05" customHeight="1" x14ac:dyDescent="0.3">
      <c r="A118" s="162"/>
      <c r="B118" s="162"/>
      <c r="C118" s="162"/>
      <c r="D118" s="162"/>
      <c r="E118" s="162"/>
      <c r="F118" s="162"/>
      <c r="G118" s="162"/>
      <c r="H118" s="162"/>
      <c r="I118" s="162"/>
      <c r="J118" s="162"/>
      <c r="K118" s="162"/>
      <c r="L118" s="162"/>
      <c r="M118" s="162"/>
    </row>
    <row r="119" spans="1:13" ht="16.05" customHeight="1" x14ac:dyDescent="0.3">
      <c r="A119" s="162"/>
      <c r="B119" s="162"/>
      <c r="C119" s="162"/>
      <c r="D119" s="162"/>
      <c r="E119" s="162"/>
      <c r="F119" s="162"/>
      <c r="G119" s="162"/>
      <c r="H119" s="162"/>
      <c r="I119" s="162"/>
      <c r="J119" s="162"/>
      <c r="K119" s="162"/>
      <c r="L119" s="162"/>
      <c r="M119" s="162"/>
    </row>
    <row r="120" spans="1:13" ht="16.05" customHeight="1" x14ac:dyDescent="0.3">
      <c r="A120" s="5"/>
      <c r="B120" s="5"/>
      <c r="C120" s="5"/>
      <c r="D120" s="5"/>
      <c r="E120" s="5"/>
      <c r="F120" s="5"/>
      <c r="G120" s="5"/>
      <c r="H120" s="5"/>
      <c r="I120" s="5"/>
      <c r="J120" s="5"/>
      <c r="K120" s="5"/>
      <c r="L120" s="5"/>
      <c r="M120" s="5"/>
    </row>
    <row r="121" spans="1:13" ht="16.05" customHeight="1" x14ac:dyDescent="0.3">
      <c r="A121" s="14" t="s">
        <v>93</v>
      </c>
      <c r="B121" s="5"/>
      <c r="C121" s="5"/>
      <c r="D121" s="5"/>
      <c r="E121" s="5"/>
      <c r="F121" s="5"/>
      <c r="G121" s="5"/>
      <c r="H121" s="5"/>
      <c r="I121" s="5"/>
      <c r="J121" s="5"/>
      <c r="K121" s="5"/>
      <c r="L121" s="5"/>
      <c r="M121" s="5"/>
    </row>
    <row r="122" spans="1:13" ht="16.05" customHeight="1" x14ac:dyDescent="0.3">
      <c r="A122" s="162" t="s">
        <v>94</v>
      </c>
      <c r="B122" s="162"/>
      <c r="C122" s="162"/>
      <c r="D122" s="162"/>
      <c r="E122" s="162"/>
      <c r="F122" s="162"/>
      <c r="G122" s="162"/>
      <c r="H122" s="162"/>
      <c r="I122" s="162"/>
      <c r="J122" s="162"/>
      <c r="K122" s="162"/>
      <c r="L122" s="162"/>
      <c r="M122" s="162"/>
    </row>
    <row r="123" spans="1:13" ht="16.05" customHeight="1" x14ac:dyDescent="0.3">
      <c r="A123" s="162"/>
      <c r="B123" s="162"/>
      <c r="C123" s="162"/>
      <c r="D123" s="162"/>
      <c r="E123" s="162"/>
      <c r="F123" s="162"/>
      <c r="G123" s="162"/>
      <c r="H123" s="162"/>
      <c r="I123" s="162"/>
      <c r="J123" s="162"/>
      <c r="K123" s="162"/>
      <c r="L123" s="162"/>
      <c r="M123" s="162"/>
    </row>
    <row r="124" spans="1:13" ht="16.05" customHeight="1" x14ac:dyDescent="0.3">
      <c r="A124" s="161" t="s">
        <v>95</v>
      </c>
      <c r="B124" s="161"/>
      <c r="C124" s="9" t="s">
        <v>96</v>
      </c>
      <c r="D124" s="4"/>
      <c r="E124" s="4"/>
      <c r="F124" s="4"/>
      <c r="G124" s="4"/>
      <c r="H124" s="4"/>
      <c r="I124" s="4"/>
      <c r="J124" s="4"/>
      <c r="K124" s="4"/>
      <c r="L124" s="4"/>
      <c r="M124" s="4"/>
    </row>
    <row r="125" spans="1:13" ht="16.05" customHeight="1" x14ac:dyDescent="0.3">
      <c r="A125" s="161" t="s">
        <v>97</v>
      </c>
      <c r="B125" s="161"/>
      <c r="C125" s="9" t="s">
        <v>98</v>
      </c>
      <c r="D125" s="5"/>
      <c r="E125" s="5"/>
      <c r="F125" s="5"/>
      <c r="G125" s="5"/>
      <c r="H125" s="5"/>
      <c r="I125" s="5"/>
      <c r="J125" s="5"/>
      <c r="K125" s="5"/>
      <c r="L125" s="5"/>
      <c r="M125" s="5"/>
    </row>
    <row r="126" spans="1:13" ht="16.05" customHeight="1" x14ac:dyDescent="0.3">
      <c r="A126" s="161" t="s">
        <v>99</v>
      </c>
      <c r="B126" s="161"/>
      <c r="C126" s="9" t="s">
        <v>115</v>
      </c>
      <c r="D126" s="5"/>
      <c r="E126" s="5"/>
      <c r="F126" s="5"/>
      <c r="G126" s="5"/>
      <c r="H126" s="5"/>
      <c r="I126" s="5"/>
      <c r="J126" s="5"/>
      <c r="K126" s="5"/>
      <c r="L126" s="5"/>
      <c r="M126" s="5"/>
    </row>
    <row r="127" spans="1:13" ht="16.05" customHeight="1" x14ac:dyDescent="0.3">
      <c r="A127" s="161" t="s">
        <v>100</v>
      </c>
      <c r="B127" s="161"/>
      <c r="C127" s="9" t="s">
        <v>101</v>
      </c>
      <c r="D127" s="5"/>
      <c r="E127" s="5"/>
      <c r="F127" s="5"/>
      <c r="G127" s="5"/>
      <c r="H127" s="5"/>
      <c r="I127" s="5"/>
      <c r="J127" s="5"/>
      <c r="K127" s="5"/>
      <c r="L127" s="5"/>
      <c r="M127" s="5"/>
    </row>
    <row r="128" spans="1:13" ht="16.05" customHeight="1" x14ac:dyDescent="0.3">
      <c r="A128" s="161" t="s">
        <v>102</v>
      </c>
      <c r="B128" s="161"/>
      <c r="C128" s="9" t="s">
        <v>103</v>
      </c>
      <c r="D128" s="5"/>
      <c r="E128" s="5"/>
      <c r="F128" s="5"/>
      <c r="G128" s="5"/>
      <c r="H128" s="5"/>
      <c r="I128" s="5"/>
      <c r="J128" s="5"/>
      <c r="K128" s="5"/>
      <c r="L128" s="5"/>
      <c r="M128" s="5"/>
    </row>
    <row r="129" spans="1:13" ht="16.05" customHeight="1" x14ac:dyDescent="0.3">
      <c r="A129" s="161" t="s">
        <v>104</v>
      </c>
      <c r="B129" s="161"/>
      <c r="C129" s="9" t="s">
        <v>105</v>
      </c>
      <c r="D129" s="5"/>
      <c r="E129" s="5"/>
      <c r="F129" s="5"/>
      <c r="G129" s="5"/>
      <c r="H129" s="5"/>
      <c r="I129" s="5"/>
      <c r="J129" s="5"/>
      <c r="K129" s="5"/>
      <c r="L129" s="5"/>
      <c r="M129" s="5"/>
    </row>
    <row r="130" spans="1:13" ht="16.05" customHeight="1" x14ac:dyDescent="0.3">
      <c r="A130" s="161" t="s">
        <v>106</v>
      </c>
      <c r="B130" s="161"/>
      <c r="C130" s="9" t="s">
        <v>107</v>
      </c>
      <c r="D130" s="5"/>
      <c r="E130" s="5"/>
      <c r="F130" s="5"/>
      <c r="G130" s="5"/>
      <c r="H130" s="5"/>
      <c r="I130" s="5"/>
      <c r="J130" s="5"/>
      <c r="K130" s="5"/>
      <c r="L130" s="5"/>
      <c r="M130" s="5"/>
    </row>
    <row r="131" spans="1:13" ht="16.05" customHeight="1" x14ac:dyDescent="0.3">
      <c r="A131" s="161" t="s">
        <v>108</v>
      </c>
      <c r="B131" s="161"/>
      <c r="C131" s="9" t="s">
        <v>109</v>
      </c>
      <c r="D131" s="5"/>
      <c r="E131" s="5"/>
      <c r="F131" s="5"/>
      <c r="G131" s="5"/>
      <c r="H131" s="5"/>
      <c r="I131" s="5"/>
      <c r="J131" s="5"/>
      <c r="K131" s="5"/>
      <c r="L131" s="5"/>
      <c r="M131" s="5"/>
    </row>
    <row r="132" spans="1:13" ht="16.05" customHeight="1" x14ac:dyDescent="0.3">
      <c r="A132" s="161" t="s">
        <v>110</v>
      </c>
      <c r="B132" s="161"/>
      <c r="C132" s="9" t="s">
        <v>111</v>
      </c>
      <c r="D132" s="5"/>
      <c r="E132" s="5"/>
      <c r="F132" s="5"/>
      <c r="G132" s="5"/>
      <c r="H132" s="5"/>
      <c r="I132" s="5"/>
      <c r="J132" s="5"/>
      <c r="K132" s="5"/>
      <c r="L132" s="5"/>
      <c r="M132" s="5"/>
    </row>
    <row r="133" spans="1:13" ht="16.05" customHeight="1" x14ac:dyDescent="0.3">
      <c r="A133" s="161" t="s">
        <v>112</v>
      </c>
      <c r="B133" s="161"/>
      <c r="C133" s="9" t="s">
        <v>116</v>
      </c>
      <c r="D133" s="5"/>
      <c r="E133" s="5"/>
      <c r="F133" s="5"/>
      <c r="G133" s="5"/>
      <c r="H133" s="5"/>
      <c r="I133" s="5"/>
      <c r="J133" s="5"/>
      <c r="K133" s="5"/>
      <c r="L133" s="5"/>
      <c r="M133" s="5"/>
    </row>
    <row r="134" spans="1:13" ht="16.05" customHeight="1" x14ac:dyDescent="0.3">
      <c r="A134" s="161" t="s">
        <v>113</v>
      </c>
      <c r="B134" s="161"/>
      <c r="C134" s="9" t="s">
        <v>114</v>
      </c>
      <c r="D134" s="5"/>
      <c r="E134" s="5"/>
      <c r="F134" s="5"/>
      <c r="G134" s="5"/>
      <c r="H134" s="5"/>
      <c r="I134" s="5"/>
      <c r="J134" s="5"/>
      <c r="K134" s="5"/>
      <c r="L134" s="5"/>
      <c r="M134" s="5"/>
    </row>
    <row r="135" spans="1:13" ht="16.05" customHeight="1" x14ac:dyDescent="0.3">
      <c r="A135" s="5"/>
      <c r="B135" s="5"/>
      <c r="C135" s="5"/>
      <c r="D135" s="5"/>
      <c r="E135" s="5"/>
      <c r="F135" s="5"/>
      <c r="G135" s="5"/>
      <c r="H135" s="5"/>
      <c r="I135" s="5"/>
      <c r="J135" s="5"/>
      <c r="K135" s="5"/>
      <c r="L135" s="5"/>
      <c r="M135" s="5"/>
    </row>
    <row r="136" spans="1:13" ht="16.05" customHeight="1" x14ac:dyDescent="0.3">
      <c r="A136" s="14" t="s">
        <v>117</v>
      </c>
      <c r="B136" s="5"/>
      <c r="C136" s="5"/>
      <c r="D136" s="5"/>
      <c r="E136" s="5"/>
      <c r="F136" s="5"/>
      <c r="G136" s="5"/>
      <c r="H136" s="5"/>
      <c r="I136" s="5"/>
      <c r="J136" s="5"/>
      <c r="K136" s="5"/>
      <c r="L136" s="5"/>
      <c r="M136" s="5"/>
    </row>
    <row r="137" spans="1:13" ht="16.05" customHeight="1" x14ac:dyDescent="0.3">
      <c r="A137" s="162" t="s">
        <v>6602</v>
      </c>
      <c r="B137" s="162"/>
      <c r="C137" s="162"/>
      <c r="D137" s="162"/>
      <c r="E137" s="162"/>
      <c r="F137" s="162"/>
      <c r="G137" s="162"/>
      <c r="H137" s="162"/>
      <c r="I137" s="162"/>
      <c r="J137" s="162"/>
      <c r="K137" s="162"/>
      <c r="L137" s="162"/>
      <c r="M137" s="162"/>
    </row>
    <row r="138" spans="1:13" ht="16.05" customHeight="1" x14ac:dyDescent="0.3">
      <c r="A138" s="162"/>
      <c r="B138" s="162"/>
      <c r="C138" s="162"/>
      <c r="D138" s="162"/>
      <c r="E138" s="162"/>
      <c r="F138" s="162"/>
      <c r="G138" s="162"/>
      <c r="H138" s="162"/>
      <c r="I138" s="162"/>
      <c r="J138" s="162"/>
      <c r="K138" s="162"/>
      <c r="L138" s="162"/>
      <c r="M138" s="162"/>
    </row>
    <row r="139" spans="1:13" ht="16.05" customHeight="1" x14ac:dyDescent="0.3">
      <c r="A139" s="162"/>
      <c r="B139" s="162"/>
      <c r="C139" s="162"/>
      <c r="D139" s="162"/>
      <c r="E139" s="162"/>
      <c r="F139" s="162"/>
      <c r="G139" s="162"/>
      <c r="H139" s="162"/>
      <c r="I139" s="162"/>
      <c r="J139" s="162"/>
      <c r="K139" s="162"/>
      <c r="L139" s="162"/>
      <c r="M139" s="162"/>
    </row>
    <row r="140" spans="1:13" ht="16.05" customHeight="1" x14ac:dyDescent="0.3">
      <c r="A140" s="162"/>
      <c r="B140" s="162"/>
      <c r="C140" s="162"/>
      <c r="D140" s="162"/>
      <c r="E140" s="162"/>
      <c r="F140" s="162"/>
      <c r="G140" s="162"/>
      <c r="H140" s="162"/>
      <c r="I140" s="162"/>
      <c r="J140" s="162"/>
      <c r="K140" s="162"/>
      <c r="L140" s="162"/>
      <c r="M140" s="162"/>
    </row>
    <row r="141" spans="1:13" ht="16.05" customHeight="1" x14ac:dyDescent="0.3">
      <c r="A141" s="5"/>
      <c r="B141" s="5"/>
      <c r="C141" s="5"/>
      <c r="D141" s="5"/>
      <c r="E141" s="5"/>
      <c r="F141" s="5"/>
      <c r="G141" s="5"/>
      <c r="H141" s="5"/>
      <c r="I141" s="5"/>
      <c r="J141" s="5"/>
      <c r="K141" s="5"/>
      <c r="L141" s="5"/>
      <c r="M141" s="5"/>
    </row>
    <row r="142" spans="1:13" ht="16.05" customHeight="1" x14ac:dyDescent="0.3">
      <c r="A142" s="14" t="s">
        <v>6231</v>
      </c>
      <c r="B142" s="5"/>
      <c r="C142" s="5"/>
      <c r="D142" s="5"/>
      <c r="E142" s="5"/>
      <c r="F142" s="5"/>
      <c r="G142" s="5"/>
      <c r="H142" s="5"/>
      <c r="I142" s="5"/>
      <c r="J142" s="5"/>
      <c r="K142" s="5"/>
      <c r="L142" s="5"/>
      <c r="M142" s="5"/>
    </row>
    <row r="143" spans="1:13" ht="16.05" customHeight="1" x14ac:dyDescent="0.3">
      <c r="A143" s="5"/>
      <c r="B143" s="5"/>
      <c r="C143" s="5"/>
      <c r="D143" s="5"/>
      <c r="E143" s="5"/>
      <c r="F143" s="5"/>
      <c r="G143" s="5"/>
      <c r="H143" s="5"/>
      <c r="I143" s="5"/>
      <c r="J143" s="5"/>
      <c r="K143" s="5"/>
      <c r="L143" s="5"/>
      <c r="M143" s="5"/>
    </row>
    <row r="144" spans="1:13" ht="16.05" customHeight="1" x14ac:dyDescent="0.3">
      <c r="A144" s="19" t="s">
        <v>6223</v>
      </c>
      <c r="B144" s="164" t="s">
        <v>6224</v>
      </c>
      <c r="C144" s="165"/>
      <c r="D144" s="164" t="s">
        <v>6225</v>
      </c>
      <c r="E144" s="165"/>
      <c r="F144" s="5"/>
      <c r="G144" s="5"/>
      <c r="H144" s="5"/>
      <c r="I144" s="5"/>
      <c r="J144" s="5"/>
      <c r="K144" s="5"/>
      <c r="L144" s="5"/>
      <c r="M144" s="5"/>
    </row>
    <row r="145" spans="1:13" ht="16.05" customHeight="1" x14ac:dyDescent="0.3">
      <c r="A145" s="19">
        <v>1</v>
      </c>
      <c r="B145" s="163" t="s">
        <v>3489</v>
      </c>
      <c r="C145" s="163"/>
      <c r="D145" s="163">
        <v>0</v>
      </c>
      <c r="E145" s="163"/>
      <c r="F145" s="5"/>
      <c r="G145" s="5"/>
      <c r="H145" s="5"/>
      <c r="I145" s="5"/>
      <c r="J145" s="5"/>
      <c r="K145" s="5"/>
      <c r="L145" s="5"/>
      <c r="M145" s="5"/>
    </row>
    <row r="146" spans="1:13" ht="16.05" customHeight="1" x14ac:dyDescent="0.3">
      <c r="A146" s="20" t="s">
        <v>638</v>
      </c>
      <c r="B146" s="163" t="s">
        <v>3483</v>
      </c>
      <c r="C146" s="163"/>
      <c r="D146" s="163">
        <v>0</v>
      </c>
      <c r="E146" s="163"/>
      <c r="F146" s="5"/>
      <c r="G146" s="5"/>
      <c r="H146" s="5"/>
      <c r="I146" s="5"/>
      <c r="J146" s="5"/>
      <c r="K146" s="5"/>
      <c r="L146" s="5"/>
      <c r="M146" s="5"/>
    </row>
    <row r="147" spans="1:13" ht="16.05" customHeight="1" x14ac:dyDescent="0.3">
      <c r="A147" s="19">
        <v>2</v>
      </c>
      <c r="B147" s="163" t="s">
        <v>1050</v>
      </c>
      <c r="C147" s="163"/>
      <c r="D147" s="163">
        <v>0</v>
      </c>
      <c r="E147" s="163"/>
      <c r="F147" s="5"/>
      <c r="G147" s="5"/>
      <c r="H147" s="5"/>
      <c r="I147" s="5"/>
      <c r="J147" s="5"/>
      <c r="K147" s="5"/>
      <c r="L147" s="5"/>
      <c r="M147" s="5"/>
    </row>
    <row r="148" spans="1:13" ht="16.05" customHeight="1" x14ac:dyDescent="0.3">
      <c r="A148" s="20" t="s">
        <v>1477</v>
      </c>
      <c r="B148" s="163" t="s">
        <v>3491</v>
      </c>
      <c r="C148" s="163"/>
      <c r="D148" s="163">
        <v>0</v>
      </c>
      <c r="E148" s="163"/>
      <c r="F148" s="5"/>
      <c r="G148" s="5"/>
      <c r="H148" s="5"/>
      <c r="I148" s="5"/>
      <c r="J148" s="5"/>
      <c r="K148" s="5"/>
      <c r="L148" s="5"/>
      <c r="M148" s="5"/>
    </row>
    <row r="149" spans="1:13" ht="16.05" customHeight="1" x14ac:dyDescent="0.3">
      <c r="A149" s="19">
        <v>3</v>
      </c>
      <c r="B149" s="163" t="s">
        <v>2152</v>
      </c>
      <c r="C149" s="163"/>
      <c r="D149" s="163" t="s">
        <v>232</v>
      </c>
      <c r="E149" s="163"/>
      <c r="F149" s="5"/>
      <c r="G149" s="5"/>
      <c r="H149" s="5"/>
      <c r="I149" s="5"/>
      <c r="J149" s="5"/>
      <c r="K149" s="5"/>
      <c r="L149" s="5"/>
      <c r="M149" s="5"/>
    </row>
    <row r="150" spans="1:13" ht="16.05" customHeight="1" x14ac:dyDescent="0.3">
      <c r="A150" s="20" t="s">
        <v>2227</v>
      </c>
      <c r="B150" s="163" t="s">
        <v>361</v>
      </c>
      <c r="C150" s="163"/>
      <c r="D150" s="163" t="s">
        <v>2152</v>
      </c>
      <c r="E150" s="163"/>
      <c r="F150" s="5"/>
      <c r="G150" s="5"/>
      <c r="H150" s="5"/>
      <c r="I150" s="5"/>
      <c r="J150" s="5"/>
      <c r="K150" s="5"/>
      <c r="L150" s="5"/>
      <c r="M150" s="5"/>
    </row>
    <row r="151" spans="1:13" ht="16.05" customHeight="1" x14ac:dyDescent="0.3">
      <c r="A151" s="19">
        <v>4</v>
      </c>
      <c r="B151" s="163" t="s">
        <v>361</v>
      </c>
      <c r="C151" s="163"/>
      <c r="D151" s="163" t="s">
        <v>6226</v>
      </c>
      <c r="E151" s="163"/>
      <c r="F151" s="5"/>
      <c r="G151" s="5"/>
      <c r="H151" s="5"/>
      <c r="I151" s="5"/>
      <c r="J151" s="5"/>
      <c r="K151" s="5"/>
      <c r="L151" s="5"/>
      <c r="M151" s="5"/>
    </row>
    <row r="152" spans="1:13" ht="16.05" customHeight="1" x14ac:dyDescent="0.3">
      <c r="A152" s="20" t="s">
        <v>375</v>
      </c>
      <c r="B152" s="163" t="s">
        <v>361</v>
      </c>
      <c r="C152" s="163"/>
      <c r="D152" s="163" t="s">
        <v>361</v>
      </c>
      <c r="E152" s="163"/>
      <c r="F152" s="5"/>
      <c r="G152" s="5"/>
      <c r="H152" s="5"/>
      <c r="I152" s="5"/>
      <c r="J152" s="5"/>
      <c r="K152" s="5"/>
      <c r="L152" s="5"/>
      <c r="M152" s="5"/>
    </row>
    <row r="153" spans="1:13" ht="16.05" customHeight="1" x14ac:dyDescent="0.3">
      <c r="A153" s="19">
        <v>5</v>
      </c>
      <c r="B153" s="163" t="s">
        <v>6220</v>
      </c>
      <c r="C153" s="163"/>
      <c r="D153" s="163" t="s">
        <v>6220</v>
      </c>
      <c r="E153" s="163"/>
      <c r="F153" s="5"/>
      <c r="G153" s="5"/>
      <c r="H153" s="5"/>
      <c r="I153" s="5"/>
      <c r="J153" s="5"/>
      <c r="K153" s="5"/>
      <c r="L153" s="5"/>
      <c r="M153" s="5"/>
    </row>
    <row r="154" spans="1:13" ht="16.05" customHeight="1" x14ac:dyDescent="0.3">
      <c r="A154" s="19" t="s">
        <v>6221</v>
      </c>
      <c r="B154" s="163" t="s">
        <v>6220</v>
      </c>
      <c r="C154" s="163"/>
      <c r="D154" s="163" t="s">
        <v>6222</v>
      </c>
      <c r="E154" s="163"/>
      <c r="F154" s="5"/>
      <c r="G154" s="5"/>
      <c r="H154" s="5"/>
      <c r="I154" s="5"/>
      <c r="J154" s="5"/>
      <c r="K154" s="5"/>
      <c r="L154" s="5"/>
      <c r="M154" s="5"/>
    </row>
    <row r="156" spans="1:13" ht="16.05" customHeight="1" x14ac:dyDescent="0.3">
      <c r="A156" s="14" t="s">
        <v>60</v>
      </c>
    </row>
    <row r="158" spans="1:13" ht="16.05" customHeight="1" x14ac:dyDescent="0.3">
      <c r="A158" s="7" t="s">
        <v>5942</v>
      </c>
    </row>
    <row r="159" spans="1:13" ht="16.05" customHeight="1" x14ac:dyDescent="0.3">
      <c r="A159" s="1" t="s">
        <v>5943</v>
      </c>
    </row>
    <row r="161" spans="1:2" ht="16.05" customHeight="1" x14ac:dyDescent="0.3">
      <c r="A161" s="7" t="s">
        <v>5941</v>
      </c>
    </row>
    <row r="162" spans="1:2" ht="16.05" customHeight="1" x14ac:dyDescent="0.3">
      <c r="A162" s="1" t="s">
        <v>69</v>
      </c>
    </row>
    <row r="164" spans="1:2" ht="16.05" customHeight="1" x14ac:dyDescent="0.3">
      <c r="A164" s="7" t="s">
        <v>5629</v>
      </c>
    </row>
    <row r="165" spans="1:2" ht="16.05" customHeight="1" x14ac:dyDescent="0.3">
      <c r="A165" s="1" t="s">
        <v>5628</v>
      </c>
    </row>
    <row r="166" spans="1:2" ht="16.05" customHeight="1" x14ac:dyDescent="0.3">
      <c r="A166" s="1" t="s">
        <v>5631</v>
      </c>
    </row>
    <row r="167" spans="1:2" ht="16.05" customHeight="1" x14ac:dyDescent="0.3">
      <c r="A167" s="1" t="s">
        <v>5630</v>
      </c>
    </row>
    <row r="169" spans="1:2" ht="16.05" customHeight="1" x14ac:dyDescent="0.3">
      <c r="A169" s="7" t="s">
        <v>65</v>
      </c>
    </row>
    <row r="170" spans="1:2" ht="16.05" customHeight="1" x14ac:dyDescent="0.3">
      <c r="A170" s="1" t="s">
        <v>6355</v>
      </c>
      <c r="B170" s="33" t="s">
        <v>6354</v>
      </c>
    </row>
    <row r="171" spans="1:2" ht="16.05" customHeight="1" x14ac:dyDescent="0.3">
      <c r="A171" s="1" t="s">
        <v>6356</v>
      </c>
    </row>
    <row r="172" spans="1:2" ht="16.05" customHeight="1" x14ac:dyDescent="0.3">
      <c r="A172" s="1" t="s">
        <v>61</v>
      </c>
      <c r="B172" s="8" t="s">
        <v>62</v>
      </c>
    </row>
    <row r="173" spans="1:2" ht="16.05" customHeight="1" x14ac:dyDescent="0.3">
      <c r="A173" s="1" t="s">
        <v>66</v>
      </c>
      <c r="B173" s="8"/>
    </row>
    <row r="174" spans="1:2" ht="16.05" customHeight="1" x14ac:dyDescent="0.3">
      <c r="A174" s="1" t="s">
        <v>63</v>
      </c>
      <c r="B174" s="6" t="s">
        <v>64</v>
      </c>
    </row>
    <row r="175" spans="1:2" ht="16.05" customHeight="1" x14ac:dyDescent="0.3">
      <c r="A175" s="1" t="s">
        <v>67</v>
      </c>
    </row>
    <row r="177" spans="1:3" ht="16.05" customHeight="1" x14ac:dyDescent="0.3">
      <c r="A177" s="7" t="s">
        <v>6352</v>
      </c>
    </row>
    <row r="178" spans="1:3" ht="16.05" customHeight="1" x14ac:dyDescent="0.3">
      <c r="A178" s="1" t="s">
        <v>6375</v>
      </c>
    </row>
    <row r="179" spans="1:3" ht="16.05" customHeight="1" x14ac:dyDescent="0.3">
      <c r="A179" s="1" t="s">
        <v>6376</v>
      </c>
    </row>
    <row r="180" spans="1:3" ht="16.05" customHeight="1" x14ac:dyDescent="0.3">
      <c r="A180" s="33" t="s">
        <v>6353</v>
      </c>
    </row>
    <row r="182" spans="1:3" ht="16.05" customHeight="1" x14ac:dyDescent="0.3">
      <c r="A182" s="7" t="s">
        <v>6228</v>
      </c>
    </row>
    <row r="183" spans="1:3" ht="16.05" customHeight="1" x14ac:dyDescent="0.3">
      <c r="A183" s="1" t="s">
        <v>6229</v>
      </c>
    </row>
    <row r="184" spans="1:3" ht="16.05" customHeight="1" x14ac:dyDescent="0.3">
      <c r="A184" s="1" t="s">
        <v>6230</v>
      </c>
    </row>
    <row r="186" spans="1:3" ht="16.05" customHeight="1" x14ac:dyDescent="0.3">
      <c r="A186" s="7" t="s">
        <v>5616</v>
      </c>
    </row>
    <row r="187" spans="1:3" ht="16.05" customHeight="1" x14ac:dyDescent="0.3">
      <c r="A187" s="1" t="s">
        <v>5617</v>
      </c>
      <c r="C187" s="8" t="s">
        <v>5618</v>
      </c>
    </row>
    <row r="189" spans="1:3" ht="16.05" customHeight="1" x14ac:dyDescent="0.3">
      <c r="A189" s="7" t="s">
        <v>5619</v>
      </c>
      <c r="C189" s="8"/>
    </row>
    <row r="190" spans="1:3" ht="16.05" customHeight="1" x14ac:dyDescent="0.3">
      <c r="A190" s="1" t="s">
        <v>5620</v>
      </c>
    </row>
    <row r="191" spans="1:3" ht="16.05" customHeight="1" x14ac:dyDescent="0.3">
      <c r="A191" s="1" t="s">
        <v>5621</v>
      </c>
    </row>
    <row r="192" spans="1:3" ht="16.05" customHeight="1" x14ac:dyDescent="0.3">
      <c r="A192" s="1" t="s">
        <v>5622</v>
      </c>
      <c r="B192" s="8" t="s">
        <v>5623</v>
      </c>
    </row>
    <row r="194" spans="1:2" ht="16.05" customHeight="1" x14ac:dyDescent="0.3">
      <c r="A194" s="7" t="s">
        <v>6348</v>
      </c>
    </row>
    <row r="195" spans="1:2" ht="16.05" customHeight="1" x14ac:dyDescent="0.3">
      <c r="A195" s="1" t="s">
        <v>6349</v>
      </c>
    </row>
    <row r="196" spans="1:2" ht="16.05" customHeight="1" x14ac:dyDescent="0.3">
      <c r="A196" s="1" t="s">
        <v>6351</v>
      </c>
    </row>
    <row r="197" spans="1:2" ht="16.05" customHeight="1" x14ac:dyDescent="0.3">
      <c r="A197" s="1" t="s">
        <v>5622</v>
      </c>
      <c r="B197" s="33" t="s">
        <v>6350</v>
      </c>
    </row>
    <row r="198" spans="1:2" ht="16.05" customHeight="1" x14ac:dyDescent="0.3">
      <c r="B198" s="33"/>
    </row>
    <row r="199" spans="1:2" ht="16.05" customHeight="1" x14ac:dyDescent="0.3">
      <c r="A199" s="7" t="s">
        <v>6595</v>
      </c>
      <c r="B199" s="33"/>
    </row>
    <row r="200" spans="1:2" ht="16.05" customHeight="1" x14ac:dyDescent="0.3">
      <c r="A200" s="1" t="s">
        <v>6596</v>
      </c>
      <c r="B200" s="33"/>
    </row>
    <row r="201" spans="1:2" ht="16.05" customHeight="1" x14ac:dyDescent="0.3">
      <c r="A201" s="33" t="s">
        <v>6597</v>
      </c>
      <c r="B201" s="33"/>
    </row>
    <row r="202" spans="1:2" ht="16.05" customHeight="1" x14ac:dyDescent="0.3">
      <c r="A202" s="33"/>
      <c r="B202" s="33"/>
    </row>
    <row r="203" spans="1:2" ht="16.05" customHeight="1" x14ac:dyDescent="0.3">
      <c r="A203" s="7" t="s">
        <v>6598</v>
      </c>
      <c r="B203" s="33"/>
    </row>
    <row r="204" spans="1:2" ht="16.05" customHeight="1" x14ac:dyDescent="0.3">
      <c r="A204" s="1" t="s">
        <v>6599</v>
      </c>
      <c r="B204" s="33"/>
    </row>
    <row r="205" spans="1:2" ht="16.05" customHeight="1" x14ac:dyDescent="0.3">
      <c r="A205" s="33" t="s">
        <v>6600</v>
      </c>
      <c r="B205" s="33"/>
    </row>
    <row r="206" spans="1:2" ht="16.05" customHeight="1" x14ac:dyDescent="0.3">
      <c r="B206" s="33"/>
    </row>
    <row r="207" spans="1:2" ht="16.05" customHeight="1" x14ac:dyDescent="0.3">
      <c r="A207" s="7" t="s">
        <v>120</v>
      </c>
    </row>
    <row r="208" spans="1:2" ht="16.05" customHeight="1" x14ac:dyDescent="0.3">
      <c r="A208" s="1" t="s">
        <v>121</v>
      </c>
    </row>
    <row r="209" spans="1:2" ht="16.05" customHeight="1" x14ac:dyDescent="0.3">
      <c r="A209" s="1" t="s">
        <v>4</v>
      </c>
      <c r="B209" s="6" t="s">
        <v>122</v>
      </c>
    </row>
    <row r="211" spans="1:2" ht="16.05" customHeight="1" x14ac:dyDescent="0.3">
      <c r="A211" s="7" t="s">
        <v>5624</v>
      </c>
    </row>
    <row r="212" spans="1:2" ht="16.05" customHeight="1" x14ac:dyDescent="0.3">
      <c r="A212" s="1" t="s">
        <v>5625</v>
      </c>
    </row>
    <row r="213" spans="1:2" ht="16.05" customHeight="1" x14ac:dyDescent="0.3">
      <c r="A213" s="1" t="s">
        <v>5626</v>
      </c>
    </row>
    <row r="214" spans="1:2" ht="16.05" customHeight="1" x14ac:dyDescent="0.3">
      <c r="A214" s="1" t="s">
        <v>5627</v>
      </c>
    </row>
  </sheetData>
  <mergeCells count="48">
    <mergeCell ref="B153:C153"/>
    <mergeCell ref="B154:C154"/>
    <mergeCell ref="D144:E144"/>
    <mergeCell ref="D145:E145"/>
    <mergeCell ref="D146:E146"/>
    <mergeCell ref="D147:E147"/>
    <mergeCell ref="D148:E148"/>
    <mergeCell ref="D149:E149"/>
    <mergeCell ref="D150:E150"/>
    <mergeCell ref="D151:E151"/>
    <mergeCell ref="D152:E152"/>
    <mergeCell ref="D153:E153"/>
    <mergeCell ref="D154:E154"/>
    <mergeCell ref="B148:C148"/>
    <mergeCell ref="B149:C149"/>
    <mergeCell ref="B150:C150"/>
    <mergeCell ref="B151:C151"/>
    <mergeCell ref="B152:C152"/>
    <mergeCell ref="B144:C144"/>
    <mergeCell ref="B145:C145"/>
    <mergeCell ref="B146:C146"/>
    <mergeCell ref="B147:C147"/>
    <mergeCell ref="A131:B131"/>
    <mergeCell ref="A132:B132"/>
    <mergeCell ref="A133:B133"/>
    <mergeCell ref="A134:B134"/>
    <mergeCell ref="A137:M140"/>
    <mergeCell ref="A130:B130"/>
    <mergeCell ref="A107:M119"/>
    <mergeCell ref="A122:M123"/>
    <mergeCell ref="A124:B124"/>
    <mergeCell ref="A101:M104"/>
    <mergeCell ref="A125:B125"/>
    <mergeCell ref="A126:B126"/>
    <mergeCell ref="A127:B127"/>
    <mergeCell ref="A128:B128"/>
    <mergeCell ref="A129:B129"/>
    <mergeCell ref="A4:M4"/>
    <mergeCell ref="A5:M5"/>
    <mergeCell ref="A6:M6"/>
    <mergeCell ref="A13:M13"/>
    <mergeCell ref="A8:M8"/>
    <mergeCell ref="A9:M9"/>
    <mergeCell ref="A18:M18"/>
    <mergeCell ref="A19:M19"/>
    <mergeCell ref="A14:M14"/>
    <mergeCell ref="A26:M30"/>
    <mergeCell ref="A12:M12"/>
  </mergeCells>
  <hyperlinks>
    <hyperlink ref="B172" r:id="rId1"/>
    <hyperlink ref="B174" r:id="rId2" location="gid=0"/>
    <hyperlink ref="B209" r:id="rId3"/>
    <hyperlink ref="C187" r:id="rId4"/>
    <hyperlink ref="B192" r:id="rId5"/>
    <hyperlink ref="A22" r:id="rId6"/>
    <hyperlink ref="A16" r:id="rId7"/>
    <hyperlink ref="B197" r:id="rId8"/>
    <hyperlink ref="A180" r:id="rId9"/>
    <hyperlink ref="B170" r:id="rId10"/>
    <hyperlink ref="A201" r:id="rId11"/>
    <hyperlink ref="A205" r:id="rId12"/>
    <hyperlink ref="A19" r:id="rId13"/>
  </hyperlinks>
  <pageMargins left="0.7" right="0.7" top="0.75" bottom="0.75" header="0.3" footer="0.3"/>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961"/>
  <sheetViews>
    <sheetView zoomScaleNormal="100" zoomScaleSheetLayoutView="85" workbookViewId="0">
      <pane xSplit="6" ySplit="1" topLeftCell="G2" activePane="bottomRight" state="frozen"/>
      <selection pane="topRight" activeCell="G1" sqref="G1"/>
      <selection pane="bottomLeft" activeCell="A2" sqref="A2"/>
      <selection pane="bottomRight" activeCell="B22" sqref="B22"/>
    </sheetView>
  </sheetViews>
  <sheetFormatPr defaultColWidth="8.77734375" defaultRowHeight="16.05" customHeight="1" x14ac:dyDescent="0.3"/>
  <cols>
    <col min="1" max="1" width="6.88671875" style="32" bestFit="1" customWidth="1"/>
    <col min="2" max="2" width="25.44140625" style="146" customWidth="1"/>
    <col min="3" max="3" width="17" style="146" customWidth="1"/>
    <col min="4" max="4" width="22.88671875" style="146" customWidth="1"/>
    <col min="5" max="5" width="11.6640625" style="32" bestFit="1" customWidth="1"/>
    <col min="6" max="6" width="11.77734375" style="32" bestFit="1" customWidth="1"/>
    <col min="7" max="7" width="16.5546875" style="32" bestFit="1" customWidth="1"/>
    <col min="8" max="8" width="16.6640625" style="32" bestFit="1" customWidth="1"/>
    <col min="9" max="9" width="16.33203125" style="32" bestFit="1" customWidth="1"/>
    <col min="10" max="10" width="11" style="32" bestFit="1" customWidth="1"/>
    <col min="11" max="11" width="12.5546875" style="32" bestFit="1" customWidth="1"/>
    <col min="12" max="12" width="13.5546875" style="32" bestFit="1" customWidth="1"/>
    <col min="13" max="13" width="6.88671875" style="32" bestFit="1" customWidth="1"/>
    <col min="14" max="14" width="11.109375" style="32" bestFit="1" customWidth="1"/>
    <col min="15" max="15" width="6.21875" style="32" bestFit="1" customWidth="1"/>
    <col min="16" max="16" width="6.33203125" style="32" bestFit="1" customWidth="1"/>
    <col min="17" max="17" width="6.109375" style="32" bestFit="1" customWidth="1"/>
    <col min="18" max="18" width="8.77734375" style="32" bestFit="1" customWidth="1"/>
    <col min="19" max="19" width="35.21875" style="146" customWidth="1"/>
    <col min="20" max="20" width="21.88671875" style="32" bestFit="1" customWidth="1"/>
    <col min="21" max="21" width="14.77734375" style="146" bestFit="1" customWidth="1"/>
    <col min="22" max="22" width="18.6640625" style="149" customWidth="1"/>
    <col min="23" max="23" width="16.77734375" style="149" customWidth="1"/>
    <col min="24" max="24" width="16.33203125" style="32" customWidth="1"/>
    <col min="25" max="25" width="17.33203125" style="32" bestFit="1" customWidth="1"/>
    <col min="26" max="26" width="9.88671875" style="32" bestFit="1" customWidth="1"/>
    <col min="27" max="27" width="12" style="32" customWidth="1"/>
    <col min="28" max="28" width="12.21875" style="149" customWidth="1"/>
    <col min="29" max="29" width="35.6640625" style="146" customWidth="1"/>
    <col min="30" max="30" width="24.77734375" style="32" customWidth="1"/>
    <col min="31" max="31" width="22.21875" style="32" customWidth="1"/>
    <col min="32" max="32" width="21.88671875" style="32" customWidth="1"/>
    <col min="33" max="33" width="24.33203125" style="32" bestFit="1" customWidth="1"/>
    <col min="34" max="34" width="12.6640625" style="32" bestFit="1" customWidth="1"/>
    <col min="35" max="35" width="14.6640625" style="32" bestFit="1" customWidth="1"/>
    <col min="36" max="36" width="14.109375" style="32" customWidth="1"/>
    <col min="37" max="37" width="16.77734375" style="146" customWidth="1"/>
    <col min="38" max="38" width="19.5546875" style="146" customWidth="1"/>
    <col min="39" max="39" width="15.5546875" style="32" bestFit="1" customWidth="1"/>
    <col min="40" max="40" width="16.21875" style="32" bestFit="1" customWidth="1"/>
    <col min="41" max="41" width="19" style="32" customWidth="1"/>
    <col min="42" max="42" width="18.6640625" style="32" bestFit="1" customWidth="1"/>
    <col min="43" max="43" width="18.33203125" style="32" bestFit="1" customWidth="1"/>
    <col min="44" max="44" width="13.109375" style="32" customWidth="1"/>
    <col min="45" max="45" width="8.21875" style="32" bestFit="1" customWidth="1"/>
    <col min="46" max="46" width="7" style="32" bestFit="1" customWidth="1"/>
    <col min="47" max="47" width="9" style="32" bestFit="1" customWidth="1"/>
    <col min="48" max="48" width="10.6640625" style="32" bestFit="1" customWidth="1"/>
    <col min="49" max="49" width="6.109375" style="32" bestFit="1" customWidth="1"/>
    <col min="50" max="50" width="6.33203125" style="32" bestFit="1" customWidth="1"/>
    <col min="51" max="51" width="17.77734375" style="32" bestFit="1" customWidth="1"/>
    <col min="52" max="52" width="10.77734375" style="32" bestFit="1" customWidth="1"/>
    <col min="53" max="53" width="79.21875" style="49" customWidth="1"/>
    <col min="54" max="16384" width="8.77734375" style="49"/>
  </cols>
  <sheetData>
    <row r="1" spans="1:53" s="55" customFormat="1" ht="16.05" customHeight="1" x14ac:dyDescent="0.3">
      <c r="A1" s="54" t="s">
        <v>6</v>
      </c>
      <c r="B1" s="54" t="s">
        <v>7</v>
      </c>
      <c r="C1" s="54" t="s">
        <v>8</v>
      </c>
      <c r="D1" s="54" t="s">
        <v>9</v>
      </c>
      <c r="E1" s="54" t="s">
        <v>6245</v>
      </c>
      <c r="F1" s="54" t="s">
        <v>6246</v>
      </c>
      <c r="G1" s="54" t="s">
        <v>6247</v>
      </c>
      <c r="H1" s="54" t="s">
        <v>6248</v>
      </c>
      <c r="I1" s="54" t="s">
        <v>6249</v>
      </c>
      <c r="J1" s="54" t="s">
        <v>10</v>
      </c>
      <c r="K1" s="54" t="s">
        <v>11</v>
      </c>
      <c r="L1" s="54" t="s">
        <v>12</v>
      </c>
      <c r="M1" s="54" t="s">
        <v>13</v>
      </c>
      <c r="N1" s="54" t="s">
        <v>14</v>
      </c>
      <c r="O1" s="54" t="s">
        <v>15</v>
      </c>
      <c r="P1" s="54" t="s">
        <v>16</v>
      </c>
      <c r="Q1" s="54" t="s">
        <v>17</v>
      </c>
      <c r="R1" s="54" t="s">
        <v>18</v>
      </c>
      <c r="S1" s="54" t="s">
        <v>5108</v>
      </c>
      <c r="T1" s="54" t="s">
        <v>19</v>
      </c>
      <c r="U1" s="54" t="s">
        <v>20</v>
      </c>
      <c r="V1" s="54" t="s">
        <v>21</v>
      </c>
      <c r="W1" s="54" t="s">
        <v>22</v>
      </c>
      <c r="X1" s="54" t="s">
        <v>23</v>
      </c>
      <c r="Y1" s="54" t="s">
        <v>24</v>
      </c>
      <c r="Z1" s="54" t="s">
        <v>25</v>
      </c>
      <c r="AA1" s="54" t="s">
        <v>26</v>
      </c>
      <c r="AB1" s="54" t="s">
        <v>27</v>
      </c>
      <c r="AC1" s="54" t="s">
        <v>28</v>
      </c>
      <c r="AD1" s="54" t="s">
        <v>29</v>
      </c>
      <c r="AE1" s="54" t="s">
        <v>30</v>
      </c>
      <c r="AF1" s="54" t="s">
        <v>31</v>
      </c>
      <c r="AG1" s="54" t="s">
        <v>32</v>
      </c>
      <c r="AH1" s="54" t="s">
        <v>33</v>
      </c>
      <c r="AI1" s="54" t="s">
        <v>34</v>
      </c>
      <c r="AJ1" s="54" t="s">
        <v>41</v>
      </c>
      <c r="AK1" s="54" t="s">
        <v>42</v>
      </c>
      <c r="AL1" s="54" t="s">
        <v>44</v>
      </c>
      <c r="AM1" s="54" t="s">
        <v>45</v>
      </c>
      <c r="AN1" s="54" t="s">
        <v>46</v>
      </c>
      <c r="AO1" s="54" t="s">
        <v>47</v>
      </c>
      <c r="AP1" s="54" t="s">
        <v>48</v>
      </c>
      <c r="AQ1" s="54" t="s">
        <v>49</v>
      </c>
      <c r="AR1" s="54" t="s">
        <v>50</v>
      </c>
      <c r="AS1" s="54" t="s">
        <v>35</v>
      </c>
      <c r="AT1" s="54" t="s">
        <v>6581</v>
      </c>
      <c r="AU1" s="54" t="s">
        <v>36</v>
      </c>
      <c r="AV1" s="54" t="s">
        <v>37</v>
      </c>
      <c r="AW1" s="54" t="s">
        <v>38</v>
      </c>
      <c r="AX1" s="54" t="s">
        <v>39</v>
      </c>
      <c r="AY1" s="54" t="s">
        <v>6325</v>
      </c>
      <c r="AZ1" s="54" t="s">
        <v>40</v>
      </c>
      <c r="BA1" s="54" t="s">
        <v>6603</v>
      </c>
    </row>
    <row r="2" spans="1:53" ht="16.05" customHeight="1" x14ac:dyDescent="0.3">
      <c r="A2" s="23">
        <v>1902</v>
      </c>
      <c r="B2" s="24" t="s">
        <v>294</v>
      </c>
      <c r="C2" s="24" t="s">
        <v>295</v>
      </c>
      <c r="D2" s="24" t="s">
        <v>5245</v>
      </c>
      <c r="E2" s="25">
        <v>790</v>
      </c>
      <c r="F2" s="38">
        <v>0.52083333333333337</v>
      </c>
      <c r="G2" s="22">
        <v>790</v>
      </c>
      <c r="H2" s="37">
        <v>0.9375</v>
      </c>
      <c r="I2" s="34" t="s">
        <v>6250</v>
      </c>
      <c r="J2" s="43">
        <v>-34.07</v>
      </c>
      <c r="K2" s="43">
        <v>150.65</v>
      </c>
      <c r="L2" s="56" t="s">
        <v>133</v>
      </c>
      <c r="M2" s="43">
        <v>4.3</v>
      </c>
      <c r="N2" s="43"/>
      <c r="O2" s="57"/>
      <c r="P2" s="57"/>
      <c r="Q2" s="57"/>
      <c r="R2" s="57">
        <v>4.3</v>
      </c>
      <c r="S2" s="24" t="s">
        <v>6025</v>
      </c>
      <c r="T2" s="26"/>
      <c r="U2" s="24"/>
      <c r="V2" s="46"/>
      <c r="W2" s="58"/>
      <c r="X2" s="26"/>
      <c r="Y2" s="26"/>
      <c r="Z2" s="26"/>
      <c r="AA2" s="26"/>
      <c r="AB2" s="58"/>
      <c r="AC2" s="24"/>
      <c r="AD2" s="26" t="s">
        <v>420</v>
      </c>
      <c r="AE2" s="26"/>
      <c r="AF2" s="59"/>
      <c r="AG2" s="26"/>
      <c r="AH2" s="26"/>
      <c r="AI2" s="26"/>
      <c r="AJ2" s="26" t="s">
        <v>43</v>
      </c>
      <c r="AK2" s="24"/>
      <c r="AL2" s="24"/>
      <c r="AM2" s="26"/>
      <c r="AN2" s="26"/>
      <c r="AO2" s="26"/>
      <c r="AP2" s="26"/>
      <c r="AQ2" s="26"/>
      <c r="AR2" s="26"/>
      <c r="AS2" s="26" t="s">
        <v>128</v>
      </c>
      <c r="AT2" s="26" t="s">
        <v>128</v>
      </c>
      <c r="AU2" s="26" t="s">
        <v>128</v>
      </c>
      <c r="AV2" s="26" t="s">
        <v>128</v>
      </c>
      <c r="AW2" s="26" t="s">
        <v>128</v>
      </c>
      <c r="AX2" s="26" t="s">
        <v>128</v>
      </c>
      <c r="AY2" s="26"/>
      <c r="AZ2" s="26" t="s">
        <v>5239</v>
      </c>
      <c r="BA2" s="39" t="s">
        <v>5246</v>
      </c>
    </row>
    <row r="3" spans="1:53" ht="16.05" customHeight="1" x14ac:dyDescent="0.3">
      <c r="A3" s="23">
        <v>1903</v>
      </c>
      <c r="B3" s="24" t="s">
        <v>153</v>
      </c>
      <c r="C3" s="24" t="s">
        <v>704</v>
      </c>
      <c r="D3" s="24" t="s">
        <v>5165</v>
      </c>
      <c r="E3" s="25">
        <v>1177</v>
      </c>
      <c r="F3" s="38">
        <v>0.21388888888888891</v>
      </c>
      <c r="G3" s="22">
        <v>1177</v>
      </c>
      <c r="H3" s="37">
        <v>0.25555555555555559</v>
      </c>
      <c r="I3" s="34" t="s">
        <v>6250</v>
      </c>
      <c r="J3" s="43">
        <v>49.08</v>
      </c>
      <c r="K3" s="43">
        <v>8.17</v>
      </c>
      <c r="L3" s="56" t="s">
        <v>133</v>
      </c>
      <c r="M3" s="43">
        <v>4.2</v>
      </c>
      <c r="N3" s="43"/>
      <c r="O3" s="57">
        <v>4.2</v>
      </c>
      <c r="P3" s="57"/>
      <c r="Q3" s="57"/>
      <c r="R3" s="57"/>
      <c r="S3" s="24" t="s">
        <v>5168</v>
      </c>
      <c r="T3" s="26" t="s">
        <v>134</v>
      </c>
      <c r="U3" s="24"/>
      <c r="V3" s="46"/>
      <c r="W3" s="58"/>
      <c r="X3" s="26"/>
      <c r="Y3" s="26"/>
      <c r="Z3" s="26"/>
      <c r="AA3" s="26"/>
      <c r="AB3" s="58"/>
      <c r="AC3" s="24"/>
      <c r="AD3" s="26" t="s">
        <v>156</v>
      </c>
      <c r="AE3" s="26" t="s">
        <v>578</v>
      </c>
      <c r="AF3" s="59"/>
      <c r="AG3" s="26"/>
      <c r="AH3" s="26"/>
      <c r="AI3" s="26"/>
      <c r="AJ3" s="26"/>
      <c r="AK3" s="24"/>
      <c r="AL3" s="60"/>
      <c r="AM3" s="26"/>
      <c r="AN3" s="26"/>
      <c r="AO3" s="26"/>
      <c r="AP3" s="26"/>
      <c r="AQ3" s="26"/>
      <c r="AR3" s="26"/>
      <c r="AS3" s="26" t="s">
        <v>128</v>
      </c>
      <c r="AT3" s="26" t="s">
        <v>128</v>
      </c>
      <c r="AU3" s="26" t="s">
        <v>128</v>
      </c>
      <c r="AV3" s="26" t="s">
        <v>128</v>
      </c>
      <c r="AW3" s="26" t="s">
        <v>128</v>
      </c>
      <c r="AX3" s="26" t="s">
        <v>128</v>
      </c>
      <c r="AY3" s="26"/>
      <c r="AZ3" s="26" t="s">
        <v>5166</v>
      </c>
      <c r="BA3" s="39" t="s">
        <v>5167</v>
      </c>
    </row>
    <row r="4" spans="1:53" ht="16.05" customHeight="1" x14ac:dyDescent="0.3">
      <c r="A4" s="23">
        <v>1903</v>
      </c>
      <c r="B4" s="24" t="s">
        <v>294</v>
      </c>
      <c r="C4" s="24" t="s">
        <v>295</v>
      </c>
      <c r="D4" s="24" t="s">
        <v>5633</v>
      </c>
      <c r="E4" s="25">
        <v>1291</v>
      </c>
      <c r="F4" s="38">
        <v>0.4368055555555555</v>
      </c>
      <c r="G4" s="22">
        <v>1291</v>
      </c>
      <c r="H4" s="37">
        <v>0.8534722222222223</v>
      </c>
      <c r="I4" s="34" t="s">
        <v>6250</v>
      </c>
      <c r="J4" s="43">
        <v>-38.43</v>
      </c>
      <c r="K4" s="43">
        <v>142.53</v>
      </c>
      <c r="L4" s="56">
        <v>0</v>
      </c>
      <c r="M4" s="43">
        <v>5.3</v>
      </c>
      <c r="N4" s="43"/>
      <c r="O4" s="57">
        <v>5.3</v>
      </c>
      <c r="P4" s="57"/>
      <c r="Q4" s="57"/>
      <c r="R4" s="57"/>
      <c r="S4" s="24" t="s">
        <v>6116</v>
      </c>
      <c r="T4" s="26" t="s">
        <v>134</v>
      </c>
      <c r="U4" s="24"/>
      <c r="V4" s="46"/>
      <c r="W4" s="58"/>
      <c r="X4" s="26">
        <v>0</v>
      </c>
      <c r="Y4" s="26">
        <v>0</v>
      </c>
      <c r="Z4" s="26"/>
      <c r="AA4" s="26"/>
      <c r="AB4" s="58"/>
      <c r="AC4" s="24"/>
      <c r="AD4" s="26" t="s">
        <v>5193</v>
      </c>
      <c r="AE4" s="26"/>
      <c r="AF4" s="59" t="s">
        <v>5191</v>
      </c>
      <c r="AG4" s="26" t="s">
        <v>129</v>
      </c>
      <c r="AH4" s="26" t="s">
        <v>129</v>
      </c>
      <c r="AI4" s="26" t="s">
        <v>129</v>
      </c>
      <c r="AJ4" s="26" t="s">
        <v>43</v>
      </c>
      <c r="AK4" s="24"/>
      <c r="AL4" s="61" t="s">
        <v>6115</v>
      </c>
      <c r="AM4" s="26"/>
      <c r="AN4" s="26"/>
      <c r="AO4" s="26"/>
      <c r="AP4" s="26"/>
      <c r="AQ4" s="26"/>
      <c r="AR4" s="26"/>
      <c r="AS4" s="26" t="s">
        <v>128</v>
      </c>
      <c r="AT4" s="26" t="s">
        <v>128</v>
      </c>
      <c r="AU4" s="26" t="s">
        <v>128</v>
      </c>
      <c r="AV4" s="26" t="s">
        <v>128</v>
      </c>
      <c r="AW4" s="26" t="s">
        <v>128</v>
      </c>
      <c r="AX4" s="26" t="s">
        <v>128</v>
      </c>
      <c r="AY4" s="26"/>
      <c r="AZ4" s="26" t="s">
        <v>5192</v>
      </c>
      <c r="BA4" s="39" t="s">
        <v>5203</v>
      </c>
    </row>
    <row r="5" spans="1:53" ht="16.05" customHeight="1" x14ac:dyDescent="0.3">
      <c r="A5" s="23">
        <v>1905</v>
      </c>
      <c r="B5" s="27" t="s">
        <v>130</v>
      </c>
      <c r="C5" s="27" t="s">
        <v>131</v>
      </c>
      <c r="D5" s="27" t="s">
        <v>138</v>
      </c>
      <c r="E5" s="28">
        <v>2139</v>
      </c>
      <c r="F5" s="36">
        <v>0.14375000000000002</v>
      </c>
      <c r="G5" s="22">
        <v>2139</v>
      </c>
      <c r="H5" s="37">
        <v>0.4770833333333333</v>
      </c>
      <c r="I5" s="34" t="s">
        <v>6250</v>
      </c>
      <c r="J5" s="35">
        <v>29.3</v>
      </c>
      <c r="K5" s="35">
        <v>104.8</v>
      </c>
      <c r="L5" s="42"/>
      <c r="M5" s="35">
        <v>5.4409999999999998</v>
      </c>
      <c r="N5" s="35"/>
      <c r="O5" s="44"/>
      <c r="P5" s="44"/>
      <c r="Q5" s="44">
        <v>5</v>
      </c>
      <c r="R5" s="44"/>
      <c r="S5" s="24" t="s">
        <v>6037</v>
      </c>
      <c r="T5" s="23" t="s">
        <v>139</v>
      </c>
      <c r="U5" s="27"/>
      <c r="V5" s="47"/>
      <c r="W5" s="47"/>
      <c r="X5" s="23">
        <v>13</v>
      </c>
      <c r="Y5" s="26">
        <v>0</v>
      </c>
      <c r="Z5" s="23" t="s">
        <v>140</v>
      </c>
      <c r="AA5" s="23"/>
      <c r="AB5" s="47"/>
      <c r="AC5" s="27" t="s">
        <v>5772</v>
      </c>
      <c r="AD5" s="23" t="s">
        <v>156</v>
      </c>
      <c r="AE5" s="50">
        <v>3</v>
      </c>
      <c r="AF5" s="62" t="s">
        <v>141</v>
      </c>
      <c r="AG5" s="23"/>
      <c r="AH5" s="23" t="s">
        <v>129</v>
      </c>
      <c r="AI5" s="23"/>
      <c r="AJ5" s="23"/>
      <c r="AK5" s="27"/>
      <c r="AL5" s="27" t="s">
        <v>5773</v>
      </c>
      <c r="AM5" s="23"/>
      <c r="AN5" s="23" t="s">
        <v>129</v>
      </c>
      <c r="AO5" s="23"/>
      <c r="AP5" s="23"/>
      <c r="AQ5" s="23" t="s">
        <v>129</v>
      </c>
      <c r="AR5" s="23"/>
      <c r="AS5" s="23" t="s">
        <v>128</v>
      </c>
      <c r="AT5" s="23" t="s">
        <v>128</v>
      </c>
      <c r="AU5" s="23" t="s">
        <v>129</v>
      </c>
      <c r="AV5" s="23" t="s">
        <v>128</v>
      </c>
      <c r="AW5" s="23" t="s">
        <v>128</v>
      </c>
      <c r="AX5" s="23" t="s">
        <v>128</v>
      </c>
      <c r="AY5" s="23"/>
      <c r="AZ5" s="23" t="s">
        <v>142</v>
      </c>
      <c r="BA5" s="39" t="s">
        <v>5774</v>
      </c>
    </row>
    <row r="6" spans="1:53" ht="16.05" customHeight="1" x14ac:dyDescent="0.3">
      <c r="A6" s="23">
        <v>1906</v>
      </c>
      <c r="B6" s="27" t="s">
        <v>143</v>
      </c>
      <c r="C6" s="27" t="s">
        <v>144</v>
      </c>
      <c r="D6" s="27" t="s">
        <v>145</v>
      </c>
      <c r="E6" s="28">
        <v>2516</v>
      </c>
      <c r="F6" s="36">
        <v>0.875</v>
      </c>
      <c r="G6" s="22">
        <v>2516</v>
      </c>
      <c r="H6" s="36">
        <v>0.875</v>
      </c>
      <c r="I6" s="34" t="s">
        <v>6251</v>
      </c>
      <c r="J6" s="35">
        <v>6.5</v>
      </c>
      <c r="K6" s="35">
        <v>0.3</v>
      </c>
      <c r="L6" s="42"/>
      <c r="M6" s="35">
        <v>5</v>
      </c>
      <c r="N6" s="35"/>
      <c r="O6" s="44"/>
      <c r="P6" s="44"/>
      <c r="Q6" s="44"/>
      <c r="R6" s="44">
        <v>5</v>
      </c>
      <c r="S6" s="24" t="s">
        <v>6026</v>
      </c>
      <c r="T6" s="23" t="s">
        <v>146</v>
      </c>
      <c r="U6" s="27"/>
      <c r="V6" s="47"/>
      <c r="W6" s="47"/>
      <c r="X6" s="23" t="s">
        <v>126</v>
      </c>
      <c r="Y6" s="23"/>
      <c r="Z6" s="23" t="s">
        <v>126</v>
      </c>
      <c r="AA6" s="23"/>
      <c r="AB6" s="47"/>
      <c r="AC6" s="27"/>
      <c r="AD6" s="23"/>
      <c r="AE6" s="50" t="s">
        <v>135</v>
      </c>
      <c r="AF6" s="62" t="s">
        <v>137</v>
      </c>
      <c r="AG6" s="23"/>
      <c r="AH6" s="23"/>
      <c r="AI6" s="23"/>
      <c r="AJ6" s="23"/>
      <c r="AK6" s="27"/>
      <c r="AL6" s="27"/>
      <c r="AM6" s="23"/>
      <c r="AN6" s="23"/>
      <c r="AO6" s="23"/>
      <c r="AP6" s="23" t="s">
        <v>129</v>
      </c>
      <c r="AQ6" s="23" t="s">
        <v>129</v>
      </c>
      <c r="AR6" s="23"/>
      <c r="AS6" s="23" t="s">
        <v>128</v>
      </c>
      <c r="AT6" s="23" t="s">
        <v>128</v>
      </c>
      <c r="AU6" s="23" t="s">
        <v>129</v>
      </c>
      <c r="AV6" s="23" t="s">
        <v>128</v>
      </c>
      <c r="AW6" s="23" t="s">
        <v>128</v>
      </c>
      <c r="AX6" s="23" t="s">
        <v>128</v>
      </c>
      <c r="AY6" s="23"/>
      <c r="AZ6" s="23" t="s">
        <v>147</v>
      </c>
      <c r="BA6" s="45"/>
    </row>
    <row r="7" spans="1:53" ht="16.05" customHeight="1" x14ac:dyDescent="0.3">
      <c r="A7" s="23">
        <v>1909</v>
      </c>
      <c r="B7" s="27" t="s">
        <v>148</v>
      </c>
      <c r="C7" s="27" t="s">
        <v>149</v>
      </c>
      <c r="D7" s="27" t="s">
        <v>150</v>
      </c>
      <c r="E7" s="28">
        <v>3592</v>
      </c>
      <c r="F7" s="36">
        <v>0.43263888888888885</v>
      </c>
      <c r="G7" s="28">
        <v>3592</v>
      </c>
      <c r="H7" s="36">
        <v>0.18263888888888891</v>
      </c>
      <c r="I7" s="34" t="s">
        <v>6252</v>
      </c>
      <c r="J7" s="35">
        <v>17</v>
      </c>
      <c r="K7" s="35">
        <v>-101.2</v>
      </c>
      <c r="L7" s="42"/>
      <c r="M7" s="35">
        <v>4.7</v>
      </c>
      <c r="N7" s="35"/>
      <c r="O7" s="44"/>
      <c r="P7" s="44"/>
      <c r="Q7" s="44"/>
      <c r="R7" s="44">
        <v>4.7</v>
      </c>
      <c r="S7" s="24" t="s">
        <v>6027</v>
      </c>
      <c r="T7" s="23"/>
      <c r="U7" s="27"/>
      <c r="V7" s="47"/>
      <c r="W7" s="47"/>
      <c r="X7" s="23" t="s">
        <v>126</v>
      </c>
      <c r="Y7" s="23"/>
      <c r="Z7" s="23" t="s">
        <v>126</v>
      </c>
      <c r="AA7" s="23"/>
      <c r="AB7" s="47"/>
      <c r="AC7" s="27"/>
      <c r="AD7" s="23" t="s">
        <v>126</v>
      </c>
      <c r="AE7" s="50" t="s">
        <v>126</v>
      </c>
      <c r="AF7" s="62" t="s">
        <v>127</v>
      </c>
      <c r="AG7" s="23"/>
      <c r="AH7" s="23"/>
      <c r="AI7" s="23"/>
      <c r="AJ7" s="23"/>
      <c r="AK7" s="27"/>
      <c r="AL7" s="27"/>
      <c r="AM7" s="23"/>
      <c r="AN7" s="23"/>
      <c r="AO7" s="23"/>
      <c r="AP7" s="23"/>
      <c r="AQ7" s="23" t="s">
        <v>129</v>
      </c>
      <c r="AR7" s="23"/>
      <c r="AS7" s="23" t="s">
        <v>128</v>
      </c>
      <c r="AT7" s="23" t="s">
        <v>128</v>
      </c>
      <c r="AU7" s="23" t="s">
        <v>129</v>
      </c>
      <c r="AV7" s="23" t="s">
        <v>128</v>
      </c>
      <c r="AW7" s="23" t="s">
        <v>128</v>
      </c>
      <c r="AX7" s="23" t="s">
        <v>128</v>
      </c>
      <c r="AY7" s="23"/>
      <c r="AZ7" s="23" t="s">
        <v>151</v>
      </c>
      <c r="BA7" s="45"/>
    </row>
    <row r="8" spans="1:53" ht="16.05" customHeight="1" x14ac:dyDescent="0.3">
      <c r="A8" s="23">
        <v>1911</v>
      </c>
      <c r="B8" s="27" t="s">
        <v>153</v>
      </c>
      <c r="C8" s="27" t="s">
        <v>154</v>
      </c>
      <c r="D8" s="27" t="s">
        <v>155</v>
      </c>
      <c r="E8" s="28">
        <v>4223</v>
      </c>
      <c r="F8" s="36">
        <v>8.3043981481481483E-2</v>
      </c>
      <c r="G8" s="22">
        <v>4223</v>
      </c>
      <c r="H8" s="37">
        <v>8.3043981481481483E-2</v>
      </c>
      <c r="I8" s="34" t="s">
        <v>6250</v>
      </c>
      <c r="J8" s="35">
        <v>43.2</v>
      </c>
      <c r="K8" s="35">
        <v>0.2</v>
      </c>
      <c r="L8" s="42"/>
      <c r="M8" s="35">
        <v>4.8</v>
      </c>
      <c r="N8" s="35"/>
      <c r="O8" s="44"/>
      <c r="P8" s="44"/>
      <c r="Q8" s="44"/>
      <c r="R8" s="44">
        <v>5</v>
      </c>
      <c r="S8" s="24" t="s">
        <v>6142</v>
      </c>
      <c r="T8" s="23" t="s">
        <v>134</v>
      </c>
      <c r="U8" s="27"/>
      <c r="V8" s="47"/>
      <c r="W8" s="47"/>
      <c r="X8" s="23" t="s">
        <v>126</v>
      </c>
      <c r="Y8" s="23"/>
      <c r="Z8" s="23" t="s">
        <v>126</v>
      </c>
      <c r="AA8" s="23"/>
      <c r="AB8" s="47"/>
      <c r="AC8" s="27"/>
      <c r="AD8" s="23" t="s">
        <v>156</v>
      </c>
      <c r="AE8" s="50" t="s">
        <v>126</v>
      </c>
      <c r="AF8" s="62" t="s">
        <v>137</v>
      </c>
      <c r="AG8" s="23"/>
      <c r="AH8" s="23"/>
      <c r="AI8" s="23"/>
      <c r="AJ8" s="23" t="s">
        <v>43</v>
      </c>
      <c r="AK8" s="27"/>
      <c r="AL8" s="27"/>
      <c r="AM8" s="23"/>
      <c r="AN8" s="23"/>
      <c r="AO8" s="23"/>
      <c r="AP8" s="23"/>
      <c r="AQ8" s="23" t="s">
        <v>129</v>
      </c>
      <c r="AR8" s="23"/>
      <c r="AS8" s="23" t="s">
        <v>128</v>
      </c>
      <c r="AT8" s="23" t="s">
        <v>128</v>
      </c>
      <c r="AU8" s="23" t="s">
        <v>129</v>
      </c>
      <c r="AV8" s="23" t="s">
        <v>128</v>
      </c>
      <c r="AW8" s="23" t="s">
        <v>128</v>
      </c>
      <c r="AX8" s="23" t="s">
        <v>128</v>
      </c>
      <c r="AY8" s="23"/>
      <c r="AZ8" s="23" t="s">
        <v>157</v>
      </c>
      <c r="BA8" s="45" t="s">
        <v>158</v>
      </c>
    </row>
    <row r="9" spans="1:53" ht="16.05" customHeight="1" x14ac:dyDescent="0.3">
      <c r="A9" s="23">
        <v>1911</v>
      </c>
      <c r="B9" s="27" t="s">
        <v>159</v>
      </c>
      <c r="C9" s="27" t="s">
        <v>160</v>
      </c>
      <c r="D9" s="27" t="s">
        <v>161</v>
      </c>
      <c r="E9" s="28">
        <v>4306</v>
      </c>
      <c r="F9" s="36">
        <v>0.36944444444444446</v>
      </c>
      <c r="G9" s="22">
        <v>4306</v>
      </c>
      <c r="H9" s="37">
        <v>0.41111111111111115</v>
      </c>
      <c r="I9" s="34" t="s">
        <v>6250</v>
      </c>
      <c r="J9" s="35">
        <v>37.700000000000003</v>
      </c>
      <c r="K9" s="35">
        <v>15.2</v>
      </c>
      <c r="L9" s="42">
        <v>1</v>
      </c>
      <c r="M9" s="35">
        <v>4.59</v>
      </c>
      <c r="N9" s="35"/>
      <c r="O9" s="44"/>
      <c r="P9" s="44"/>
      <c r="Q9" s="44"/>
      <c r="R9" s="44">
        <v>4.3</v>
      </c>
      <c r="S9" s="27" t="s">
        <v>5285</v>
      </c>
      <c r="T9" s="23" t="s">
        <v>162</v>
      </c>
      <c r="U9" s="27"/>
      <c r="V9" s="47"/>
      <c r="W9" s="47"/>
      <c r="X9" s="23">
        <v>13</v>
      </c>
      <c r="Y9" s="23">
        <v>13</v>
      </c>
      <c r="Z9" s="23">
        <v>50</v>
      </c>
      <c r="AA9" s="23"/>
      <c r="AB9" s="47"/>
      <c r="AC9" s="24" t="s">
        <v>5695</v>
      </c>
      <c r="AD9" s="23" t="s">
        <v>163</v>
      </c>
      <c r="AE9" s="50" t="s">
        <v>163</v>
      </c>
      <c r="AF9" s="62"/>
      <c r="AG9" s="23"/>
      <c r="AH9" s="23"/>
      <c r="AI9" s="23"/>
      <c r="AJ9" s="23" t="s">
        <v>43</v>
      </c>
      <c r="AK9" s="27"/>
      <c r="AL9" s="27"/>
      <c r="AM9" s="23"/>
      <c r="AN9" s="23"/>
      <c r="AO9" s="23"/>
      <c r="AP9" s="23"/>
      <c r="AQ9" s="23"/>
      <c r="AR9" s="23"/>
      <c r="AS9" s="23" t="s">
        <v>128</v>
      </c>
      <c r="AT9" s="23" t="s">
        <v>128</v>
      </c>
      <c r="AU9" s="23" t="s">
        <v>129</v>
      </c>
      <c r="AV9" s="23" t="s">
        <v>128</v>
      </c>
      <c r="AW9" s="23" t="s">
        <v>128</v>
      </c>
      <c r="AX9" s="23" t="s">
        <v>128</v>
      </c>
      <c r="AY9" s="23"/>
      <c r="AZ9" s="23" t="s">
        <v>164</v>
      </c>
      <c r="BA9" s="45" t="s">
        <v>165</v>
      </c>
    </row>
    <row r="10" spans="1:53" ht="16.05" customHeight="1" x14ac:dyDescent="0.3">
      <c r="A10" s="23">
        <v>1913</v>
      </c>
      <c r="B10" s="24" t="s">
        <v>1095</v>
      </c>
      <c r="C10" s="24" t="s">
        <v>2597</v>
      </c>
      <c r="D10" s="24" t="s">
        <v>5120</v>
      </c>
      <c r="E10" s="25">
        <v>5059</v>
      </c>
      <c r="F10" s="38">
        <v>0.69791666666666663</v>
      </c>
      <c r="G10" s="22">
        <v>5059</v>
      </c>
      <c r="H10" s="37">
        <v>0.53125</v>
      </c>
      <c r="I10" s="34" t="s">
        <v>6251</v>
      </c>
      <c r="J10" s="43">
        <v>-26.8</v>
      </c>
      <c r="K10" s="43">
        <v>-65.099999999999994</v>
      </c>
      <c r="L10" s="56">
        <v>30</v>
      </c>
      <c r="M10" s="43">
        <v>5.5</v>
      </c>
      <c r="N10" s="43"/>
      <c r="O10" s="57"/>
      <c r="P10" s="57"/>
      <c r="Q10" s="57"/>
      <c r="R10" s="57">
        <v>5.5</v>
      </c>
      <c r="S10" s="24" t="s">
        <v>6031</v>
      </c>
      <c r="T10" s="26" t="s">
        <v>139</v>
      </c>
      <c r="U10" s="24"/>
      <c r="V10" s="46"/>
      <c r="W10" s="58"/>
      <c r="X10" s="26">
        <v>0</v>
      </c>
      <c r="Y10" s="26">
        <v>0</v>
      </c>
      <c r="Z10" s="26">
        <v>0</v>
      </c>
      <c r="AA10" s="26"/>
      <c r="AB10" s="58"/>
      <c r="AC10" s="24"/>
      <c r="AD10" s="26">
        <v>1</v>
      </c>
      <c r="AE10" s="26"/>
      <c r="AF10" s="59"/>
      <c r="AG10" s="26"/>
      <c r="AH10" s="26"/>
      <c r="AI10" s="26"/>
      <c r="AJ10" s="26" t="s">
        <v>43</v>
      </c>
      <c r="AK10" s="24"/>
      <c r="AL10" s="60" t="s">
        <v>6124</v>
      </c>
      <c r="AM10" s="26"/>
      <c r="AN10" s="26"/>
      <c r="AO10" s="26"/>
      <c r="AP10" s="26"/>
      <c r="AQ10" s="26"/>
      <c r="AR10" s="26"/>
      <c r="AS10" s="26" t="s">
        <v>128</v>
      </c>
      <c r="AT10" s="26" t="s">
        <v>128</v>
      </c>
      <c r="AU10" s="26" t="s">
        <v>128</v>
      </c>
      <c r="AV10" s="26" t="s">
        <v>128</v>
      </c>
      <c r="AW10" s="26" t="s">
        <v>128</v>
      </c>
      <c r="AX10" s="26" t="s">
        <v>128</v>
      </c>
      <c r="AY10" s="26"/>
      <c r="AZ10" s="26" t="s">
        <v>5129</v>
      </c>
      <c r="BA10" s="41" t="s">
        <v>5130</v>
      </c>
    </row>
    <row r="11" spans="1:53" ht="16.05" customHeight="1" x14ac:dyDescent="0.3">
      <c r="A11" s="23">
        <v>1914</v>
      </c>
      <c r="B11" s="27" t="s">
        <v>159</v>
      </c>
      <c r="C11" s="27" t="s">
        <v>160</v>
      </c>
      <c r="D11" s="27" t="s">
        <v>166</v>
      </c>
      <c r="E11" s="28">
        <v>5242</v>
      </c>
      <c r="F11" s="36">
        <v>0.75137731481481485</v>
      </c>
      <c r="G11" s="22">
        <v>5242</v>
      </c>
      <c r="H11" s="37">
        <v>0.79304398148148147</v>
      </c>
      <c r="I11" s="34" t="s">
        <v>6250</v>
      </c>
      <c r="J11" s="63">
        <v>37.658999999999999</v>
      </c>
      <c r="K11" s="35">
        <v>15.148999999999999</v>
      </c>
      <c r="L11" s="42"/>
      <c r="M11" s="35">
        <v>5.15</v>
      </c>
      <c r="N11" s="35"/>
      <c r="O11" s="44">
        <v>4.9000000000000004</v>
      </c>
      <c r="P11" s="44"/>
      <c r="Q11" s="44"/>
      <c r="R11" s="44"/>
      <c r="S11" s="27" t="s">
        <v>5285</v>
      </c>
      <c r="T11" s="23" t="s">
        <v>167</v>
      </c>
      <c r="U11" s="27"/>
      <c r="V11" s="46">
        <v>700000</v>
      </c>
      <c r="W11" s="47"/>
      <c r="X11" s="50" t="s">
        <v>5899</v>
      </c>
      <c r="Y11" s="50" t="s">
        <v>5899</v>
      </c>
      <c r="Z11" s="23">
        <v>500</v>
      </c>
      <c r="AA11" s="23" t="s">
        <v>168</v>
      </c>
      <c r="AB11" s="47"/>
      <c r="AC11" s="64" t="s">
        <v>5686</v>
      </c>
      <c r="AD11" s="23">
        <f>613+1060</f>
        <v>1673</v>
      </c>
      <c r="AE11" s="23">
        <f>223+245</f>
        <v>468</v>
      </c>
      <c r="AF11" s="50" t="s">
        <v>127</v>
      </c>
      <c r="AG11" s="23" t="s">
        <v>129</v>
      </c>
      <c r="AH11" s="23"/>
      <c r="AI11" s="23"/>
      <c r="AJ11" s="23" t="s">
        <v>43</v>
      </c>
      <c r="AK11" s="27"/>
      <c r="AL11" s="27"/>
      <c r="AM11" s="23"/>
      <c r="AN11" s="23"/>
      <c r="AO11" s="23"/>
      <c r="AP11" s="23"/>
      <c r="AQ11" s="23" t="s">
        <v>129</v>
      </c>
      <c r="AR11" s="23"/>
      <c r="AS11" s="23" t="s">
        <v>128</v>
      </c>
      <c r="AT11" s="23" t="s">
        <v>128</v>
      </c>
      <c r="AU11" s="23" t="s">
        <v>129</v>
      </c>
      <c r="AV11" s="23" t="s">
        <v>128</v>
      </c>
      <c r="AW11" s="23" t="s">
        <v>128</v>
      </c>
      <c r="AX11" s="23" t="s">
        <v>128</v>
      </c>
      <c r="AY11" s="23"/>
      <c r="AZ11" s="23" t="s">
        <v>169</v>
      </c>
      <c r="BA11" s="65" t="s">
        <v>5751</v>
      </c>
    </row>
    <row r="12" spans="1:53" ht="16.05" customHeight="1" x14ac:dyDescent="0.3">
      <c r="A12" s="23">
        <v>1916</v>
      </c>
      <c r="B12" s="27" t="s">
        <v>159</v>
      </c>
      <c r="C12" s="27" t="s">
        <v>160</v>
      </c>
      <c r="D12" s="27" t="s">
        <v>170</v>
      </c>
      <c r="E12" s="28">
        <v>6029</v>
      </c>
      <c r="F12" s="36">
        <v>0.97339120370370369</v>
      </c>
      <c r="G12" s="22">
        <v>6030</v>
      </c>
      <c r="H12" s="37">
        <v>5.6724537037037039E-2</v>
      </c>
      <c r="I12" s="34" t="s">
        <v>6250</v>
      </c>
      <c r="J12" s="35">
        <v>38.817</v>
      </c>
      <c r="K12" s="35">
        <v>15.233000000000001</v>
      </c>
      <c r="L12" s="42" t="s">
        <v>133</v>
      </c>
      <c r="M12" s="35">
        <v>4.66</v>
      </c>
      <c r="N12" s="35"/>
      <c r="O12" s="44"/>
      <c r="P12" s="44"/>
      <c r="Q12" s="44"/>
      <c r="R12" s="44">
        <v>5.0999999999999996</v>
      </c>
      <c r="S12" s="27" t="s">
        <v>5285</v>
      </c>
      <c r="T12" s="23" t="s">
        <v>171</v>
      </c>
      <c r="U12" s="27"/>
      <c r="V12" s="47"/>
      <c r="W12" s="47"/>
      <c r="X12" s="23" t="s">
        <v>126</v>
      </c>
      <c r="Y12" s="23"/>
      <c r="Z12" s="23" t="s">
        <v>126</v>
      </c>
      <c r="AA12" s="23"/>
      <c r="AB12" s="47"/>
      <c r="AC12" s="27"/>
      <c r="AD12" s="23" t="s">
        <v>140</v>
      </c>
      <c r="AE12" s="50" t="s">
        <v>126</v>
      </c>
      <c r="AF12" s="62" t="s">
        <v>141</v>
      </c>
      <c r="AG12" s="23"/>
      <c r="AH12" s="23"/>
      <c r="AI12" s="23"/>
      <c r="AJ12" s="23"/>
      <c r="AK12" s="27"/>
      <c r="AL12" s="27"/>
      <c r="AM12" s="23"/>
      <c r="AN12" s="23"/>
      <c r="AO12" s="23" t="s">
        <v>129</v>
      </c>
      <c r="AP12" s="23"/>
      <c r="AQ12" s="23" t="s">
        <v>129</v>
      </c>
      <c r="AR12" s="23"/>
      <c r="AS12" s="23" t="s">
        <v>128</v>
      </c>
      <c r="AT12" s="23" t="s">
        <v>128</v>
      </c>
      <c r="AU12" s="23" t="s">
        <v>129</v>
      </c>
      <c r="AV12" s="23" t="s">
        <v>128</v>
      </c>
      <c r="AW12" s="23" t="s">
        <v>128</v>
      </c>
      <c r="AX12" s="23" t="s">
        <v>128</v>
      </c>
      <c r="AY12" s="23"/>
      <c r="AZ12" s="23" t="s">
        <v>172</v>
      </c>
      <c r="BA12" s="45" t="s">
        <v>173</v>
      </c>
    </row>
    <row r="13" spans="1:53" ht="16.05" customHeight="1" x14ac:dyDescent="0.3">
      <c r="A13" s="23">
        <v>1916</v>
      </c>
      <c r="B13" s="27" t="s">
        <v>159</v>
      </c>
      <c r="C13" s="27" t="s">
        <v>174</v>
      </c>
      <c r="D13" s="27" t="s">
        <v>175</v>
      </c>
      <c r="E13" s="28">
        <v>6146</v>
      </c>
      <c r="F13" s="36">
        <v>0.34375</v>
      </c>
      <c r="G13" s="22">
        <v>6146</v>
      </c>
      <c r="H13" s="37">
        <v>0.38541666666666669</v>
      </c>
      <c r="I13" s="34" t="s">
        <v>6250</v>
      </c>
      <c r="J13" s="35">
        <v>46.3</v>
      </c>
      <c r="K13" s="35">
        <v>14.6</v>
      </c>
      <c r="L13" s="42">
        <v>11</v>
      </c>
      <c r="M13" s="35">
        <v>4.9000000000000004</v>
      </c>
      <c r="N13" s="35"/>
      <c r="O13" s="44"/>
      <c r="P13" s="44"/>
      <c r="Q13" s="44"/>
      <c r="R13" s="44">
        <v>4.9000000000000004</v>
      </c>
      <c r="S13" s="24" t="s">
        <v>6028</v>
      </c>
      <c r="T13" s="23" t="s">
        <v>134</v>
      </c>
      <c r="U13" s="27"/>
      <c r="V13" s="47"/>
      <c r="W13" s="47"/>
      <c r="X13" s="23" t="s">
        <v>126</v>
      </c>
      <c r="Y13" s="23"/>
      <c r="Z13" s="23" t="s">
        <v>126</v>
      </c>
      <c r="AA13" s="23"/>
      <c r="AB13" s="47"/>
      <c r="AC13" s="27"/>
      <c r="AD13" s="23" t="s">
        <v>126</v>
      </c>
      <c r="AE13" s="50" t="s">
        <v>126</v>
      </c>
      <c r="AF13" s="62" t="s">
        <v>137</v>
      </c>
      <c r="AG13" s="23"/>
      <c r="AH13" s="23"/>
      <c r="AI13" s="23"/>
      <c r="AJ13" s="23"/>
      <c r="AK13" s="27"/>
      <c r="AL13" s="27"/>
      <c r="AM13" s="23"/>
      <c r="AN13" s="23"/>
      <c r="AO13" s="23"/>
      <c r="AP13" s="23"/>
      <c r="AQ13" s="23" t="s">
        <v>129</v>
      </c>
      <c r="AR13" s="23"/>
      <c r="AS13" s="23" t="s">
        <v>128</v>
      </c>
      <c r="AT13" s="23" t="s">
        <v>128</v>
      </c>
      <c r="AU13" s="23" t="s">
        <v>129</v>
      </c>
      <c r="AV13" s="23" t="s">
        <v>128</v>
      </c>
      <c r="AW13" s="23" t="s">
        <v>128</v>
      </c>
      <c r="AX13" s="23" t="s">
        <v>128</v>
      </c>
      <c r="AY13" s="23"/>
      <c r="AZ13" s="23" t="s">
        <v>176</v>
      </c>
      <c r="BA13" s="45"/>
    </row>
    <row r="14" spans="1:53" ht="16.05" customHeight="1" x14ac:dyDescent="0.3">
      <c r="A14" s="23">
        <v>1916</v>
      </c>
      <c r="B14" s="24" t="s">
        <v>294</v>
      </c>
      <c r="C14" s="24" t="s">
        <v>295</v>
      </c>
      <c r="D14" s="24" t="s">
        <v>5247</v>
      </c>
      <c r="E14" s="25">
        <v>6210</v>
      </c>
      <c r="F14" s="38">
        <v>0.62638888888888888</v>
      </c>
      <c r="G14" s="22">
        <v>6211</v>
      </c>
      <c r="H14" s="37">
        <v>8.4722222222222213E-2</v>
      </c>
      <c r="I14" s="34" t="s">
        <v>6250</v>
      </c>
      <c r="J14" s="43">
        <v>-33.799999999999997</v>
      </c>
      <c r="K14" s="43">
        <v>149</v>
      </c>
      <c r="L14" s="56" t="s">
        <v>133</v>
      </c>
      <c r="M14" s="43">
        <v>4.5</v>
      </c>
      <c r="N14" s="43"/>
      <c r="O14" s="57"/>
      <c r="P14" s="57"/>
      <c r="Q14" s="57"/>
      <c r="R14" s="57">
        <v>4.5</v>
      </c>
      <c r="S14" s="24" t="s">
        <v>6029</v>
      </c>
      <c r="T14" s="26"/>
      <c r="U14" s="24"/>
      <c r="V14" s="46"/>
      <c r="W14" s="58"/>
      <c r="X14" s="26"/>
      <c r="Y14" s="26"/>
      <c r="Z14" s="26"/>
      <c r="AA14" s="26"/>
      <c r="AB14" s="58"/>
      <c r="AC14" s="24"/>
      <c r="AD14" s="26" t="s">
        <v>420</v>
      </c>
      <c r="AE14" s="26"/>
      <c r="AF14" s="59"/>
      <c r="AG14" s="26"/>
      <c r="AH14" s="26"/>
      <c r="AI14" s="26"/>
      <c r="AJ14" s="26" t="s">
        <v>43</v>
      </c>
      <c r="AK14" s="24"/>
      <c r="AL14" s="60"/>
      <c r="AM14" s="26"/>
      <c r="AN14" s="26"/>
      <c r="AO14" s="26"/>
      <c r="AP14" s="26"/>
      <c r="AQ14" s="26"/>
      <c r="AR14" s="26"/>
      <c r="AS14" s="26" t="s">
        <v>128</v>
      </c>
      <c r="AT14" s="26" t="s">
        <v>128</v>
      </c>
      <c r="AU14" s="26" t="s">
        <v>128</v>
      </c>
      <c r="AV14" s="26" t="s">
        <v>128</v>
      </c>
      <c r="AW14" s="26" t="s">
        <v>128</v>
      </c>
      <c r="AX14" s="26" t="s">
        <v>128</v>
      </c>
      <c r="AY14" s="26"/>
      <c r="AZ14" s="26" t="s">
        <v>5248</v>
      </c>
      <c r="BA14" s="39" t="s">
        <v>5246</v>
      </c>
    </row>
    <row r="15" spans="1:53" ht="16.05" customHeight="1" x14ac:dyDescent="0.3">
      <c r="A15" s="23">
        <v>1917</v>
      </c>
      <c r="B15" s="27" t="s">
        <v>159</v>
      </c>
      <c r="C15" s="27" t="s">
        <v>160</v>
      </c>
      <c r="D15" s="27" t="s">
        <v>177</v>
      </c>
      <c r="E15" s="28">
        <v>6326</v>
      </c>
      <c r="F15" s="36">
        <v>0.39998842592592593</v>
      </c>
      <c r="G15" s="22">
        <v>6326</v>
      </c>
      <c r="H15" s="37">
        <v>0.4833217592592593</v>
      </c>
      <c r="I15" s="34" t="s">
        <v>6250</v>
      </c>
      <c r="J15" s="35">
        <v>43.64</v>
      </c>
      <c r="K15" s="35">
        <v>12.05</v>
      </c>
      <c r="L15" s="42">
        <v>5</v>
      </c>
      <c r="M15" s="35">
        <v>5.5</v>
      </c>
      <c r="N15" s="35">
        <v>6</v>
      </c>
      <c r="O15" s="44"/>
      <c r="P15" s="44"/>
      <c r="Q15" s="44">
        <v>5</v>
      </c>
      <c r="R15" s="44"/>
      <c r="S15" s="27" t="s">
        <v>5286</v>
      </c>
      <c r="T15" s="23" t="s">
        <v>178</v>
      </c>
      <c r="U15" s="27"/>
      <c r="V15" s="47"/>
      <c r="W15" s="47"/>
      <c r="X15" s="23">
        <v>20</v>
      </c>
      <c r="Y15" s="23">
        <v>20</v>
      </c>
      <c r="Z15" s="23">
        <v>30</v>
      </c>
      <c r="AA15" s="23"/>
      <c r="AB15" s="47"/>
      <c r="AC15" s="24" t="s">
        <v>5698</v>
      </c>
      <c r="AD15" s="23" t="s">
        <v>179</v>
      </c>
      <c r="AE15" s="23" t="s">
        <v>180</v>
      </c>
      <c r="AF15" s="66"/>
      <c r="AG15" s="23"/>
      <c r="AH15" s="23"/>
      <c r="AI15" s="23"/>
      <c r="AJ15" s="23" t="s">
        <v>43</v>
      </c>
      <c r="AK15" s="27"/>
      <c r="AL15" s="27" t="s">
        <v>182</v>
      </c>
      <c r="AM15" s="23"/>
      <c r="AN15" s="23"/>
      <c r="AO15" s="23"/>
      <c r="AP15" s="23"/>
      <c r="AQ15" s="23"/>
      <c r="AR15" s="23"/>
      <c r="AS15" s="23" t="s">
        <v>128</v>
      </c>
      <c r="AT15" s="23" t="s">
        <v>128</v>
      </c>
      <c r="AU15" s="23" t="s">
        <v>129</v>
      </c>
      <c r="AV15" s="23" t="s">
        <v>128</v>
      </c>
      <c r="AW15" s="23" t="s">
        <v>129</v>
      </c>
      <c r="AX15" s="23" t="s">
        <v>128</v>
      </c>
      <c r="AY15" s="23"/>
      <c r="AZ15" s="23" t="s">
        <v>181</v>
      </c>
      <c r="BA15" s="45" t="s">
        <v>183</v>
      </c>
    </row>
    <row r="16" spans="1:53" ht="16.05" customHeight="1" x14ac:dyDescent="0.3">
      <c r="A16" s="23">
        <v>1921</v>
      </c>
      <c r="B16" s="27" t="s">
        <v>143</v>
      </c>
      <c r="C16" s="27" t="s">
        <v>184</v>
      </c>
      <c r="D16" s="27" t="s">
        <v>185</v>
      </c>
      <c r="E16" s="28">
        <v>7930</v>
      </c>
      <c r="F16" s="36">
        <v>3.5416666666666666E-2</v>
      </c>
      <c r="G16" s="22">
        <v>7930</v>
      </c>
      <c r="H16" s="37">
        <v>7.7083333333333337E-2</v>
      </c>
      <c r="I16" s="34" t="s">
        <v>6250</v>
      </c>
      <c r="J16" s="35">
        <v>3.8</v>
      </c>
      <c r="K16" s="35">
        <v>16.3</v>
      </c>
      <c r="L16" s="42"/>
      <c r="M16" s="35">
        <v>4.8</v>
      </c>
      <c r="N16" s="35"/>
      <c r="O16" s="44"/>
      <c r="P16" s="44"/>
      <c r="Q16" s="44"/>
      <c r="R16" s="44">
        <v>4.8</v>
      </c>
      <c r="S16" s="24" t="s">
        <v>6030</v>
      </c>
      <c r="T16" s="23" t="s">
        <v>146</v>
      </c>
      <c r="U16" s="27"/>
      <c r="V16" s="47"/>
      <c r="W16" s="47"/>
      <c r="X16" s="23" t="s">
        <v>126</v>
      </c>
      <c r="Y16" s="23"/>
      <c r="Z16" s="23" t="s">
        <v>126</v>
      </c>
      <c r="AA16" s="23"/>
      <c r="AB16" s="47"/>
      <c r="AC16" s="27"/>
      <c r="AD16" s="23" t="s">
        <v>126</v>
      </c>
      <c r="AE16" s="50" t="s">
        <v>126</v>
      </c>
      <c r="AF16" s="62" t="s">
        <v>141</v>
      </c>
      <c r="AG16" s="23"/>
      <c r="AH16" s="23"/>
      <c r="AI16" s="23"/>
      <c r="AJ16" s="23"/>
      <c r="AK16" s="27"/>
      <c r="AL16" s="27"/>
      <c r="AM16" s="23"/>
      <c r="AN16" s="23"/>
      <c r="AO16" s="23"/>
      <c r="AP16" s="23"/>
      <c r="AQ16" s="23" t="s">
        <v>129</v>
      </c>
      <c r="AR16" s="23"/>
      <c r="AS16" s="23" t="s">
        <v>128</v>
      </c>
      <c r="AT16" s="23" t="s">
        <v>128</v>
      </c>
      <c r="AU16" s="23" t="s">
        <v>129</v>
      </c>
      <c r="AV16" s="23" t="s">
        <v>128</v>
      </c>
      <c r="AW16" s="23" t="s">
        <v>128</v>
      </c>
      <c r="AX16" s="23" t="s">
        <v>128</v>
      </c>
      <c r="AY16" s="23"/>
      <c r="AZ16" s="23" t="s">
        <v>186</v>
      </c>
      <c r="BA16" s="45"/>
    </row>
    <row r="17" spans="1:53" ht="16.05" customHeight="1" x14ac:dyDescent="0.3">
      <c r="A17" s="23">
        <v>1923</v>
      </c>
      <c r="B17" s="27" t="s">
        <v>187</v>
      </c>
      <c r="C17" s="27" t="s">
        <v>188</v>
      </c>
      <c r="D17" s="27" t="s">
        <v>189</v>
      </c>
      <c r="E17" s="28">
        <v>8436</v>
      </c>
      <c r="F17" s="40" t="s">
        <v>133</v>
      </c>
      <c r="G17" s="28">
        <v>8436</v>
      </c>
      <c r="H17" s="40" t="s">
        <v>133</v>
      </c>
      <c r="I17" s="40" t="s">
        <v>133</v>
      </c>
      <c r="J17" s="35">
        <v>37.6</v>
      </c>
      <c r="K17" s="35">
        <v>57.3</v>
      </c>
      <c r="L17" s="42">
        <v>10</v>
      </c>
      <c r="M17" s="35">
        <v>5.5</v>
      </c>
      <c r="N17" s="35"/>
      <c r="O17" s="44"/>
      <c r="P17" s="44"/>
      <c r="Q17" s="44"/>
      <c r="R17" s="44">
        <v>5.5</v>
      </c>
      <c r="S17" s="24" t="s">
        <v>6031</v>
      </c>
      <c r="T17" s="23" t="s">
        <v>146</v>
      </c>
      <c r="U17" s="27"/>
      <c r="V17" s="47"/>
      <c r="W17" s="47"/>
      <c r="X17" s="23" t="s">
        <v>126</v>
      </c>
      <c r="Y17" s="23"/>
      <c r="Z17" s="23"/>
      <c r="AA17" s="23"/>
      <c r="AB17" s="47"/>
      <c r="AC17" s="27"/>
      <c r="AD17" s="23"/>
      <c r="AE17" s="23" t="s">
        <v>126</v>
      </c>
      <c r="AF17" s="62" t="s">
        <v>137</v>
      </c>
      <c r="AG17" s="23"/>
      <c r="AH17" s="23"/>
      <c r="AI17" s="23"/>
      <c r="AJ17" s="23"/>
      <c r="AK17" s="27"/>
      <c r="AL17" s="27"/>
      <c r="AM17" s="23"/>
      <c r="AN17" s="23"/>
      <c r="AO17" s="23"/>
      <c r="AP17" s="23"/>
      <c r="AQ17" s="23" t="s">
        <v>129</v>
      </c>
      <c r="AR17" s="23"/>
      <c r="AS17" s="23" t="s">
        <v>128</v>
      </c>
      <c r="AT17" s="23" t="s">
        <v>128</v>
      </c>
      <c r="AU17" s="23" t="s">
        <v>129</v>
      </c>
      <c r="AV17" s="23" t="s">
        <v>128</v>
      </c>
      <c r="AW17" s="23" t="s">
        <v>128</v>
      </c>
      <c r="AX17" s="23" t="s">
        <v>128</v>
      </c>
      <c r="AY17" s="23"/>
      <c r="AZ17" s="23" t="s">
        <v>190</v>
      </c>
      <c r="BA17" s="45"/>
    </row>
    <row r="18" spans="1:53" ht="16.05" customHeight="1" x14ac:dyDescent="0.3">
      <c r="A18" s="23">
        <v>1923</v>
      </c>
      <c r="B18" s="27" t="s">
        <v>148</v>
      </c>
      <c r="C18" s="27" t="s">
        <v>191</v>
      </c>
      <c r="D18" s="27" t="s">
        <v>192</v>
      </c>
      <c r="E18" s="28">
        <v>8467</v>
      </c>
      <c r="F18" s="36">
        <v>0.67013888888888884</v>
      </c>
      <c r="G18" s="22">
        <v>8467</v>
      </c>
      <c r="H18" s="37">
        <v>0.37847222222222227</v>
      </c>
      <c r="I18" s="34" t="s">
        <v>6250</v>
      </c>
      <c r="J18" s="35">
        <v>31.8</v>
      </c>
      <c r="K18" s="35">
        <v>-106.5</v>
      </c>
      <c r="L18" s="42"/>
      <c r="M18" s="35">
        <v>4.7</v>
      </c>
      <c r="N18" s="35"/>
      <c r="O18" s="44">
        <v>4.7</v>
      </c>
      <c r="P18" s="44"/>
      <c r="Q18" s="44"/>
      <c r="R18" s="44"/>
      <c r="S18" s="67" t="s">
        <v>6126</v>
      </c>
      <c r="T18" s="23" t="s">
        <v>139</v>
      </c>
      <c r="U18" s="27" t="s">
        <v>193</v>
      </c>
      <c r="V18" s="46"/>
      <c r="W18" s="47"/>
      <c r="X18" s="23">
        <v>1</v>
      </c>
      <c r="Y18" s="23">
        <v>1</v>
      </c>
      <c r="Z18" s="23">
        <v>0</v>
      </c>
      <c r="AA18" s="23"/>
      <c r="AB18" s="47"/>
      <c r="AC18" s="27" t="s">
        <v>194</v>
      </c>
      <c r="AD18" s="23"/>
      <c r="AE18" s="23">
        <v>1</v>
      </c>
      <c r="AF18" s="23"/>
      <c r="AG18" s="23"/>
      <c r="AH18" s="23"/>
      <c r="AI18" s="23"/>
      <c r="AJ18" s="23"/>
      <c r="AK18" s="27"/>
      <c r="AL18" s="27" t="s">
        <v>6125</v>
      </c>
      <c r="AM18" s="23"/>
      <c r="AN18" s="23"/>
      <c r="AO18" s="23"/>
      <c r="AP18" s="23"/>
      <c r="AQ18" s="23"/>
      <c r="AR18" s="23"/>
      <c r="AS18" s="23" t="s">
        <v>128</v>
      </c>
      <c r="AT18" s="23" t="s">
        <v>128</v>
      </c>
      <c r="AU18" s="23" t="s">
        <v>128</v>
      </c>
      <c r="AV18" s="23" t="s">
        <v>128</v>
      </c>
      <c r="AW18" s="23" t="s">
        <v>128</v>
      </c>
      <c r="AX18" s="23" t="s">
        <v>128</v>
      </c>
      <c r="AY18" s="23"/>
      <c r="AZ18" s="23" t="s">
        <v>195</v>
      </c>
      <c r="BA18" s="65" t="s">
        <v>196</v>
      </c>
    </row>
    <row r="19" spans="1:53" ht="16.05" customHeight="1" x14ac:dyDescent="0.3">
      <c r="A19" s="23">
        <v>1925</v>
      </c>
      <c r="B19" s="27" t="s">
        <v>148</v>
      </c>
      <c r="C19" s="27" t="s">
        <v>191</v>
      </c>
      <c r="D19" s="27" t="s">
        <v>197</v>
      </c>
      <c r="E19" s="28">
        <v>9343</v>
      </c>
      <c r="F19" s="36">
        <v>0.51168981481481479</v>
      </c>
      <c r="G19" s="22">
        <v>9343</v>
      </c>
      <c r="H19" s="37">
        <v>0.30335648148148148</v>
      </c>
      <c r="I19" s="34" t="s">
        <v>6250</v>
      </c>
      <c r="J19" s="35">
        <v>35.5</v>
      </c>
      <c r="K19" s="35">
        <v>-101.5</v>
      </c>
      <c r="L19" s="42"/>
      <c r="M19" s="35">
        <v>5.4</v>
      </c>
      <c r="N19" s="35"/>
      <c r="O19" s="44">
        <v>5.4</v>
      </c>
      <c r="P19" s="44"/>
      <c r="Q19" s="44"/>
      <c r="R19" s="44"/>
      <c r="S19" s="67" t="s">
        <v>6127</v>
      </c>
      <c r="T19" s="23" t="s">
        <v>139</v>
      </c>
      <c r="U19" s="27" t="s">
        <v>193</v>
      </c>
      <c r="V19" s="46"/>
      <c r="W19" s="47"/>
      <c r="X19" s="23">
        <v>0</v>
      </c>
      <c r="Y19" s="23">
        <v>0</v>
      </c>
      <c r="Z19" s="23">
        <v>0</v>
      </c>
      <c r="AA19" s="23"/>
      <c r="AB19" s="47"/>
      <c r="AC19" s="27"/>
      <c r="AD19" s="23" t="s">
        <v>198</v>
      </c>
      <c r="AE19" s="23"/>
      <c r="AF19" s="23"/>
      <c r="AG19" s="23" t="s">
        <v>129</v>
      </c>
      <c r="AH19" s="23"/>
      <c r="AI19" s="23"/>
      <c r="AJ19" s="23" t="s">
        <v>43</v>
      </c>
      <c r="AK19" s="27"/>
      <c r="AL19" s="52" t="s">
        <v>6125</v>
      </c>
      <c r="AM19" s="23"/>
      <c r="AN19" s="23"/>
      <c r="AO19" s="23"/>
      <c r="AP19" s="23"/>
      <c r="AQ19" s="23"/>
      <c r="AR19" s="23"/>
      <c r="AS19" s="23" t="s">
        <v>128</v>
      </c>
      <c r="AT19" s="23" t="s">
        <v>128</v>
      </c>
      <c r="AU19" s="23" t="s">
        <v>128</v>
      </c>
      <c r="AV19" s="23" t="s">
        <v>128</v>
      </c>
      <c r="AW19" s="23" t="s">
        <v>128</v>
      </c>
      <c r="AX19" s="23" t="s">
        <v>128</v>
      </c>
      <c r="AY19" s="23"/>
      <c r="AZ19" s="23" t="s">
        <v>199</v>
      </c>
      <c r="BA19" s="45" t="s">
        <v>200</v>
      </c>
    </row>
    <row r="20" spans="1:53" ht="16.05" customHeight="1" x14ac:dyDescent="0.3">
      <c r="A20" s="23">
        <v>1925</v>
      </c>
      <c r="B20" s="27" t="s">
        <v>187</v>
      </c>
      <c r="C20" s="27" t="s">
        <v>188</v>
      </c>
      <c r="D20" s="27" t="s">
        <v>201</v>
      </c>
      <c r="E20" s="28">
        <v>9480</v>
      </c>
      <c r="F20" s="40" t="s">
        <v>133</v>
      </c>
      <c r="G20" s="28">
        <v>9480</v>
      </c>
      <c r="H20" s="40" t="s">
        <v>133</v>
      </c>
      <c r="I20" s="40" t="s">
        <v>133</v>
      </c>
      <c r="J20" s="35">
        <v>34.6</v>
      </c>
      <c r="K20" s="35">
        <v>58.1</v>
      </c>
      <c r="L20" s="42" t="s">
        <v>133</v>
      </c>
      <c r="M20" s="35">
        <v>5.5</v>
      </c>
      <c r="N20" s="35"/>
      <c r="O20" s="44"/>
      <c r="P20" s="44"/>
      <c r="Q20" s="44"/>
      <c r="R20" s="44">
        <v>5.5</v>
      </c>
      <c r="S20" s="24" t="s">
        <v>6031</v>
      </c>
      <c r="T20" s="23"/>
      <c r="U20" s="27"/>
      <c r="V20" s="47"/>
      <c r="W20" s="47"/>
      <c r="X20" s="23">
        <v>500</v>
      </c>
      <c r="Y20" s="26">
        <v>500</v>
      </c>
      <c r="Z20" s="23"/>
      <c r="AA20" s="23"/>
      <c r="AB20" s="47"/>
      <c r="AC20" s="27" t="s">
        <v>5900</v>
      </c>
      <c r="AD20" s="23"/>
      <c r="AE20" s="23" t="s">
        <v>126</v>
      </c>
      <c r="AF20" s="66"/>
      <c r="AG20" s="23"/>
      <c r="AH20" s="23"/>
      <c r="AI20" s="23"/>
      <c r="AJ20" s="23"/>
      <c r="AK20" s="27"/>
      <c r="AL20" s="27"/>
      <c r="AM20" s="23"/>
      <c r="AN20" s="23"/>
      <c r="AO20" s="23"/>
      <c r="AP20" s="23"/>
      <c r="AQ20" s="23"/>
      <c r="AR20" s="23"/>
      <c r="AS20" s="23" t="s">
        <v>128</v>
      </c>
      <c r="AT20" s="23" t="s">
        <v>128</v>
      </c>
      <c r="AU20" s="23" t="s">
        <v>129</v>
      </c>
      <c r="AV20" s="23" t="s">
        <v>128</v>
      </c>
      <c r="AW20" s="23" t="s">
        <v>128</v>
      </c>
      <c r="AX20" s="23" t="s">
        <v>128</v>
      </c>
      <c r="AY20" s="23"/>
      <c r="AZ20" s="23" t="s">
        <v>202</v>
      </c>
      <c r="BA20" s="45"/>
    </row>
    <row r="21" spans="1:53" ht="16.05" customHeight="1" x14ac:dyDescent="0.3">
      <c r="A21" s="23">
        <v>1926</v>
      </c>
      <c r="B21" s="27" t="s">
        <v>159</v>
      </c>
      <c r="C21" s="27" t="s">
        <v>160</v>
      </c>
      <c r="D21" s="27" t="s">
        <v>203</v>
      </c>
      <c r="E21" s="28">
        <v>9726</v>
      </c>
      <c r="F21" s="36">
        <v>7.1446759259259265E-2</v>
      </c>
      <c r="G21" s="22">
        <v>9726</v>
      </c>
      <c r="H21" s="37">
        <v>0.11311342592592592</v>
      </c>
      <c r="I21" s="34" t="s">
        <v>6250</v>
      </c>
      <c r="J21" s="35">
        <v>38.564999999999998</v>
      </c>
      <c r="K21" s="35">
        <v>14.836</v>
      </c>
      <c r="L21" s="42">
        <v>100</v>
      </c>
      <c r="M21" s="35">
        <v>5.3</v>
      </c>
      <c r="N21" s="35"/>
      <c r="O21" s="44"/>
      <c r="P21" s="44"/>
      <c r="Q21" s="44">
        <v>5.8</v>
      </c>
      <c r="R21" s="44"/>
      <c r="S21" s="24" t="s">
        <v>5285</v>
      </c>
      <c r="T21" s="23" t="s">
        <v>204</v>
      </c>
      <c r="U21" s="27"/>
      <c r="V21" s="47"/>
      <c r="W21" s="47"/>
      <c r="X21" s="23"/>
      <c r="Y21" s="23"/>
      <c r="Z21" s="23" t="s">
        <v>205</v>
      </c>
      <c r="AA21" s="23"/>
      <c r="AB21" s="47"/>
      <c r="AC21" s="27" t="s">
        <v>206</v>
      </c>
      <c r="AD21" s="23" t="s">
        <v>207</v>
      </c>
      <c r="AE21" s="50" t="s">
        <v>208</v>
      </c>
      <c r="AF21" s="62" t="s">
        <v>127</v>
      </c>
      <c r="AG21" s="23"/>
      <c r="AH21" s="23" t="s">
        <v>129</v>
      </c>
      <c r="AI21" s="23"/>
      <c r="AJ21" s="23" t="s">
        <v>43</v>
      </c>
      <c r="AK21" s="27"/>
      <c r="AL21" s="27"/>
      <c r="AM21" s="23"/>
      <c r="AN21" s="23"/>
      <c r="AO21" s="23"/>
      <c r="AP21" s="23"/>
      <c r="AQ21" s="23" t="s">
        <v>129</v>
      </c>
      <c r="AR21" s="23"/>
      <c r="AS21" s="23" t="s">
        <v>128</v>
      </c>
      <c r="AT21" s="23" t="s">
        <v>128</v>
      </c>
      <c r="AU21" s="23" t="s">
        <v>129</v>
      </c>
      <c r="AV21" s="23" t="s">
        <v>128</v>
      </c>
      <c r="AW21" s="23" t="s">
        <v>128</v>
      </c>
      <c r="AX21" s="23" t="s">
        <v>128</v>
      </c>
      <c r="AY21" s="23"/>
      <c r="AZ21" s="23" t="s">
        <v>209</v>
      </c>
      <c r="BA21" s="45" t="s">
        <v>210</v>
      </c>
    </row>
    <row r="22" spans="1:53" ht="16.05" customHeight="1" x14ac:dyDescent="0.3">
      <c r="A22" s="23">
        <v>1927</v>
      </c>
      <c r="B22" s="27" t="s">
        <v>130</v>
      </c>
      <c r="C22" s="27" t="s">
        <v>131</v>
      </c>
      <c r="D22" s="27" t="s">
        <v>212</v>
      </c>
      <c r="E22" s="28">
        <v>9941</v>
      </c>
      <c r="F22" s="40" t="s">
        <v>133</v>
      </c>
      <c r="G22" s="28">
        <v>9941</v>
      </c>
      <c r="H22" s="40" t="s">
        <v>133</v>
      </c>
      <c r="I22" s="40" t="s">
        <v>133</v>
      </c>
      <c r="J22" s="35">
        <v>24.1</v>
      </c>
      <c r="K22" s="35">
        <v>102</v>
      </c>
      <c r="L22" s="42" t="s">
        <v>133</v>
      </c>
      <c r="M22" s="35">
        <v>5.44</v>
      </c>
      <c r="N22" s="35"/>
      <c r="O22" s="44"/>
      <c r="P22" s="44"/>
      <c r="Q22" s="44">
        <v>5</v>
      </c>
      <c r="R22" s="44"/>
      <c r="S22" s="67" t="s">
        <v>6037</v>
      </c>
      <c r="T22" s="23" t="s">
        <v>139</v>
      </c>
      <c r="U22" s="27"/>
      <c r="V22" s="47"/>
      <c r="W22" s="47"/>
      <c r="X22" s="23">
        <v>7</v>
      </c>
      <c r="Y22" s="23">
        <v>7</v>
      </c>
      <c r="Z22" s="23" t="s">
        <v>126</v>
      </c>
      <c r="AA22" s="23"/>
      <c r="AB22" s="47"/>
      <c r="AC22" s="27" t="s">
        <v>5686</v>
      </c>
      <c r="AD22" s="23" t="s">
        <v>126</v>
      </c>
      <c r="AE22" s="50" t="s">
        <v>140</v>
      </c>
      <c r="AF22" s="62" t="s">
        <v>141</v>
      </c>
      <c r="AG22" s="23"/>
      <c r="AH22" s="23"/>
      <c r="AI22" s="23"/>
      <c r="AJ22" s="23"/>
      <c r="AK22" s="27"/>
      <c r="AL22" s="27"/>
      <c r="AM22" s="23"/>
      <c r="AN22" s="23"/>
      <c r="AO22" s="23"/>
      <c r="AP22" s="23" t="s">
        <v>129</v>
      </c>
      <c r="AQ22" s="23" t="s">
        <v>129</v>
      </c>
      <c r="AR22" s="23"/>
      <c r="AS22" s="23" t="s">
        <v>128</v>
      </c>
      <c r="AT22" s="23" t="s">
        <v>128</v>
      </c>
      <c r="AU22" s="23" t="s">
        <v>129</v>
      </c>
      <c r="AV22" s="23" t="s">
        <v>128</v>
      </c>
      <c r="AW22" s="23" t="s">
        <v>128</v>
      </c>
      <c r="AX22" s="23" t="s">
        <v>128</v>
      </c>
      <c r="AY22" s="23"/>
      <c r="AZ22" s="23" t="s">
        <v>213</v>
      </c>
      <c r="BA22" s="39" t="s">
        <v>5782</v>
      </c>
    </row>
    <row r="23" spans="1:53" ht="16.05" customHeight="1" x14ac:dyDescent="0.3">
      <c r="A23" s="23">
        <v>1928</v>
      </c>
      <c r="B23" s="27" t="s">
        <v>187</v>
      </c>
      <c r="C23" s="27" t="s">
        <v>188</v>
      </c>
      <c r="D23" s="27" t="s">
        <v>215</v>
      </c>
      <c r="E23" s="28">
        <v>10295</v>
      </c>
      <c r="F23" s="36">
        <v>0.75902777777777775</v>
      </c>
      <c r="G23" s="22">
        <v>10295</v>
      </c>
      <c r="H23" s="37">
        <v>0.90486111111111101</v>
      </c>
      <c r="I23" s="34" t="s">
        <v>6251</v>
      </c>
      <c r="J23" s="35">
        <v>31.6</v>
      </c>
      <c r="K23" s="35">
        <v>60</v>
      </c>
      <c r="L23" s="42" t="s">
        <v>133</v>
      </c>
      <c r="M23" s="35">
        <v>5</v>
      </c>
      <c r="N23" s="35"/>
      <c r="O23" s="44"/>
      <c r="P23" s="44"/>
      <c r="Q23" s="44"/>
      <c r="R23" s="44">
        <v>5</v>
      </c>
      <c r="S23" s="24" t="s">
        <v>6026</v>
      </c>
      <c r="T23" s="23"/>
      <c r="U23" s="27"/>
      <c r="V23" s="47"/>
      <c r="W23" s="47"/>
      <c r="X23" s="23">
        <v>4</v>
      </c>
      <c r="Y23" s="23"/>
      <c r="Z23" s="23" t="s">
        <v>126</v>
      </c>
      <c r="AA23" s="23"/>
      <c r="AB23" s="47"/>
      <c r="AC23" s="24" t="s">
        <v>5969</v>
      </c>
      <c r="AD23" s="23" t="s">
        <v>126</v>
      </c>
      <c r="AE23" s="50" t="s">
        <v>126</v>
      </c>
      <c r="AF23" s="62" t="s">
        <v>137</v>
      </c>
      <c r="AG23" s="23"/>
      <c r="AH23" s="23"/>
      <c r="AI23" s="23"/>
      <c r="AJ23" s="23"/>
      <c r="AK23" s="27"/>
      <c r="AL23" s="27"/>
      <c r="AM23" s="23"/>
      <c r="AN23" s="23"/>
      <c r="AO23" s="23"/>
      <c r="AP23" s="23"/>
      <c r="AQ23" s="23" t="s">
        <v>129</v>
      </c>
      <c r="AR23" s="23"/>
      <c r="AS23" s="23" t="s">
        <v>128</v>
      </c>
      <c r="AT23" s="23" t="s">
        <v>128</v>
      </c>
      <c r="AU23" s="23" t="s">
        <v>129</v>
      </c>
      <c r="AV23" s="23" t="s">
        <v>128</v>
      </c>
      <c r="AW23" s="23" t="s">
        <v>128</v>
      </c>
      <c r="AX23" s="23" t="s">
        <v>128</v>
      </c>
      <c r="AY23" s="23"/>
      <c r="AZ23" s="23" t="s">
        <v>216</v>
      </c>
      <c r="BA23" s="39" t="s">
        <v>5798</v>
      </c>
    </row>
    <row r="24" spans="1:53" ht="16.05" customHeight="1" x14ac:dyDescent="0.3">
      <c r="A24" s="23">
        <v>1929</v>
      </c>
      <c r="B24" s="27" t="s">
        <v>218</v>
      </c>
      <c r="C24" s="27" t="s">
        <v>219</v>
      </c>
      <c r="D24" s="27" t="s">
        <v>220</v>
      </c>
      <c r="E24" s="28">
        <v>10612</v>
      </c>
      <c r="F24" s="36">
        <v>0.4720138888888889</v>
      </c>
      <c r="G24" s="22">
        <v>10612</v>
      </c>
      <c r="H24" s="37">
        <v>0.74284722222222221</v>
      </c>
      <c r="I24" s="34" t="s">
        <v>6250</v>
      </c>
      <c r="J24" s="35">
        <v>25.5</v>
      </c>
      <c r="K24" s="35">
        <v>98</v>
      </c>
      <c r="L24" s="42">
        <v>15</v>
      </c>
      <c r="M24" s="35">
        <v>5.44</v>
      </c>
      <c r="N24" s="35"/>
      <c r="O24" s="44"/>
      <c r="P24" s="44"/>
      <c r="Q24" s="44"/>
      <c r="R24" s="44"/>
      <c r="S24" s="27" t="s">
        <v>5150</v>
      </c>
      <c r="T24" s="23" t="s">
        <v>125</v>
      </c>
      <c r="U24" s="27"/>
      <c r="V24" s="47"/>
      <c r="W24" s="47"/>
      <c r="X24" s="23" t="s">
        <v>126</v>
      </c>
      <c r="Y24" s="23"/>
      <c r="Z24" s="23"/>
      <c r="AA24" s="23"/>
      <c r="AB24" s="47"/>
      <c r="AC24" s="27"/>
      <c r="AD24" s="23" t="s">
        <v>126</v>
      </c>
      <c r="AE24" s="23" t="s">
        <v>126</v>
      </c>
      <c r="AF24" s="62" t="s">
        <v>137</v>
      </c>
      <c r="AG24" s="23"/>
      <c r="AH24" s="23"/>
      <c r="AI24" s="23"/>
      <c r="AJ24" s="23" t="s">
        <v>43</v>
      </c>
      <c r="AK24" s="27"/>
      <c r="AL24" s="27"/>
      <c r="AM24" s="23"/>
      <c r="AN24" s="23"/>
      <c r="AO24" s="23"/>
      <c r="AP24" s="23"/>
      <c r="AQ24" s="23" t="s">
        <v>129</v>
      </c>
      <c r="AR24" s="23"/>
      <c r="AS24" s="23" t="s">
        <v>128</v>
      </c>
      <c r="AT24" s="23" t="s">
        <v>128</v>
      </c>
      <c r="AU24" s="23" t="s">
        <v>129</v>
      </c>
      <c r="AV24" s="23" t="s">
        <v>128</v>
      </c>
      <c r="AW24" s="23" t="s">
        <v>128</v>
      </c>
      <c r="AX24" s="23" t="s">
        <v>128</v>
      </c>
      <c r="AY24" s="23"/>
      <c r="AZ24" s="23" t="s">
        <v>221</v>
      </c>
      <c r="BA24" s="45"/>
    </row>
    <row r="25" spans="1:53" ht="16.05" customHeight="1" x14ac:dyDescent="0.3">
      <c r="A25" s="23">
        <v>1929</v>
      </c>
      <c r="B25" s="27" t="s">
        <v>148</v>
      </c>
      <c r="C25" s="27" t="s">
        <v>191</v>
      </c>
      <c r="D25" s="27" t="s">
        <v>223</v>
      </c>
      <c r="E25" s="28">
        <v>10817</v>
      </c>
      <c r="F25" s="36">
        <v>0.47559027777777779</v>
      </c>
      <c r="G25" s="22">
        <v>10817</v>
      </c>
      <c r="H25" s="37">
        <v>0.30892361111111111</v>
      </c>
      <c r="I25" s="34" t="s">
        <v>6250</v>
      </c>
      <c r="J25" s="35">
        <v>42.91</v>
      </c>
      <c r="K25" s="35">
        <v>-78.400000000000006</v>
      </c>
      <c r="L25" s="68">
        <v>9</v>
      </c>
      <c r="M25" s="35">
        <v>4.7</v>
      </c>
      <c r="N25" s="35">
        <v>4.9000000000000004</v>
      </c>
      <c r="O25" s="44">
        <v>5.8</v>
      </c>
      <c r="P25" s="44">
        <v>5.2</v>
      </c>
      <c r="Q25" s="44"/>
      <c r="R25" s="44"/>
      <c r="S25" s="27" t="s">
        <v>6194</v>
      </c>
      <c r="T25" s="23" t="s">
        <v>224</v>
      </c>
      <c r="U25" s="27" t="s">
        <v>193</v>
      </c>
      <c r="V25" s="46"/>
      <c r="W25" s="47"/>
      <c r="X25" s="23">
        <v>0</v>
      </c>
      <c r="Y25" s="23">
        <v>0</v>
      </c>
      <c r="Z25" s="23">
        <v>0</v>
      </c>
      <c r="AA25" s="23"/>
      <c r="AB25" s="47"/>
      <c r="AC25" s="27"/>
      <c r="AD25" s="23" t="s">
        <v>225</v>
      </c>
      <c r="AE25" s="23">
        <v>1</v>
      </c>
      <c r="AF25" s="23"/>
      <c r="AG25" s="23" t="s">
        <v>128</v>
      </c>
      <c r="AH25" s="23" t="s">
        <v>128</v>
      </c>
      <c r="AI25" s="23" t="s">
        <v>128</v>
      </c>
      <c r="AJ25" s="23" t="s">
        <v>43</v>
      </c>
      <c r="AK25" s="27"/>
      <c r="AL25" s="52" t="s">
        <v>227</v>
      </c>
      <c r="AM25" s="23"/>
      <c r="AN25" s="23"/>
      <c r="AO25" s="23"/>
      <c r="AP25" s="23"/>
      <c r="AQ25" s="23"/>
      <c r="AR25" s="23"/>
      <c r="AS25" s="23" t="s">
        <v>128</v>
      </c>
      <c r="AT25" s="23" t="s">
        <v>128</v>
      </c>
      <c r="AU25" s="23" t="s">
        <v>128</v>
      </c>
      <c r="AV25" s="23" t="s">
        <v>128</v>
      </c>
      <c r="AW25" s="23" t="s">
        <v>128</v>
      </c>
      <c r="AX25" s="23" t="s">
        <v>128</v>
      </c>
      <c r="AY25" s="23"/>
      <c r="AZ25" s="23" t="s">
        <v>226</v>
      </c>
      <c r="BA25" s="45" t="s">
        <v>5288</v>
      </c>
    </row>
    <row r="26" spans="1:53" ht="16.05" customHeight="1" x14ac:dyDescent="0.3">
      <c r="A26" s="23">
        <v>1930</v>
      </c>
      <c r="B26" s="27" t="s">
        <v>159</v>
      </c>
      <c r="C26" s="27" t="s">
        <v>229</v>
      </c>
      <c r="D26" s="27" t="s">
        <v>230</v>
      </c>
      <c r="E26" s="28">
        <v>11144</v>
      </c>
      <c r="F26" s="36">
        <v>0.96652777777777776</v>
      </c>
      <c r="G26" s="22">
        <v>11144</v>
      </c>
      <c r="H26" s="37">
        <v>0.96652777777777776</v>
      </c>
      <c r="I26" s="34" t="s">
        <v>6250</v>
      </c>
      <c r="J26" s="35">
        <v>37.799999999999997</v>
      </c>
      <c r="K26" s="35">
        <v>-4.5</v>
      </c>
      <c r="L26" s="42">
        <v>15</v>
      </c>
      <c r="M26" s="35">
        <v>5.0999999999999996</v>
      </c>
      <c r="N26" s="35"/>
      <c r="O26" s="44">
        <v>4.9000000000000004</v>
      </c>
      <c r="P26" s="44"/>
      <c r="Q26" s="44">
        <v>5.6</v>
      </c>
      <c r="R26" s="44"/>
      <c r="S26" s="27" t="s">
        <v>5290</v>
      </c>
      <c r="T26" s="23" t="s">
        <v>231</v>
      </c>
      <c r="U26" s="27"/>
      <c r="V26" s="47"/>
      <c r="W26" s="47"/>
      <c r="X26" s="23" t="s">
        <v>126</v>
      </c>
      <c r="Y26" s="23"/>
      <c r="Z26" s="23"/>
      <c r="AA26" s="23"/>
      <c r="AB26" s="47"/>
      <c r="AC26" s="27"/>
      <c r="AD26" s="23" t="s">
        <v>232</v>
      </c>
      <c r="AE26" s="23" t="s">
        <v>126</v>
      </c>
      <c r="AF26" s="62" t="s">
        <v>137</v>
      </c>
      <c r="AG26" s="23"/>
      <c r="AH26" s="23"/>
      <c r="AI26" s="23"/>
      <c r="AJ26" s="23" t="s">
        <v>43</v>
      </c>
      <c r="AK26" s="27"/>
      <c r="AL26" s="27" t="s">
        <v>5289</v>
      </c>
      <c r="AM26" s="23"/>
      <c r="AN26" s="23"/>
      <c r="AO26" s="23"/>
      <c r="AP26" s="23"/>
      <c r="AQ26" s="23" t="s">
        <v>129</v>
      </c>
      <c r="AR26" s="23"/>
      <c r="AS26" s="23" t="s">
        <v>128</v>
      </c>
      <c r="AT26" s="23" t="s">
        <v>128</v>
      </c>
      <c r="AU26" s="23" t="s">
        <v>129</v>
      </c>
      <c r="AV26" s="23" t="s">
        <v>128</v>
      </c>
      <c r="AW26" s="23" t="s">
        <v>128</v>
      </c>
      <c r="AX26" s="23" t="s">
        <v>128</v>
      </c>
      <c r="AY26" s="23"/>
      <c r="AZ26" s="23" t="s">
        <v>233</v>
      </c>
      <c r="BA26" s="39" t="s">
        <v>234</v>
      </c>
    </row>
    <row r="27" spans="1:53" ht="16.05" customHeight="1" x14ac:dyDescent="0.3">
      <c r="A27" s="23">
        <v>1930</v>
      </c>
      <c r="B27" s="27" t="s">
        <v>148</v>
      </c>
      <c r="C27" s="27" t="s">
        <v>191</v>
      </c>
      <c r="D27" s="27" t="s">
        <v>235</v>
      </c>
      <c r="E27" s="28">
        <v>11201</v>
      </c>
      <c r="F27" s="36">
        <v>2.8217592592592589E-2</v>
      </c>
      <c r="G27" s="22">
        <v>11200</v>
      </c>
      <c r="H27" s="37">
        <v>0.69488425925925934</v>
      </c>
      <c r="I27" s="34" t="s">
        <v>6250</v>
      </c>
      <c r="J27" s="35">
        <v>34.03</v>
      </c>
      <c r="K27" s="35">
        <v>-118.643</v>
      </c>
      <c r="L27" s="42">
        <v>15</v>
      </c>
      <c r="M27" s="35">
        <v>5.2</v>
      </c>
      <c r="N27" s="35"/>
      <c r="O27" s="44"/>
      <c r="P27" s="44"/>
      <c r="Q27" s="44">
        <v>5.2</v>
      </c>
      <c r="R27" s="44"/>
      <c r="S27" s="27" t="s">
        <v>5110</v>
      </c>
      <c r="T27" s="23" t="s">
        <v>134</v>
      </c>
      <c r="U27" s="27" t="s">
        <v>236</v>
      </c>
      <c r="V27" s="47"/>
      <c r="W27" s="47"/>
      <c r="X27" s="23"/>
      <c r="Y27" s="23"/>
      <c r="Z27" s="23"/>
      <c r="AA27" s="23"/>
      <c r="AB27" s="47"/>
      <c r="AC27" s="27"/>
      <c r="AD27" s="23" t="s">
        <v>232</v>
      </c>
      <c r="AE27" s="23"/>
      <c r="AF27" s="66" t="s">
        <v>141</v>
      </c>
      <c r="AG27" s="23"/>
      <c r="AH27" s="23"/>
      <c r="AI27" s="23"/>
      <c r="AJ27" s="23" t="s">
        <v>43</v>
      </c>
      <c r="AK27" s="27"/>
      <c r="AL27" s="27"/>
      <c r="AM27" s="23"/>
      <c r="AN27" s="23"/>
      <c r="AO27" s="23"/>
      <c r="AP27" s="23"/>
      <c r="AQ27" s="23" t="s">
        <v>129</v>
      </c>
      <c r="AR27" s="23"/>
      <c r="AS27" s="23" t="s">
        <v>128</v>
      </c>
      <c r="AT27" s="23" t="s">
        <v>128</v>
      </c>
      <c r="AU27" s="23" t="s">
        <v>129</v>
      </c>
      <c r="AV27" s="23" t="s">
        <v>128</v>
      </c>
      <c r="AW27" s="23" t="s">
        <v>128</v>
      </c>
      <c r="AX27" s="23" t="s">
        <v>128</v>
      </c>
      <c r="AY27" s="23"/>
      <c r="AZ27" s="23" t="s">
        <v>237</v>
      </c>
      <c r="BA27" s="45" t="s">
        <v>238</v>
      </c>
    </row>
    <row r="28" spans="1:53" ht="16.05" customHeight="1" x14ac:dyDescent="0.3">
      <c r="A28" s="23">
        <v>1930</v>
      </c>
      <c r="B28" s="27" t="s">
        <v>159</v>
      </c>
      <c r="C28" s="27" t="s">
        <v>239</v>
      </c>
      <c r="D28" s="27" t="s">
        <v>240</v>
      </c>
      <c r="E28" s="28">
        <v>11294</v>
      </c>
      <c r="F28" s="36">
        <v>0.56170138888888888</v>
      </c>
      <c r="G28" s="28">
        <v>11294</v>
      </c>
      <c r="H28" s="37">
        <v>0.6033680555555555</v>
      </c>
      <c r="I28" s="34" t="s">
        <v>6252</v>
      </c>
      <c r="J28" s="35">
        <v>40</v>
      </c>
      <c r="K28" s="35">
        <v>19.5</v>
      </c>
      <c r="L28" s="42">
        <v>4</v>
      </c>
      <c r="M28" s="35">
        <v>5</v>
      </c>
      <c r="N28" s="35"/>
      <c r="O28" s="44"/>
      <c r="P28" s="44"/>
      <c r="Q28" s="44"/>
      <c r="R28" s="44">
        <v>5</v>
      </c>
      <c r="S28" s="24" t="s">
        <v>6026</v>
      </c>
      <c r="T28" s="23" t="s">
        <v>125</v>
      </c>
      <c r="U28" s="27"/>
      <c r="V28" s="47"/>
      <c r="W28" s="47"/>
      <c r="X28" s="23">
        <v>25</v>
      </c>
      <c r="Y28" s="26">
        <v>25</v>
      </c>
      <c r="Z28" s="23" t="s">
        <v>126</v>
      </c>
      <c r="AA28" s="23"/>
      <c r="AB28" s="47"/>
      <c r="AC28" s="27" t="s">
        <v>5900</v>
      </c>
      <c r="AD28" s="23" t="s">
        <v>126</v>
      </c>
      <c r="AE28" s="50" t="s">
        <v>126</v>
      </c>
      <c r="AF28" s="62" t="s">
        <v>137</v>
      </c>
      <c r="AG28" s="23"/>
      <c r="AH28" s="23"/>
      <c r="AI28" s="23"/>
      <c r="AJ28" s="23" t="s">
        <v>390</v>
      </c>
      <c r="AK28" s="27" t="s">
        <v>97</v>
      </c>
      <c r="AL28" s="27" t="s">
        <v>5762</v>
      </c>
      <c r="AM28" s="23"/>
      <c r="AN28" s="23"/>
      <c r="AO28" s="23"/>
      <c r="AP28" s="23"/>
      <c r="AQ28" s="23" t="s">
        <v>129</v>
      </c>
      <c r="AR28" s="23"/>
      <c r="AS28" s="23" t="s">
        <v>128</v>
      </c>
      <c r="AT28" s="23" t="s">
        <v>128</v>
      </c>
      <c r="AU28" s="23" t="s">
        <v>129</v>
      </c>
      <c r="AV28" s="23" t="s">
        <v>128</v>
      </c>
      <c r="AW28" s="23" t="s">
        <v>128</v>
      </c>
      <c r="AX28" s="23" t="s">
        <v>128</v>
      </c>
      <c r="AY28" s="23"/>
      <c r="AZ28" s="23" t="s">
        <v>241</v>
      </c>
      <c r="BA28" s="39" t="s">
        <v>5763</v>
      </c>
    </row>
    <row r="29" spans="1:53" ht="16.05" customHeight="1" x14ac:dyDescent="0.3">
      <c r="A29" s="23">
        <v>1932</v>
      </c>
      <c r="B29" s="27" t="s">
        <v>130</v>
      </c>
      <c r="C29" s="27" t="s">
        <v>131</v>
      </c>
      <c r="D29" s="27" t="s">
        <v>138</v>
      </c>
      <c r="E29" s="28" t="s">
        <v>242</v>
      </c>
      <c r="F29" s="40" t="s">
        <v>133</v>
      </c>
      <c r="G29" s="28" t="s">
        <v>242</v>
      </c>
      <c r="H29" s="40" t="s">
        <v>133</v>
      </c>
      <c r="I29" s="40" t="s">
        <v>133</v>
      </c>
      <c r="J29" s="35">
        <v>31.8</v>
      </c>
      <c r="K29" s="35">
        <v>102.2</v>
      </c>
      <c r="L29" s="42" t="s">
        <v>133</v>
      </c>
      <c r="M29" s="35">
        <v>5.44</v>
      </c>
      <c r="N29" s="35"/>
      <c r="O29" s="44"/>
      <c r="P29" s="44"/>
      <c r="Q29" s="44">
        <v>5</v>
      </c>
      <c r="R29" s="44"/>
      <c r="S29" s="67" t="s">
        <v>6037</v>
      </c>
      <c r="T29" s="23" t="s">
        <v>134</v>
      </c>
      <c r="U29" s="27"/>
      <c r="V29" s="47"/>
      <c r="W29" s="47"/>
      <c r="X29" s="23" t="s">
        <v>140</v>
      </c>
      <c r="Y29" s="23" t="s">
        <v>140</v>
      </c>
      <c r="Z29" s="23" t="s">
        <v>126</v>
      </c>
      <c r="AA29" s="23"/>
      <c r="AB29" s="47"/>
      <c r="AC29" s="64" t="s">
        <v>5686</v>
      </c>
      <c r="AD29" s="23" t="s">
        <v>126</v>
      </c>
      <c r="AE29" s="50" t="s">
        <v>140</v>
      </c>
      <c r="AF29" s="62" t="s">
        <v>141</v>
      </c>
      <c r="AG29" s="23"/>
      <c r="AH29" s="23"/>
      <c r="AI29" s="23"/>
      <c r="AJ29" s="23"/>
      <c r="AK29" s="27"/>
      <c r="AL29" s="27"/>
      <c r="AM29" s="23" t="s">
        <v>129</v>
      </c>
      <c r="AN29" s="23"/>
      <c r="AO29" s="23"/>
      <c r="AP29" s="23" t="s">
        <v>129</v>
      </c>
      <c r="AQ29" s="23" t="s">
        <v>129</v>
      </c>
      <c r="AR29" s="23"/>
      <c r="AS29" s="23" t="s">
        <v>128</v>
      </c>
      <c r="AT29" s="23" t="s">
        <v>128</v>
      </c>
      <c r="AU29" s="23" t="s">
        <v>129</v>
      </c>
      <c r="AV29" s="23" t="s">
        <v>128</v>
      </c>
      <c r="AW29" s="23" t="s">
        <v>128</v>
      </c>
      <c r="AX29" s="23" t="s">
        <v>128</v>
      </c>
      <c r="AY29" s="23"/>
      <c r="AZ29" s="23" t="s">
        <v>243</v>
      </c>
      <c r="BA29" s="39" t="s">
        <v>5755</v>
      </c>
    </row>
    <row r="30" spans="1:53" ht="16.05" customHeight="1" x14ac:dyDescent="0.3">
      <c r="A30" s="23">
        <v>1932</v>
      </c>
      <c r="B30" s="27" t="s">
        <v>148</v>
      </c>
      <c r="C30" s="27" t="s">
        <v>191</v>
      </c>
      <c r="D30" s="27" t="s">
        <v>244</v>
      </c>
      <c r="E30" s="28">
        <v>11788</v>
      </c>
      <c r="F30" s="36">
        <v>0.4284722222222222</v>
      </c>
      <c r="G30" s="22">
        <v>11788</v>
      </c>
      <c r="H30" s="37">
        <v>0.17847222222222223</v>
      </c>
      <c r="I30" s="34" t="s">
        <v>6250</v>
      </c>
      <c r="J30" s="35">
        <v>31.7</v>
      </c>
      <c r="K30" s="35">
        <v>-96.4</v>
      </c>
      <c r="L30" s="42"/>
      <c r="M30" s="35">
        <v>4</v>
      </c>
      <c r="N30" s="35"/>
      <c r="O30" s="44">
        <v>4</v>
      </c>
      <c r="P30" s="44"/>
      <c r="Q30" s="44"/>
      <c r="R30" s="44"/>
      <c r="S30" s="67" t="s">
        <v>6039</v>
      </c>
      <c r="T30" s="23" t="s">
        <v>139</v>
      </c>
      <c r="U30" s="27" t="s">
        <v>193</v>
      </c>
      <c r="V30" s="46"/>
      <c r="W30" s="47"/>
      <c r="X30" s="23"/>
      <c r="Y30" s="23"/>
      <c r="Z30" s="23"/>
      <c r="AA30" s="23"/>
      <c r="AB30" s="47"/>
      <c r="AC30" s="27"/>
      <c r="AD30" s="23" t="s">
        <v>232</v>
      </c>
      <c r="AE30" s="23"/>
      <c r="AF30" s="23"/>
      <c r="AG30" s="23" t="s">
        <v>128</v>
      </c>
      <c r="AH30" s="23"/>
      <c r="AI30" s="23"/>
      <c r="AJ30" s="23"/>
      <c r="AK30" s="27"/>
      <c r="AL30" s="27" t="s">
        <v>6125</v>
      </c>
      <c r="AM30" s="23"/>
      <c r="AN30" s="23"/>
      <c r="AO30" s="23"/>
      <c r="AP30" s="23"/>
      <c r="AQ30" s="23"/>
      <c r="AR30" s="23"/>
      <c r="AS30" s="23" t="s">
        <v>128</v>
      </c>
      <c r="AT30" s="23" t="s">
        <v>128</v>
      </c>
      <c r="AU30" s="23" t="s">
        <v>128</v>
      </c>
      <c r="AV30" s="23" t="s">
        <v>128</v>
      </c>
      <c r="AW30" s="23" t="s">
        <v>128</v>
      </c>
      <c r="AX30" s="23" t="s">
        <v>128</v>
      </c>
      <c r="AY30" s="23"/>
      <c r="AZ30" s="23" t="s">
        <v>245</v>
      </c>
      <c r="BA30" s="65" t="s">
        <v>246</v>
      </c>
    </row>
    <row r="31" spans="1:53" ht="16.05" customHeight="1" x14ac:dyDescent="0.3">
      <c r="A31" s="23">
        <v>1932</v>
      </c>
      <c r="B31" s="24" t="s">
        <v>294</v>
      </c>
      <c r="C31" s="24" t="s">
        <v>295</v>
      </c>
      <c r="D31" s="24" t="s">
        <v>5249</v>
      </c>
      <c r="E31" s="25">
        <v>11831</v>
      </c>
      <c r="F31" s="38">
        <v>0.44893518518518521</v>
      </c>
      <c r="G31" s="22">
        <v>11831</v>
      </c>
      <c r="H31" s="37">
        <v>0.8656018518518519</v>
      </c>
      <c r="I31" s="34" t="s">
        <v>6250</v>
      </c>
      <c r="J31" s="43">
        <v>-32.299999999999997</v>
      </c>
      <c r="K31" s="43">
        <v>148.30000000000001</v>
      </c>
      <c r="L31" s="56">
        <v>30</v>
      </c>
      <c r="M31" s="43">
        <v>4.5</v>
      </c>
      <c r="N31" s="43"/>
      <c r="O31" s="57">
        <v>4.5</v>
      </c>
      <c r="P31" s="57"/>
      <c r="Q31" s="57"/>
      <c r="R31" s="57">
        <v>5</v>
      </c>
      <c r="S31" s="24" t="s">
        <v>6045</v>
      </c>
      <c r="T31" s="26"/>
      <c r="U31" s="24"/>
      <c r="V31" s="46"/>
      <c r="W31" s="58"/>
      <c r="X31" s="26"/>
      <c r="Y31" s="26"/>
      <c r="Z31" s="26"/>
      <c r="AA31" s="26"/>
      <c r="AB31" s="58"/>
      <c r="AC31" s="24"/>
      <c r="AD31" s="26" t="s">
        <v>420</v>
      </c>
      <c r="AE31" s="26"/>
      <c r="AF31" s="59"/>
      <c r="AG31" s="26"/>
      <c r="AH31" s="26"/>
      <c r="AI31" s="26"/>
      <c r="AJ31" s="26" t="s">
        <v>43</v>
      </c>
      <c r="AK31" s="24"/>
      <c r="AL31" s="24" t="s">
        <v>6117</v>
      </c>
      <c r="AM31" s="26"/>
      <c r="AN31" s="26"/>
      <c r="AO31" s="26"/>
      <c r="AP31" s="26"/>
      <c r="AQ31" s="26"/>
      <c r="AR31" s="26"/>
      <c r="AS31" s="26" t="s">
        <v>128</v>
      </c>
      <c r="AT31" s="26" t="s">
        <v>128</v>
      </c>
      <c r="AU31" s="26" t="s">
        <v>128</v>
      </c>
      <c r="AV31" s="26" t="s">
        <v>128</v>
      </c>
      <c r="AW31" s="26" t="s">
        <v>128</v>
      </c>
      <c r="AX31" s="26" t="s">
        <v>128</v>
      </c>
      <c r="AY31" s="26"/>
      <c r="AZ31" s="26" t="s">
        <v>5250</v>
      </c>
      <c r="BA31" s="39" t="s">
        <v>5246</v>
      </c>
    </row>
    <row r="32" spans="1:53" ht="15.6" customHeight="1" x14ac:dyDescent="0.3">
      <c r="A32" s="23">
        <v>1933</v>
      </c>
      <c r="B32" s="24" t="s">
        <v>1095</v>
      </c>
      <c r="C32" s="24" t="s">
        <v>2597</v>
      </c>
      <c r="D32" s="24" t="s">
        <v>5120</v>
      </c>
      <c r="E32" s="25">
        <v>12097</v>
      </c>
      <c r="F32" s="38">
        <v>0.17013888888888887</v>
      </c>
      <c r="G32" s="22">
        <v>12097</v>
      </c>
      <c r="H32" s="37">
        <v>4.5138888888888888E-2</v>
      </c>
      <c r="I32" s="34" t="s">
        <v>6250</v>
      </c>
      <c r="J32" s="43">
        <v>-26.6</v>
      </c>
      <c r="K32" s="43">
        <v>-65.349999999999994</v>
      </c>
      <c r="L32" s="56">
        <v>30</v>
      </c>
      <c r="M32" s="43">
        <v>5.5</v>
      </c>
      <c r="N32" s="43"/>
      <c r="O32" s="57"/>
      <c r="P32" s="57"/>
      <c r="Q32" s="57"/>
      <c r="R32" s="57">
        <v>5.5</v>
      </c>
      <c r="S32" s="24" t="s">
        <v>6031</v>
      </c>
      <c r="T32" s="26" t="s">
        <v>139</v>
      </c>
      <c r="U32" s="24"/>
      <c r="V32" s="46"/>
      <c r="W32" s="58"/>
      <c r="X32" s="26">
        <v>0</v>
      </c>
      <c r="Y32" s="26">
        <v>0</v>
      </c>
      <c r="Z32" s="26">
        <v>0</v>
      </c>
      <c r="AA32" s="26"/>
      <c r="AB32" s="58"/>
      <c r="AC32" s="24"/>
      <c r="AD32" s="26" t="s">
        <v>833</v>
      </c>
      <c r="AE32" s="26"/>
      <c r="AF32" s="59"/>
      <c r="AG32" s="26"/>
      <c r="AH32" s="26"/>
      <c r="AI32" s="26"/>
      <c r="AJ32" s="26" t="s">
        <v>43</v>
      </c>
      <c r="AK32" s="24"/>
      <c r="AL32" s="24" t="s">
        <v>6124</v>
      </c>
      <c r="AM32" s="26"/>
      <c r="AN32" s="26"/>
      <c r="AO32" s="26"/>
      <c r="AP32" s="26"/>
      <c r="AQ32" s="26"/>
      <c r="AR32" s="26"/>
      <c r="AS32" s="26" t="s">
        <v>128</v>
      </c>
      <c r="AT32" s="26" t="s">
        <v>128</v>
      </c>
      <c r="AU32" s="26" t="s">
        <v>128</v>
      </c>
      <c r="AV32" s="26" t="s">
        <v>128</v>
      </c>
      <c r="AW32" s="26" t="s">
        <v>128</v>
      </c>
      <c r="AX32" s="26" t="s">
        <v>128</v>
      </c>
      <c r="AY32" s="26"/>
      <c r="AZ32" s="26" t="s">
        <v>5131</v>
      </c>
      <c r="BA32" s="41" t="s">
        <v>5130</v>
      </c>
    </row>
    <row r="33" spans="1:53" ht="16.05" customHeight="1" x14ac:dyDescent="0.3">
      <c r="A33" s="23">
        <v>1933</v>
      </c>
      <c r="B33" s="27" t="s">
        <v>130</v>
      </c>
      <c r="C33" s="27" t="s">
        <v>131</v>
      </c>
      <c r="D33" s="27" t="s">
        <v>138</v>
      </c>
      <c r="E33" s="28">
        <v>12317</v>
      </c>
      <c r="F33" s="40" t="s">
        <v>133</v>
      </c>
      <c r="G33" s="28">
        <v>12317</v>
      </c>
      <c r="H33" s="40" t="s">
        <v>133</v>
      </c>
      <c r="I33" s="40" t="s">
        <v>133</v>
      </c>
      <c r="J33" s="35">
        <v>29.5</v>
      </c>
      <c r="K33" s="35">
        <v>102.5</v>
      </c>
      <c r="L33" s="42" t="s">
        <v>133</v>
      </c>
      <c r="M33" s="35">
        <v>5.44</v>
      </c>
      <c r="N33" s="35"/>
      <c r="O33" s="44"/>
      <c r="P33" s="44"/>
      <c r="Q33" s="44">
        <v>5</v>
      </c>
      <c r="R33" s="44"/>
      <c r="S33" s="67" t="s">
        <v>6037</v>
      </c>
      <c r="T33" s="23" t="s">
        <v>139</v>
      </c>
      <c r="U33" s="27"/>
      <c r="V33" s="47"/>
      <c r="W33" s="47"/>
      <c r="X33" s="23">
        <v>200</v>
      </c>
      <c r="Y33" s="23">
        <v>0</v>
      </c>
      <c r="Z33" s="23" t="s">
        <v>126</v>
      </c>
      <c r="AA33" s="23"/>
      <c r="AB33" s="47"/>
      <c r="AC33" s="64" t="s">
        <v>5748</v>
      </c>
      <c r="AD33" s="23" t="s">
        <v>126</v>
      </c>
      <c r="AE33" s="50">
        <v>30</v>
      </c>
      <c r="AF33" s="62" t="s">
        <v>141</v>
      </c>
      <c r="AG33" s="23"/>
      <c r="AH33" s="29" t="s">
        <v>129</v>
      </c>
      <c r="AI33" s="23"/>
      <c r="AJ33" s="23"/>
      <c r="AK33" s="27"/>
      <c r="AL33" s="27"/>
      <c r="AM33" s="23"/>
      <c r="AN33" s="23"/>
      <c r="AO33" s="23"/>
      <c r="AP33" s="23"/>
      <c r="AQ33" s="23" t="s">
        <v>129</v>
      </c>
      <c r="AR33" s="23"/>
      <c r="AS33" s="23" t="s">
        <v>128</v>
      </c>
      <c r="AT33" s="23" t="s">
        <v>128</v>
      </c>
      <c r="AU33" s="23" t="s">
        <v>129</v>
      </c>
      <c r="AV33" s="23" t="s">
        <v>128</v>
      </c>
      <c r="AW33" s="23" t="s">
        <v>128</v>
      </c>
      <c r="AX33" s="23" t="s">
        <v>128</v>
      </c>
      <c r="AY33" s="23"/>
      <c r="AZ33" s="23" t="s">
        <v>247</v>
      </c>
      <c r="BA33" s="39" t="s">
        <v>5749</v>
      </c>
    </row>
    <row r="34" spans="1:53" ht="16.05" customHeight="1" x14ac:dyDescent="0.3">
      <c r="A34" s="23">
        <v>1934</v>
      </c>
      <c r="B34" s="24" t="s">
        <v>254</v>
      </c>
      <c r="C34" s="24" t="s">
        <v>255</v>
      </c>
      <c r="D34" s="24" t="s">
        <v>5104</v>
      </c>
      <c r="E34" s="25">
        <v>12669</v>
      </c>
      <c r="F34" s="38">
        <v>0.15236111111111111</v>
      </c>
      <c r="G34" s="22">
        <v>12669</v>
      </c>
      <c r="H34" s="37">
        <v>0.15236111111111111</v>
      </c>
      <c r="I34" s="34" t="s">
        <v>6250</v>
      </c>
      <c r="J34" s="43">
        <v>36.200000000000003</v>
      </c>
      <c r="K34" s="43">
        <v>1.6</v>
      </c>
      <c r="L34" s="56">
        <v>35</v>
      </c>
      <c r="M34" s="43">
        <v>5.47</v>
      </c>
      <c r="N34" s="43"/>
      <c r="O34" s="57"/>
      <c r="P34" s="57">
        <v>5</v>
      </c>
      <c r="Q34" s="57">
        <v>5.0999999999999996</v>
      </c>
      <c r="R34" s="57"/>
      <c r="S34" s="24" t="s">
        <v>5150</v>
      </c>
      <c r="T34" s="26" t="s">
        <v>134</v>
      </c>
      <c r="U34" s="24"/>
      <c r="V34" s="46">
        <v>800</v>
      </c>
      <c r="W34" s="58"/>
      <c r="X34" s="26">
        <v>0</v>
      </c>
      <c r="Y34" s="26">
        <v>0</v>
      </c>
      <c r="Z34" s="26">
        <v>11</v>
      </c>
      <c r="AA34" s="26"/>
      <c r="AB34" s="58"/>
      <c r="AC34" s="24" t="s">
        <v>5103</v>
      </c>
      <c r="AD34" s="26" t="s">
        <v>570</v>
      </c>
      <c r="AE34" s="26" t="s">
        <v>156</v>
      </c>
      <c r="AF34" s="59"/>
      <c r="AG34" s="26"/>
      <c r="AH34" s="26" t="s">
        <v>129</v>
      </c>
      <c r="AI34" s="26"/>
      <c r="AJ34" s="26" t="s">
        <v>43</v>
      </c>
      <c r="AK34" s="24" t="s">
        <v>100</v>
      </c>
      <c r="AL34" s="24" t="s">
        <v>5106</v>
      </c>
      <c r="AM34" s="26"/>
      <c r="AN34" s="26"/>
      <c r="AO34" s="26"/>
      <c r="AP34" s="26"/>
      <c r="AQ34" s="26"/>
      <c r="AR34" s="26"/>
      <c r="AS34" s="26" t="s">
        <v>128</v>
      </c>
      <c r="AT34" s="26" t="s">
        <v>128</v>
      </c>
      <c r="AU34" s="26" t="s">
        <v>128</v>
      </c>
      <c r="AV34" s="26" t="s">
        <v>128</v>
      </c>
      <c r="AW34" s="26" t="s">
        <v>128</v>
      </c>
      <c r="AX34" s="26" t="s">
        <v>128</v>
      </c>
      <c r="AY34" s="26"/>
      <c r="AZ34" s="26" t="s">
        <v>5105</v>
      </c>
      <c r="BA34" s="39" t="s">
        <v>5107</v>
      </c>
    </row>
    <row r="35" spans="1:53" ht="16.05" customHeight="1" x14ac:dyDescent="0.3">
      <c r="A35" s="23">
        <v>1936</v>
      </c>
      <c r="B35" s="27" t="s">
        <v>148</v>
      </c>
      <c r="C35" s="27" t="s">
        <v>191</v>
      </c>
      <c r="D35" s="27" t="s">
        <v>197</v>
      </c>
      <c r="E35" s="28">
        <v>13321</v>
      </c>
      <c r="F35" s="36">
        <v>0.14173611111111112</v>
      </c>
      <c r="G35" s="22">
        <v>13320</v>
      </c>
      <c r="H35" s="37">
        <v>0.9334027777777778</v>
      </c>
      <c r="I35" s="34" t="s">
        <v>6250</v>
      </c>
      <c r="J35" s="35">
        <v>35.700000000000003</v>
      </c>
      <c r="K35" s="35">
        <v>-100.3</v>
      </c>
      <c r="L35" s="42"/>
      <c r="M35" s="35">
        <v>5</v>
      </c>
      <c r="N35" s="35"/>
      <c r="O35" s="44">
        <v>5</v>
      </c>
      <c r="P35" s="44"/>
      <c r="Q35" s="44"/>
      <c r="R35" s="44"/>
      <c r="S35" s="67" t="s">
        <v>6128</v>
      </c>
      <c r="T35" s="23" t="s">
        <v>139</v>
      </c>
      <c r="U35" s="27" t="s">
        <v>193</v>
      </c>
      <c r="V35" s="46"/>
      <c r="W35" s="47"/>
      <c r="X35" s="23"/>
      <c r="Y35" s="23"/>
      <c r="Z35" s="23"/>
      <c r="AA35" s="23"/>
      <c r="AB35" s="47"/>
      <c r="AC35" s="27"/>
      <c r="AD35" s="23" t="s">
        <v>232</v>
      </c>
      <c r="AE35" s="23"/>
      <c r="AF35" s="23"/>
      <c r="AG35" s="23" t="s">
        <v>128</v>
      </c>
      <c r="AH35" s="23"/>
      <c r="AI35" s="23"/>
      <c r="AJ35" s="23"/>
      <c r="AK35" s="27"/>
      <c r="AL35" s="24" t="s">
        <v>6118</v>
      </c>
      <c r="AM35" s="23"/>
      <c r="AN35" s="23"/>
      <c r="AO35" s="23"/>
      <c r="AP35" s="23"/>
      <c r="AQ35" s="23"/>
      <c r="AR35" s="23"/>
      <c r="AS35" s="23" t="s">
        <v>128</v>
      </c>
      <c r="AT35" s="23" t="s">
        <v>128</v>
      </c>
      <c r="AU35" s="23" t="s">
        <v>128</v>
      </c>
      <c r="AV35" s="23" t="s">
        <v>128</v>
      </c>
      <c r="AW35" s="23" t="s">
        <v>128</v>
      </c>
      <c r="AX35" s="23" t="s">
        <v>128</v>
      </c>
      <c r="AY35" s="23"/>
      <c r="AZ35" s="23" t="s">
        <v>248</v>
      </c>
      <c r="BA35" s="65" t="s">
        <v>249</v>
      </c>
    </row>
    <row r="36" spans="1:53" ht="16.05" customHeight="1" x14ac:dyDescent="0.3">
      <c r="A36" s="23">
        <v>1936</v>
      </c>
      <c r="B36" s="27" t="s">
        <v>130</v>
      </c>
      <c r="C36" s="27" t="s">
        <v>250</v>
      </c>
      <c r="D36" s="27" t="s">
        <v>251</v>
      </c>
      <c r="E36" s="28">
        <v>13334</v>
      </c>
      <c r="F36" s="36">
        <v>0.87665509259259267</v>
      </c>
      <c r="G36" s="22">
        <v>13335</v>
      </c>
      <c r="H36" s="37">
        <v>0.25165509259259261</v>
      </c>
      <c r="I36" s="34" t="s">
        <v>6250</v>
      </c>
      <c r="J36" s="35">
        <v>35.200000000000003</v>
      </c>
      <c r="K36" s="35">
        <v>127.6</v>
      </c>
      <c r="L36" s="42" t="s">
        <v>133</v>
      </c>
      <c r="M36" s="35">
        <v>5</v>
      </c>
      <c r="N36" s="35"/>
      <c r="O36" s="44"/>
      <c r="P36" s="44"/>
      <c r="Q36" s="44"/>
      <c r="R36" s="44">
        <v>5</v>
      </c>
      <c r="S36" s="24" t="s">
        <v>6026</v>
      </c>
      <c r="T36" s="23"/>
      <c r="U36" s="27"/>
      <c r="V36" s="47"/>
      <c r="W36" s="47"/>
      <c r="X36" s="23">
        <v>9</v>
      </c>
      <c r="Y36" s="23"/>
      <c r="Z36" s="23" t="s">
        <v>126</v>
      </c>
      <c r="AA36" s="23"/>
      <c r="AB36" s="47"/>
      <c r="AC36" s="24" t="s">
        <v>5969</v>
      </c>
      <c r="AD36" s="23" t="s">
        <v>126</v>
      </c>
      <c r="AE36" s="50" t="s">
        <v>126</v>
      </c>
      <c r="AF36" s="62" t="s">
        <v>127</v>
      </c>
      <c r="AG36" s="23"/>
      <c r="AH36" s="23"/>
      <c r="AI36" s="23"/>
      <c r="AJ36" s="23"/>
      <c r="AK36" s="27"/>
      <c r="AL36" s="27"/>
      <c r="AM36" s="23"/>
      <c r="AN36" s="23"/>
      <c r="AO36" s="23"/>
      <c r="AP36" s="23"/>
      <c r="AQ36" s="23" t="s">
        <v>129</v>
      </c>
      <c r="AR36" s="23"/>
      <c r="AS36" s="23" t="s">
        <v>128</v>
      </c>
      <c r="AT36" s="23" t="s">
        <v>128</v>
      </c>
      <c r="AU36" s="23" t="s">
        <v>129</v>
      </c>
      <c r="AV36" s="23" t="s">
        <v>128</v>
      </c>
      <c r="AW36" s="23" t="s">
        <v>128</v>
      </c>
      <c r="AX36" s="23" t="s">
        <v>128</v>
      </c>
      <c r="AY36" s="23"/>
      <c r="AZ36" s="23" t="s">
        <v>252</v>
      </c>
      <c r="BA36" s="45"/>
    </row>
    <row r="37" spans="1:53" ht="16.05" customHeight="1" x14ac:dyDescent="0.3">
      <c r="A37" s="23">
        <v>1937</v>
      </c>
      <c r="B37" s="27" t="s">
        <v>130</v>
      </c>
      <c r="C37" s="27" t="s">
        <v>131</v>
      </c>
      <c r="D37" s="27" t="s">
        <v>256</v>
      </c>
      <c r="E37" s="28">
        <v>13773</v>
      </c>
      <c r="F37" s="40" t="s">
        <v>133</v>
      </c>
      <c r="G37" s="28">
        <v>13773</v>
      </c>
      <c r="H37" s="40" t="s">
        <v>133</v>
      </c>
      <c r="I37" s="40" t="s">
        <v>133</v>
      </c>
      <c r="J37" s="35">
        <v>37.799999999999997</v>
      </c>
      <c r="K37" s="35">
        <v>112.5</v>
      </c>
      <c r="L37" s="42" t="s">
        <v>133</v>
      </c>
      <c r="M37" s="35">
        <v>5.44</v>
      </c>
      <c r="N37" s="35"/>
      <c r="O37" s="44"/>
      <c r="P37" s="44"/>
      <c r="Q37" s="44">
        <v>5</v>
      </c>
      <c r="R37" s="44"/>
      <c r="S37" s="67" t="s">
        <v>6037</v>
      </c>
      <c r="T37" s="23" t="s">
        <v>134</v>
      </c>
      <c r="U37" s="27"/>
      <c r="V37" s="47"/>
      <c r="W37" s="47"/>
      <c r="X37" s="23" t="s">
        <v>211</v>
      </c>
      <c r="Y37" s="23" t="s">
        <v>211</v>
      </c>
      <c r="Z37" s="23" t="s">
        <v>126</v>
      </c>
      <c r="AA37" s="23"/>
      <c r="AB37" s="47"/>
      <c r="AC37" s="64" t="s">
        <v>5686</v>
      </c>
      <c r="AD37" s="23" t="s">
        <v>126</v>
      </c>
      <c r="AE37" s="50" t="s">
        <v>135</v>
      </c>
      <c r="AF37" s="62" t="s">
        <v>137</v>
      </c>
      <c r="AG37" s="23"/>
      <c r="AH37" s="23"/>
      <c r="AI37" s="23"/>
      <c r="AJ37" s="23"/>
      <c r="AK37" s="27"/>
      <c r="AL37" s="27"/>
      <c r="AM37" s="23" t="s">
        <v>129</v>
      </c>
      <c r="AN37" s="23"/>
      <c r="AO37" s="23"/>
      <c r="AP37" s="23" t="s">
        <v>129</v>
      </c>
      <c r="AQ37" s="23" t="s">
        <v>129</v>
      </c>
      <c r="AR37" s="23"/>
      <c r="AS37" s="23" t="s">
        <v>128</v>
      </c>
      <c r="AT37" s="23" t="s">
        <v>128</v>
      </c>
      <c r="AU37" s="23" t="s">
        <v>129</v>
      </c>
      <c r="AV37" s="23" t="s">
        <v>128</v>
      </c>
      <c r="AW37" s="23" t="s">
        <v>128</v>
      </c>
      <c r="AX37" s="23" t="s">
        <v>128</v>
      </c>
      <c r="AY37" s="23"/>
      <c r="AZ37" s="23" t="s">
        <v>257</v>
      </c>
      <c r="BA37" s="39" t="s">
        <v>5752</v>
      </c>
    </row>
    <row r="38" spans="1:53" ht="16.05" customHeight="1" x14ac:dyDescent="0.3">
      <c r="A38" s="23">
        <v>1938</v>
      </c>
      <c r="B38" s="27" t="s">
        <v>153</v>
      </c>
      <c r="C38" s="27" t="s">
        <v>258</v>
      </c>
      <c r="D38" s="27" t="s">
        <v>259</v>
      </c>
      <c r="E38" s="28">
        <v>14042</v>
      </c>
      <c r="F38" s="36">
        <v>0.45666666666666672</v>
      </c>
      <c r="G38" s="22">
        <v>14042</v>
      </c>
      <c r="H38" s="37">
        <v>0.49833333333333335</v>
      </c>
      <c r="I38" s="34" t="s">
        <v>6250</v>
      </c>
      <c r="J38" s="35">
        <v>50.8</v>
      </c>
      <c r="K38" s="35">
        <v>3.6</v>
      </c>
      <c r="L38" s="42">
        <v>35</v>
      </c>
      <c r="M38" s="35">
        <v>5.3</v>
      </c>
      <c r="N38" s="35"/>
      <c r="O38" s="44"/>
      <c r="P38" s="44"/>
      <c r="Q38" s="44">
        <v>5.6</v>
      </c>
      <c r="R38" s="44"/>
      <c r="S38" s="67" t="s">
        <v>5291</v>
      </c>
      <c r="T38" s="23" t="s">
        <v>204</v>
      </c>
      <c r="U38" s="27"/>
      <c r="V38" s="46"/>
      <c r="W38" s="47"/>
      <c r="X38" s="23">
        <v>0</v>
      </c>
      <c r="Y38" s="23">
        <v>0</v>
      </c>
      <c r="Z38" s="23">
        <v>10</v>
      </c>
      <c r="AA38" s="23"/>
      <c r="AB38" s="47"/>
      <c r="AC38" s="27" t="s">
        <v>260</v>
      </c>
      <c r="AD38" s="23">
        <v>17550</v>
      </c>
      <c r="AE38" s="23"/>
      <c r="AF38" s="23"/>
      <c r="AG38" s="23"/>
      <c r="AH38" s="23"/>
      <c r="AI38" s="23"/>
      <c r="AJ38" s="23" t="s">
        <v>43</v>
      </c>
      <c r="AK38" s="27"/>
      <c r="AL38" s="27"/>
      <c r="AM38" s="23"/>
      <c r="AN38" s="23"/>
      <c r="AO38" s="23"/>
      <c r="AP38" s="23"/>
      <c r="AQ38" s="23"/>
      <c r="AR38" s="23"/>
      <c r="AS38" s="23" t="s">
        <v>128</v>
      </c>
      <c r="AT38" s="23" t="s">
        <v>128</v>
      </c>
      <c r="AU38" s="23" t="s">
        <v>128</v>
      </c>
      <c r="AV38" s="23" t="s">
        <v>128</v>
      </c>
      <c r="AW38" s="23" t="s">
        <v>128</v>
      </c>
      <c r="AX38" s="23" t="s">
        <v>128</v>
      </c>
      <c r="AY38" s="23"/>
      <c r="AZ38" s="23" t="s">
        <v>261</v>
      </c>
      <c r="BA38" s="65" t="s">
        <v>262</v>
      </c>
    </row>
    <row r="39" spans="1:53" ht="16.05" customHeight="1" x14ac:dyDescent="0.3">
      <c r="A39" s="23">
        <v>1939</v>
      </c>
      <c r="B39" s="27" t="s">
        <v>123</v>
      </c>
      <c r="C39" s="27" t="s">
        <v>124</v>
      </c>
      <c r="D39" s="27" t="s">
        <v>263</v>
      </c>
      <c r="E39" s="28">
        <v>14247</v>
      </c>
      <c r="F39" s="36">
        <v>0.19122685185185184</v>
      </c>
      <c r="G39" s="22">
        <v>14247</v>
      </c>
      <c r="H39" s="37">
        <v>0.27456018518518516</v>
      </c>
      <c r="I39" s="34" t="s">
        <v>6250</v>
      </c>
      <c r="J39" s="35">
        <v>36.299999999999997</v>
      </c>
      <c r="K39" s="35">
        <v>30.7</v>
      </c>
      <c r="L39" s="42">
        <v>15</v>
      </c>
      <c r="M39" s="35">
        <v>5.5</v>
      </c>
      <c r="N39" s="35"/>
      <c r="O39" s="44"/>
      <c r="P39" s="44"/>
      <c r="Q39" s="44"/>
      <c r="R39" s="44"/>
      <c r="S39" s="27" t="s">
        <v>5150</v>
      </c>
      <c r="T39" s="23"/>
      <c r="U39" s="27"/>
      <c r="V39" s="47"/>
      <c r="W39" s="47"/>
      <c r="X39" s="23" t="s">
        <v>126</v>
      </c>
      <c r="Y39" s="23"/>
      <c r="Z39" s="23"/>
      <c r="AA39" s="23"/>
      <c r="AB39" s="47"/>
      <c r="AC39" s="27"/>
      <c r="AD39" s="23" t="s">
        <v>126</v>
      </c>
      <c r="AE39" s="23" t="s">
        <v>126</v>
      </c>
      <c r="AF39" s="62" t="s">
        <v>127</v>
      </c>
      <c r="AG39" s="23"/>
      <c r="AH39" s="23"/>
      <c r="AI39" s="23"/>
      <c r="AJ39" s="23" t="s">
        <v>43</v>
      </c>
      <c r="AK39" s="27"/>
      <c r="AL39" s="52" t="s">
        <v>222</v>
      </c>
      <c r="AM39" s="23"/>
      <c r="AN39" s="23"/>
      <c r="AO39" s="23"/>
      <c r="AP39" s="23"/>
      <c r="AQ39" s="23" t="s">
        <v>129</v>
      </c>
      <c r="AR39" s="23"/>
      <c r="AS39" s="23" t="s">
        <v>128</v>
      </c>
      <c r="AT39" s="23" t="s">
        <v>128</v>
      </c>
      <c r="AU39" s="23" t="s">
        <v>129</v>
      </c>
      <c r="AV39" s="23" t="s">
        <v>128</v>
      </c>
      <c r="AW39" s="23" t="s">
        <v>128</v>
      </c>
      <c r="AX39" s="23" t="s">
        <v>128</v>
      </c>
      <c r="AY39" s="23"/>
      <c r="AZ39" s="23" t="s">
        <v>264</v>
      </c>
      <c r="BA39" s="45"/>
    </row>
    <row r="40" spans="1:53" ht="16.05" customHeight="1" x14ac:dyDescent="0.3">
      <c r="A40" s="23">
        <v>1940</v>
      </c>
      <c r="B40" s="27" t="s">
        <v>159</v>
      </c>
      <c r="C40" s="27" t="s">
        <v>160</v>
      </c>
      <c r="D40" s="27" t="s">
        <v>265</v>
      </c>
      <c r="E40" s="28">
        <v>14625</v>
      </c>
      <c r="F40" s="36">
        <v>0.55513888888888896</v>
      </c>
      <c r="G40" s="22">
        <v>14625</v>
      </c>
      <c r="H40" s="37">
        <v>0.59680555555555559</v>
      </c>
      <c r="I40" s="34" t="s">
        <v>6250</v>
      </c>
      <c r="J40" s="35">
        <v>38.076000000000001</v>
      </c>
      <c r="K40" s="35">
        <v>13.429</v>
      </c>
      <c r="L40" s="42">
        <v>15</v>
      </c>
      <c r="M40" s="35">
        <v>5.3</v>
      </c>
      <c r="N40" s="35"/>
      <c r="O40" s="44"/>
      <c r="P40" s="44"/>
      <c r="Q40" s="44"/>
      <c r="R40" s="44">
        <v>4.8</v>
      </c>
      <c r="S40" s="27" t="s">
        <v>5285</v>
      </c>
      <c r="T40" s="23" t="s">
        <v>146</v>
      </c>
      <c r="U40" s="27"/>
      <c r="V40" s="47"/>
      <c r="W40" s="47"/>
      <c r="X40" s="23">
        <v>1</v>
      </c>
      <c r="Y40" s="26">
        <v>1</v>
      </c>
      <c r="Z40" s="23">
        <v>50</v>
      </c>
      <c r="AA40" s="23"/>
      <c r="AB40" s="47"/>
      <c r="AC40" s="24" t="s">
        <v>5827</v>
      </c>
      <c r="AD40" s="23" t="s">
        <v>266</v>
      </c>
      <c r="AE40" s="50" t="s">
        <v>232</v>
      </c>
      <c r="AF40" s="62"/>
      <c r="AG40" s="23"/>
      <c r="AH40" s="23"/>
      <c r="AI40" s="23"/>
      <c r="AJ40" s="23"/>
      <c r="AK40" s="27"/>
      <c r="AL40" s="27"/>
      <c r="AM40" s="23"/>
      <c r="AN40" s="23"/>
      <c r="AO40" s="23"/>
      <c r="AP40" s="23"/>
      <c r="AQ40" s="23"/>
      <c r="AR40" s="23"/>
      <c r="AS40" s="23" t="s">
        <v>128</v>
      </c>
      <c r="AT40" s="23" t="s">
        <v>128</v>
      </c>
      <c r="AU40" s="23" t="s">
        <v>129</v>
      </c>
      <c r="AV40" s="23" t="s">
        <v>128</v>
      </c>
      <c r="AW40" s="23" t="s">
        <v>128</v>
      </c>
      <c r="AX40" s="23" t="s">
        <v>128</v>
      </c>
      <c r="AY40" s="23"/>
      <c r="AZ40" s="23" t="s">
        <v>267</v>
      </c>
      <c r="BA40" s="45" t="s">
        <v>268</v>
      </c>
    </row>
    <row r="41" spans="1:53" ht="15.6" customHeight="1" x14ac:dyDescent="0.3">
      <c r="A41" s="23">
        <v>1941</v>
      </c>
      <c r="B41" s="27" t="s">
        <v>148</v>
      </c>
      <c r="C41" s="27" t="s">
        <v>191</v>
      </c>
      <c r="D41" s="27" t="s">
        <v>2023</v>
      </c>
      <c r="E41" s="25">
        <v>15271</v>
      </c>
      <c r="F41" s="38">
        <v>0.28980324074074076</v>
      </c>
      <c r="G41" s="22">
        <v>15270</v>
      </c>
      <c r="H41" s="37">
        <v>0.95646990740740734</v>
      </c>
      <c r="I41" s="34" t="s">
        <v>6250</v>
      </c>
      <c r="J41" s="43">
        <v>33.811</v>
      </c>
      <c r="K41" s="43">
        <v>-118.301</v>
      </c>
      <c r="L41" s="56">
        <v>0.2</v>
      </c>
      <c r="M41" s="35">
        <v>4.7</v>
      </c>
      <c r="N41" s="43"/>
      <c r="O41" s="57">
        <v>4.7</v>
      </c>
      <c r="P41" s="57"/>
      <c r="Q41" s="57"/>
      <c r="R41" s="57"/>
      <c r="S41" s="67" t="s">
        <v>6126</v>
      </c>
      <c r="T41" s="26"/>
      <c r="U41" s="24"/>
      <c r="V41" s="46"/>
      <c r="W41" s="58"/>
      <c r="X41" s="26"/>
      <c r="Y41" s="26"/>
      <c r="Z41" s="26"/>
      <c r="AA41" s="26"/>
      <c r="AB41" s="58"/>
      <c r="AC41" s="24"/>
      <c r="AD41" s="26" t="s">
        <v>5269</v>
      </c>
      <c r="AE41" s="26"/>
      <c r="AF41" s="59">
        <v>100000</v>
      </c>
      <c r="AG41" s="26"/>
      <c r="AH41" s="26"/>
      <c r="AI41" s="26"/>
      <c r="AJ41" s="26"/>
      <c r="AK41" s="24"/>
      <c r="AL41" s="24" t="s">
        <v>6131</v>
      </c>
      <c r="AM41" s="26"/>
      <c r="AN41" s="26"/>
      <c r="AO41" s="26"/>
      <c r="AP41" s="26"/>
      <c r="AQ41" s="26"/>
      <c r="AR41" s="26"/>
      <c r="AS41" s="26" t="s">
        <v>128</v>
      </c>
      <c r="AT41" s="26" t="s">
        <v>128</v>
      </c>
      <c r="AU41" s="26" t="s">
        <v>128</v>
      </c>
      <c r="AV41" s="26" t="s">
        <v>128</v>
      </c>
      <c r="AW41" s="26" t="s">
        <v>128</v>
      </c>
      <c r="AX41" s="26" t="s">
        <v>128</v>
      </c>
      <c r="AY41" s="26"/>
      <c r="AZ41" s="26" t="s">
        <v>5270</v>
      </c>
      <c r="BA41" s="39" t="s">
        <v>5268</v>
      </c>
    </row>
    <row r="42" spans="1:53" ht="16.05" customHeight="1" x14ac:dyDescent="0.3">
      <c r="A42" s="23">
        <v>1941</v>
      </c>
      <c r="B42" s="27" t="s">
        <v>148</v>
      </c>
      <c r="C42" s="27" t="s">
        <v>191</v>
      </c>
      <c r="D42" s="27" t="s">
        <v>2023</v>
      </c>
      <c r="E42" s="25">
        <v>15294</v>
      </c>
      <c r="F42" s="38">
        <v>0.36224537037037036</v>
      </c>
      <c r="G42" s="22">
        <v>15294</v>
      </c>
      <c r="H42" s="37">
        <v>2.8912037037037038E-2</v>
      </c>
      <c r="I42" s="34" t="s">
        <v>6250</v>
      </c>
      <c r="J42" s="43">
        <v>33.790999999999997</v>
      </c>
      <c r="K42" s="43">
        <v>-118.264</v>
      </c>
      <c r="L42" s="56">
        <v>6</v>
      </c>
      <c r="M42" s="43">
        <v>5.4</v>
      </c>
      <c r="N42" s="43"/>
      <c r="O42" s="57">
        <v>5.0999999999999996</v>
      </c>
      <c r="P42" s="57"/>
      <c r="Q42" s="57">
        <v>5.4</v>
      </c>
      <c r="R42" s="57"/>
      <c r="S42" s="24" t="s">
        <v>5110</v>
      </c>
      <c r="T42" s="26"/>
      <c r="U42" s="24"/>
      <c r="V42" s="46"/>
      <c r="W42" s="58"/>
      <c r="X42" s="26"/>
      <c r="Y42" s="26"/>
      <c r="Z42" s="26"/>
      <c r="AA42" s="26"/>
      <c r="AB42" s="58"/>
      <c r="AC42" s="24"/>
      <c r="AD42" s="26">
        <v>50</v>
      </c>
      <c r="AE42" s="26"/>
      <c r="AF42" s="59">
        <v>1100000</v>
      </c>
      <c r="AG42" s="26" t="s">
        <v>129</v>
      </c>
      <c r="AH42" s="26"/>
      <c r="AI42" s="26"/>
      <c r="AJ42" s="26" t="s">
        <v>1631</v>
      </c>
      <c r="AK42" s="24"/>
      <c r="AL42" s="24"/>
      <c r="AM42" s="26"/>
      <c r="AN42" s="26"/>
      <c r="AO42" s="26"/>
      <c r="AP42" s="26"/>
      <c r="AQ42" s="26"/>
      <c r="AR42" s="26"/>
      <c r="AS42" s="26" t="s">
        <v>128</v>
      </c>
      <c r="AT42" s="26" t="s">
        <v>128</v>
      </c>
      <c r="AU42" s="26" t="s">
        <v>128</v>
      </c>
      <c r="AV42" s="26" t="s">
        <v>128</v>
      </c>
      <c r="AW42" s="26" t="s">
        <v>128</v>
      </c>
      <c r="AX42" s="26" t="s">
        <v>128</v>
      </c>
      <c r="AY42" s="26"/>
      <c r="AZ42" s="26" t="s">
        <v>5267</v>
      </c>
      <c r="BA42" s="39" t="s">
        <v>5268</v>
      </c>
    </row>
    <row r="43" spans="1:53" ht="16.05" customHeight="1" x14ac:dyDescent="0.3">
      <c r="A43" s="23">
        <v>1943</v>
      </c>
      <c r="B43" s="27" t="s">
        <v>269</v>
      </c>
      <c r="C43" s="27" t="s">
        <v>270</v>
      </c>
      <c r="D43" s="27" t="s">
        <v>271</v>
      </c>
      <c r="E43" s="28">
        <v>15737</v>
      </c>
      <c r="F43" s="36">
        <v>0.20902777777777778</v>
      </c>
      <c r="G43" s="22">
        <v>15737</v>
      </c>
      <c r="H43" s="37">
        <v>6.9444444444444447E-4</v>
      </c>
      <c r="I43" s="34" t="s">
        <v>6250</v>
      </c>
      <c r="J43" s="35">
        <v>-14.2</v>
      </c>
      <c r="K43" s="35">
        <v>-71.5</v>
      </c>
      <c r="L43" s="42" t="s">
        <v>133</v>
      </c>
      <c r="M43" s="35">
        <v>5.4409999999999998</v>
      </c>
      <c r="N43" s="35"/>
      <c r="O43" s="44"/>
      <c r="P43" s="44"/>
      <c r="Q43" s="44">
        <v>5</v>
      </c>
      <c r="R43" s="44"/>
      <c r="S43" s="24" t="s">
        <v>6037</v>
      </c>
      <c r="T43" s="23"/>
      <c r="U43" s="27"/>
      <c r="V43" s="47"/>
      <c r="W43" s="47"/>
      <c r="X43" s="23" t="s">
        <v>272</v>
      </c>
      <c r="Y43" s="23"/>
      <c r="Z43" s="23">
        <v>200</v>
      </c>
      <c r="AA43" s="23"/>
      <c r="AB43" s="47"/>
      <c r="AC43" s="24" t="s">
        <v>5969</v>
      </c>
      <c r="AD43" s="23" t="s">
        <v>126</v>
      </c>
      <c r="AE43" s="50" t="s">
        <v>126</v>
      </c>
      <c r="AF43" s="62" t="s">
        <v>141</v>
      </c>
      <c r="AG43" s="23"/>
      <c r="AH43" s="23"/>
      <c r="AI43" s="23"/>
      <c r="AJ43" s="23"/>
      <c r="AK43" s="27"/>
      <c r="AL43" s="52" t="s">
        <v>5750</v>
      </c>
      <c r="AM43" s="23"/>
      <c r="AN43" s="23"/>
      <c r="AO43" s="23"/>
      <c r="AP43" s="23"/>
      <c r="AQ43" s="23" t="s">
        <v>129</v>
      </c>
      <c r="AR43" s="23"/>
      <c r="AS43" s="23" t="s">
        <v>128</v>
      </c>
      <c r="AT43" s="23" t="s">
        <v>128</v>
      </c>
      <c r="AU43" s="23" t="s">
        <v>129</v>
      </c>
      <c r="AV43" s="23" t="s">
        <v>129</v>
      </c>
      <c r="AW43" s="23" t="s">
        <v>128</v>
      </c>
      <c r="AX43" s="23" t="s">
        <v>128</v>
      </c>
      <c r="AY43" s="23"/>
      <c r="AZ43" s="23" t="s">
        <v>273</v>
      </c>
      <c r="BA43" s="39" t="s">
        <v>6134</v>
      </c>
    </row>
    <row r="44" spans="1:53" ht="16.05" customHeight="1" x14ac:dyDescent="0.3">
      <c r="A44" s="23">
        <v>1943</v>
      </c>
      <c r="B44" s="27" t="s">
        <v>130</v>
      </c>
      <c r="C44" s="27" t="s">
        <v>131</v>
      </c>
      <c r="D44" s="27" t="s">
        <v>138</v>
      </c>
      <c r="E44" s="28">
        <v>15878</v>
      </c>
      <c r="F44" s="40" t="s">
        <v>133</v>
      </c>
      <c r="G44" s="28">
        <v>15878</v>
      </c>
      <c r="H44" s="40" t="s">
        <v>133</v>
      </c>
      <c r="I44" s="40" t="s">
        <v>133</v>
      </c>
      <c r="J44" s="35">
        <v>30.6</v>
      </c>
      <c r="K44" s="35">
        <v>104.1</v>
      </c>
      <c r="L44" s="42" t="s">
        <v>133</v>
      </c>
      <c r="M44" s="35">
        <v>5.44</v>
      </c>
      <c r="N44" s="35"/>
      <c r="O44" s="44"/>
      <c r="P44" s="44"/>
      <c r="Q44" s="44">
        <v>5</v>
      </c>
      <c r="R44" s="44"/>
      <c r="S44" s="67" t="s">
        <v>6037</v>
      </c>
      <c r="T44" s="23" t="s">
        <v>139</v>
      </c>
      <c r="U44" s="27"/>
      <c r="V44" s="47"/>
      <c r="W44" s="47"/>
      <c r="X44" s="23" t="s">
        <v>140</v>
      </c>
      <c r="Y44" s="23"/>
      <c r="Z44" s="23" t="s">
        <v>126</v>
      </c>
      <c r="AA44" s="23"/>
      <c r="AB44" s="47"/>
      <c r="AC44" s="24" t="s">
        <v>5969</v>
      </c>
      <c r="AD44" s="23" t="s">
        <v>126</v>
      </c>
      <c r="AE44" s="50" t="s">
        <v>140</v>
      </c>
      <c r="AF44" s="62" t="s">
        <v>141</v>
      </c>
      <c r="AG44" s="23"/>
      <c r="AH44" s="23"/>
      <c r="AI44" s="23"/>
      <c r="AJ44" s="23"/>
      <c r="AK44" s="27"/>
      <c r="AL44" s="27"/>
      <c r="AM44" s="23" t="s">
        <v>129</v>
      </c>
      <c r="AN44" s="23"/>
      <c r="AO44" s="23"/>
      <c r="AP44" s="23" t="s">
        <v>129</v>
      </c>
      <c r="AQ44" s="23" t="s">
        <v>129</v>
      </c>
      <c r="AR44" s="23"/>
      <c r="AS44" s="23" t="s">
        <v>128</v>
      </c>
      <c r="AT44" s="23" t="s">
        <v>128</v>
      </c>
      <c r="AU44" s="23" t="s">
        <v>129</v>
      </c>
      <c r="AV44" s="23" t="s">
        <v>128</v>
      </c>
      <c r="AW44" s="23" t="s">
        <v>128</v>
      </c>
      <c r="AX44" s="23" t="s">
        <v>128</v>
      </c>
      <c r="AY44" s="23"/>
      <c r="AZ44" s="23" t="s">
        <v>274</v>
      </c>
      <c r="BA44" s="39" t="s">
        <v>5756</v>
      </c>
    </row>
    <row r="45" spans="1:53" ht="15.6" customHeight="1" x14ac:dyDescent="0.3">
      <c r="A45" s="23">
        <v>1944</v>
      </c>
      <c r="B45" s="27" t="s">
        <v>187</v>
      </c>
      <c r="C45" s="27" t="s">
        <v>188</v>
      </c>
      <c r="D45" s="27" t="s">
        <v>275</v>
      </c>
      <c r="E45" s="28">
        <v>16167</v>
      </c>
      <c r="F45" s="36">
        <v>0.75415509259259261</v>
      </c>
      <c r="G45" s="22">
        <v>16167</v>
      </c>
      <c r="H45" s="36">
        <v>0.87915509259259261</v>
      </c>
      <c r="I45" s="34" t="s">
        <v>6251</v>
      </c>
      <c r="J45" s="35">
        <v>36.799999999999997</v>
      </c>
      <c r="K45" s="35">
        <v>54.5</v>
      </c>
      <c r="L45" s="42">
        <v>7</v>
      </c>
      <c r="M45" s="35">
        <v>4.8</v>
      </c>
      <c r="N45" s="35"/>
      <c r="O45" s="44"/>
      <c r="P45" s="44"/>
      <c r="Q45" s="44"/>
      <c r="R45" s="44">
        <v>4.8</v>
      </c>
      <c r="S45" s="24" t="s">
        <v>6030</v>
      </c>
      <c r="T45" s="23" t="s">
        <v>146</v>
      </c>
      <c r="U45" s="27"/>
      <c r="V45" s="47"/>
      <c r="W45" s="47"/>
      <c r="X45" s="23">
        <v>20</v>
      </c>
      <c r="Y45" s="23">
        <v>20</v>
      </c>
      <c r="Z45" s="23" t="s">
        <v>126</v>
      </c>
      <c r="AA45" s="23"/>
      <c r="AB45" s="47"/>
      <c r="AC45" s="27" t="s">
        <v>5900</v>
      </c>
      <c r="AD45" s="23" t="s">
        <v>126</v>
      </c>
      <c r="AE45" s="50" t="s">
        <v>126</v>
      </c>
      <c r="AF45" s="62" t="s">
        <v>137</v>
      </c>
      <c r="AG45" s="23"/>
      <c r="AH45" s="23"/>
      <c r="AI45" s="23"/>
      <c r="AJ45" s="23"/>
      <c r="AK45" s="27"/>
      <c r="AL45" s="27"/>
      <c r="AM45" s="23"/>
      <c r="AN45" s="23"/>
      <c r="AO45" s="23"/>
      <c r="AP45" s="23"/>
      <c r="AQ45" s="23" t="s">
        <v>129</v>
      </c>
      <c r="AR45" s="23"/>
      <c r="AS45" s="23" t="s">
        <v>128</v>
      </c>
      <c r="AT45" s="23" t="s">
        <v>128</v>
      </c>
      <c r="AU45" s="23" t="s">
        <v>129</v>
      </c>
      <c r="AV45" s="23" t="s">
        <v>128</v>
      </c>
      <c r="AW45" s="23" t="s">
        <v>128</v>
      </c>
      <c r="AX45" s="23" t="s">
        <v>128</v>
      </c>
      <c r="AY45" s="23"/>
      <c r="AZ45" s="23" t="s">
        <v>276</v>
      </c>
      <c r="BA45" s="45"/>
    </row>
    <row r="46" spans="1:53" ht="16.05" customHeight="1" x14ac:dyDescent="0.3">
      <c r="A46" s="23">
        <v>1947</v>
      </c>
      <c r="B46" s="27" t="s">
        <v>187</v>
      </c>
      <c r="C46" s="27" t="s">
        <v>188</v>
      </c>
      <c r="D46" s="27" t="s">
        <v>217</v>
      </c>
      <c r="E46" s="28">
        <v>17358</v>
      </c>
      <c r="F46" s="36">
        <v>0.625</v>
      </c>
      <c r="G46" s="22">
        <v>17358</v>
      </c>
      <c r="H46" s="37">
        <v>0.77083333333333337</v>
      </c>
      <c r="I46" s="34" t="s">
        <v>6250</v>
      </c>
      <c r="J46" s="35">
        <v>37.5</v>
      </c>
      <c r="K46" s="35">
        <v>57.8</v>
      </c>
      <c r="L46" s="42">
        <v>9</v>
      </c>
      <c r="M46" s="35">
        <v>4.0999999999999996</v>
      </c>
      <c r="N46" s="35"/>
      <c r="O46" s="44"/>
      <c r="P46" s="44"/>
      <c r="Q46" s="44"/>
      <c r="R46" s="44">
        <v>4.0999999999999996</v>
      </c>
      <c r="S46" s="24" t="s">
        <v>6032</v>
      </c>
      <c r="T46" s="23" t="s">
        <v>134</v>
      </c>
      <c r="U46" s="27"/>
      <c r="V46" s="47"/>
      <c r="W46" s="47"/>
      <c r="X46" s="23" t="s">
        <v>126</v>
      </c>
      <c r="Y46" s="23"/>
      <c r="Z46" s="23" t="s">
        <v>126</v>
      </c>
      <c r="AA46" s="23"/>
      <c r="AB46" s="47"/>
      <c r="AC46" s="27"/>
      <c r="AD46" s="23" t="s">
        <v>126</v>
      </c>
      <c r="AE46" s="50" t="s">
        <v>126</v>
      </c>
      <c r="AF46" s="62" t="s">
        <v>137</v>
      </c>
      <c r="AG46" s="23"/>
      <c r="AH46" s="23"/>
      <c r="AI46" s="23"/>
      <c r="AJ46" s="23"/>
      <c r="AK46" s="27"/>
      <c r="AL46" s="27"/>
      <c r="AM46" s="23"/>
      <c r="AN46" s="23"/>
      <c r="AO46" s="23"/>
      <c r="AP46" s="23"/>
      <c r="AQ46" s="23" t="s">
        <v>129</v>
      </c>
      <c r="AR46" s="23"/>
      <c r="AS46" s="23" t="s">
        <v>128</v>
      </c>
      <c r="AT46" s="23" t="s">
        <v>128</v>
      </c>
      <c r="AU46" s="23" t="s">
        <v>129</v>
      </c>
      <c r="AV46" s="23" t="s">
        <v>128</v>
      </c>
      <c r="AW46" s="23" t="s">
        <v>128</v>
      </c>
      <c r="AX46" s="23" t="s">
        <v>128</v>
      </c>
      <c r="AY46" s="23"/>
      <c r="AZ46" s="23" t="s">
        <v>277</v>
      </c>
      <c r="BA46" s="45"/>
    </row>
    <row r="47" spans="1:53" ht="16.05" customHeight="1" x14ac:dyDescent="0.3">
      <c r="A47" s="23">
        <v>1947</v>
      </c>
      <c r="B47" s="27" t="s">
        <v>254</v>
      </c>
      <c r="C47" s="27" t="s">
        <v>255</v>
      </c>
      <c r="D47" s="27" t="s">
        <v>278</v>
      </c>
      <c r="E47" s="28">
        <v>17385</v>
      </c>
      <c r="F47" s="36">
        <v>0.40046296296296297</v>
      </c>
      <c r="G47" s="22">
        <v>17385</v>
      </c>
      <c r="H47" s="37">
        <v>0.40046296296296297</v>
      </c>
      <c r="I47" s="34" t="s">
        <v>6250</v>
      </c>
      <c r="J47" s="35">
        <v>37</v>
      </c>
      <c r="K47" s="35">
        <v>8</v>
      </c>
      <c r="L47" s="42" t="s">
        <v>133</v>
      </c>
      <c r="M47" s="35">
        <v>5.4409999999999998</v>
      </c>
      <c r="N47" s="35"/>
      <c r="O47" s="44"/>
      <c r="P47" s="44">
        <v>5.3</v>
      </c>
      <c r="Q47" s="44">
        <v>5</v>
      </c>
      <c r="R47" s="44"/>
      <c r="S47" s="24" t="s">
        <v>6037</v>
      </c>
      <c r="T47" s="23" t="s">
        <v>224</v>
      </c>
      <c r="U47" s="27"/>
      <c r="V47" s="47"/>
      <c r="W47" s="47"/>
      <c r="X47" s="23">
        <v>3</v>
      </c>
      <c r="Y47" s="23"/>
      <c r="Z47" s="23">
        <v>8</v>
      </c>
      <c r="AA47" s="23"/>
      <c r="AB47" s="47"/>
      <c r="AC47" s="24" t="s">
        <v>5969</v>
      </c>
      <c r="AD47" s="23"/>
      <c r="AE47" s="23" t="s">
        <v>126</v>
      </c>
      <c r="AF47" s="62" t="s">
        <v>137</v>
      </c>
      <c r="AG47" s="23"/>
      <c r="AH47" s="23"/>
      <c r="AI47" s="23"/>
      <c r="AJ47" s="23"/>
      <c r="AK47" s="27"/>
      <c r="AL47" s="27" t="s">
        <v>6121</v>
      </c>
      <c r="AM47" s="23"/>
      <c r="AN47" s="23"/>
      <c r="AO47" s="23"/>
      <c r="AP47" s="23"/>
      <c r="AQ47" s="23" t="s">
        <v>129</v>
      </c>
      <c r="AR47" s="23"/>
      <c r="AS47" s="23" t="s">
        <v>128</v>
      </c>
      <c r="AT47" s="23" t="s">
        <v>128</v>
      </c>
      <c r="AU47" s="23" t="s">
        <v>129</v>
      </c>
      <c r="AV47" s="23" t="s">
        <v>128</v>
      </c>
      <c r="AW47" s="23" t="s">
        <v>128</v>
      </c>
      <c r="AX47" s="23" t="s">
        <v>128</v>
      </c>
      <c r="AY47" s="23"/>
      <c r="AZ47" s="23" t="s">
        <v>279</v>
      </c>
      <c r="BA47" s="45" t="s">
        <v>6122</v>
      </c>
    </row>
    <row r="48" spans="1:53" ht="16.05" customHeight="1" x14ac:dyDescent="0.3">
      <c r="A48" s="23">
        <v>1947</v>
      </c>
      <c r="B48" s="24" t="s">
        <v>159</v>
      </c>
      <c r="C48" s="24" t="s">
        <v>367</v>
      </c>
      <c r="D48" s="24" t="s">
        <v>5188</v>
      </c>
      <c r="E48" s="25">
        <v>17442</v>
      </c>
      <c r="F48" s="38">
        <v>0.85760416666666661</v>
      </c>
      <c r="G48" s="25">
        <v>17442</v>
      </c>
      <c r="H48" s="37">
        <v>0.89927083333333335</v>
      </c>
      <c r="I48" s="34" t="s">
        <v>6252</v>
      </c>
      <c r="J48" s="43">
        <v>38.5</v>
      </c>
      <c r="K48" s="43">
        <v>-9.9832999999999998</v>
      </c>
      <c r="L48" s="56">
        <v>0</v>
      </c>
      <c r="M48" s="43">
        <v>5.0999999999999996</v>
      </c>
      <c r="N48" s="43"/>
      <c r="O48" s="57"/>
      <c r="P48" s="57"/>
      <c r="Q48" s="57"/>
      <c r="R48" s="57">
        <v>5.0999999999999996</v>
      </c>
      <c r="S48" s="24" t="s">
        <v>6033</v>
      </c>
      <c r="T48" s="26" t="s">
        <v>497</v>
      </c>
      <c r="U48" s="24"/>
      <c r="V48" s="46"/>
      <c r="W48" s="58"/>
      <c r="X48" s="26">
        <v>1</v>
      </c>
      <c r="Y48" s="26">
        <v>0</v>
      </c>
      <c r="Z48" s="26">
        <v>5</v>
      </c>
      <c r="AA48" s="26"/>
      <c r="AB48" s="58"/>
      <c r="AC48" s="24" t="s">
        <v>5189</v>
      </c>
      <c r="AD48" s="26"/>
      <c r="AE48" s="26"/>
      <c r="AF48" s="59"/>
      <c r="AG48" s="26"/>
      <c r="AH48" s="26"/>
      <c r="AI48" s="26"/>
      <c r="AJ48" s="26"/>
      <c r="AK48" s="24"/>
      <c r="AL48" s="60"/>
      <c r="AM48" s="26"/>
      <c r="AN48" s="26"/>
      <c r="AO48" s="26"/>
      <c r="AP48" s="26"/>
      <c r="AQ48" s="26"/>
      <c r="AR48" s="26"/>
      <c r="AS48" s="26" t="s">
        <v>128</v>
      </c>
      <c r="AT48" s="26" t="s">
        <v>128</v>
      </c>
      <c r="AU48" s="26" t="s">
        <v>128</v>
      </c>
      <c r="AV48" s="26" t="s">
        <v>128</v>
      </c>
      <c r="AW48" s="26" t="s">
        <v>128</v>
      </c>
      <c r="AX48" s="26" t="s">
        <v>128</v>
      </c>
      <c r="AY48" s="26"/>
      <c r="AZ48" s="26" t="s">
        <v>5190</v>
      </c>
      <c r="BA48" s="39" t="s">
        <v>5187</v>
      </c>
    </row>
    <row r="49" spans="1:53" ht="16.05" customHeight="1" x14ac:dyDescent="0.3">
      <c r="A49" s="23">
        <v>1948</v>
      </c>
      <c r="B49" s="24" t="s">
        <v>1095</v>
      </c>
      <c r="C49" s="24" t="s">
        <v>2597</v>
      </c>
      <c r="D49" s="24" t="s">
        <v>5132</v>
      </c>
      <c r="E49" s="25">
        <v>17553</v>
      </c>
      <c r="F49" s="38">
        <v>0.69976851851851851</v>
      </c>
      <c r="G49" s="22">
        <v>17553</v>
      </c>
      <c r="H49" s="37">
        <v>0.57476851851851851</v>
      </c>
      <c r="I49" s="34" t="s">
        <v>6250</v>
      </c>
      <c r="J49" s="43">
        <v>-30.5</v>
      </c>
      <c r="K49" s="43">
        <v>-58</v>
      </c>
      <c r="L49" s="56">
        <v>30</v>
      </c>
      <c r="M49" s="43">
        <v>5.5</v>
      </c>
      <c r="N49" s="43"/>
      <c r="O49" s="57"/>
      <c r="P49" s="57"/>
      <c r="Q49" s="57"/>
      <c r="R49" s="57">
        <v>5.5</v>
      </c>
      <c r="S49" s="24" t="s">
        <v>6031</v>
      </c>
      <c r="T49" s="26" t="s">
        <v>139</v>
      </c>
      <c r="U49" s="24"/>
      <c r="V49" s="46"/>
      <c r="W49" s="58"/>
      <c r="X49" s="26">
        <v>0</v>
      </c>
      <c r="Y49" s="26">
        <v>0</v>
      </c>
      <c r="Z49" s="26">
        <v>0</v>
      </c>
      <c r="AA49" s="26"/>
      <c r="AB49" s="58"/>
      <c r="AC49" s="24"/>
      <c r="AD49" s="26" t="s">
        <v>833</v>
      </c>
      <c r="AE49" s="26"/>
      <c r="AF49" s="59"/>
      <c r="AG49" s="26"/>
      <c r="AH49" s="26"/>
      <c r="AI49" s="26"/>
      <c r="AJ49" s="26" t="s">
        <v>43</v>
      </c>
      <c r="AK49" s="24"/>
      <c r="AL49" s="24" t="s">
        <v>6124</v>
      </c>
      <c r="AM49" s="26"/>
      <c r="AN49" s="26"/>
      <c r="AO49" s="26"/>
      <c r="AP49" s="26"/>
      <c r="AQ49" s="26"/>
      <c r="AR49" s="26"/>
      <c r="AS49" s="26" t="s">
        <v>128</v>
      </c>
      <c r="AT49" s="26" t="s">
        <v>128</v>
      </c>
      <c r="AU49" s="26" t="s">
        <v>128</v>
      </c>
      <c r="AV49" s="26" t="s">
        <v>128</v>
      </c>
      <c r="AW49" s="26" t="s">
        <v>128</v>
      </c>
      <c r="AX49" s="26" t="s">
        <v>128</v>
      </c>
      <c r="AY49" s="26"/>
      <c r="AZ49" s="26" t="s">
        <v>5133</v>
      </c>
      <c r="BA49" s="41" t="s">
        <v>5130</v>
      </c>
    </row>
    <row r="50" spans="1:53" ht="16.05" customHeight="1" x14ac:dyDescent="0.3">
      <c r="A50" s="23">
        <v>1948</v>
      </c>
      <c r="B50" s="27" t="s">
        <v>148</v>
      </c>
      <c r="C50" s="27" t="s">
        <v>191</v>
      </c>
      <c r="D50" s="27" t="s">
        <v>3488</v>
      </c>
      <c r="E50" s="25">
        <v>17604</v>
      </c>
      <c r="F50" s="38">
        <v>0.18680555555555556</v>
      </c>
      <c r="G50" s="22">
        <v>17603</v>
      </c>
      <c r="H50" s="37">
        <v>0.93680555555555556</v>
      </c>
      <c r="I50" s="34" t="s">
        <v>6250</v>
      </c>
      <c r="J50" s="43">
        <v>36</v>
      </c>
      <c r="K50" s="43">
        <v>-102.5</v>
      </c>
      <c r="L50" s="56" t="s">
        <v>133</v>
      </c>
      <c r="M50" s="43">
        <v>5.2</v>
      </c>
      <c r="N50" s="43"/>
      <c r="O50" s="57"/>
      <c r="P50" s="57"/>
      <c r="Q50" s="57"/>
      <c r="R50" s="57">
        <v>5.2</v>
      </c>
      <c r="S50" s="24" t="s">
        <v>6034</v>
      </c>
      <c r="T50" s="26" t="s">
        <v>139</v>
      </c>
      <c r="U50" s="24"/>
      <c r="V50" s="46"/>
      <c r="W50" s="58"/>
      <c r="X50" s="26"/>
      <c r="Y50" s="26"/>
      <c r="Z50" s="26"/>
      <c r="AA50" s="26"/>
      <c r="AB50" s="58"/>
      <c r="AC50" s="24"/>
      <c r="AD50" s="26" t="s">
        <v>470</v>
      </c>
      <c r="AE50" s="26"/>
      <c r="AF50" s="59"/>
      <c r="AG50" s="26"/>
      <c r="AH50" s="26"/>
      <c r="AI50" s="26"/>
      <c r="AJ50" s="26"/>
      <c r="AK50" s="24"/>
      <c r="AL50" s="24"/>
      <c r="AM50" s="26"/>
      <c r="AN50" s="26"/>
      <c r="AO50" s="26"/>
      <c r="AP50" s="26"/>
      <c r="AQ50" s="26"/>
      <c r="AR50" s="26"/>
      <c r="AS50" s="26" t="s">
        <v>128</v>
      </c>
      <c r="AT50" s="26" t="s">
        <v>128</v>
      </c>
      <c r="AU50" s="26" t="s">
        <v>128</v>
      </c>
      <c r="AV50" s="26" t="s">
        <v>128</v>
      </c>
      <c r="AW50" s="26" t="s">
        <v>128</v>
      </c>
      <c r="AX50" s="26" t="s">
        <v>128</v>
      </c>
      <c r="AY50" s="26"/>
      <c r="AZ50" s="26" t="s">
        <v>5261</v>
      </c>
      <c r="BA50" s="39" t="s">
        <v>5260</v>
      </c>
    </row>
    <row r="51" spans="1:53" ht="16.05" customHeight="1" x14ac:dyDescent="0.3">
      <c r="A51" s="23">
        <v>1948</v>
      </c>
      <c r="B51" s="24" t="s">
        <v>159</v>
      </c>
      <c r="C51" s="24" t="s">
        <v>367</v>
      </c>
      <c r="D51" s="24" t="s">
        <v>5185</v>
      </c>
      <c r="E51" s="25">
        <v>17855</v>
      </c>
      <c r="F51" s="38">
        <v>0.14914351851851851</v>
      </c>
      <c r="G51" s="22">
        <v>17855</v>
      </c>
      <c r="H51" s="37">
        <v>0.14914351851851851</v>
      </c>
      <c r="I51" s="34" t="s">
        <v>6250</v>
      </c>
      <c r="J51" s="43">
        <v>41.5</v>
      </c>
      <c r="K51" s="43">
        <v>-8.5</v>
      </c>
      <c r="L51" s="56">
        <v>0</v>
      </c>
      <c r="M51" s="43">
        <v>4.8</v>
      </c>
      <c r="N51" s="43"/>
      <c r="O51" s="57">
        <v>4.8</v>
      </c>
      <c r="P51" s="57"/>
      <c r="Q51" s="57"/>
      <c r="R51" s="57"/>
      <c r="S51" s="24" t="s">
        <v>6136</v>
      </c>
      <c r="T51" s="26" t="s">
        <v>497</v>
      </c>
      <c r="U51" s="24"/>
      <c r="V51" s="46"/>
      <c r="W51" s="58"/>
      <c r="X51" s="26">
        <v>1</v>
      </c>
      <c r="Y51" s="26">
        <v>0</v>
      </c>
      <c r="Z51" s="26">
        <v>0</v>
      </c>
      <c r="AA51" s="26"/>
      <c r="AB51" s="58"/>
      <c r="AC51" s="24" t="s">
        <v>808</v>
      </c>
      <c r="AD51" s="26" t="s">
        <v>470</v>
      </c>
      <c r="AE51" s="26"/>
      <c r="AF51" s="59"/>
      <c r="AG51" s="26"/>
      <c r="AH51" s="26"/>
      <c r="AI51" s="26"/>
      <c r="AJ51" s="26"/>
      <c r="AK51" s="24"/>
      <c r="AL51" s="24" t="s">
        <v>5180</v>
      </c>
      <c r="AM51" s="26"/>
      <c r="AN51" s="26"/>
      <c r="AO51" s="26"/>
      <c r="AP51" s="26"/>
      <c r="AQ51" s="26"/>
      <c r="AR51" s="26"/>
      <c r="AS51" s="26" t="s">
        <v>128</v>
      </c>
      <c r="AT51" s="26" t="s">
        <v>128</v>
      </c>
      <c r="AU51" s="26" t="s">
        <v>128</v>
      </c>
      <c r="AV51" s="26" t="s">
        <v>128</v>
      </c>
      <c r="AW51" s="26" t="s">
        <v>128</v>
      </c>
      <c r="AX51" s="26" t="s">
        <v>128</v>
      </c>
      <c r="AY51" s="26"/>
      <c r="AZ51" s="26" t="s">
        <v>5186</v>
      </c>
      <c r="BA51" s="39" t="s">
        <v>5187</v>
      </c>
    </row>
    <row r="52" spans="1:53" ht="16.05" customHeight="1" x14ac:dyDescent="0.3">
      <c r="A52" s="23">
        <v>1949</v>
      </c>
      <c r="B52" s="27" t="s">
        <v>254</v>
      </c>
      <c r="C52" s="27" t="s">
        <v>255</v>
      </c>
      <c r="D52" s="27" t="s">
        <v>281</v>
      </c>
      <c r="E52" s="28">
        <v>17946</v>
      </c>
      <c r="F52" s="36">
        <v>0.87556712962962957</v>
      </c>
      <c r="G52" s="22">
        <v>17946</v>
      </c>
      <c r="H52" s="37">
        <v>0.87556712962962957</v>
      </c>
      <c r="I52" s="34" t="s">
        <v>6250</v>
      </c>
      <c r="J52" s="35">
        <v>36.5</v>
      </c>
      <c r="K52" s="35">
        <v>5.2</v>
      </c>
      <c r="L52" s="42">
        <v>10</v>
      </c>
      <c r="M52" s="35">
        <v>5.24</v>
      </c>
      <c r="N52" s="35"/>
      <c r="O52" s="44"/>
      <c r="P52" s="44">
        <v>4.9000000000000004</v>
      </c>
      <c r="Q52" s="44">
        <v>4.7</v>
      </c>
      <c r="R52" s="44"/>
      <c r="S52" s="24" t="s">
        <v>6106</v>
      </c>
      <c r="T52" s="23" t="s">
        <v>134</v>
      </c>
      <c r="U52" s="27"/>
      <c r="V52" s="46"/>
      <c r="W52" s="47"/>
      <c r="X52" s="50" t="s">
        <v>282</v>
      </c>
      <c r="Y52" s="23"/>
      <c r="Z52" s="50" t="s">
        <v>283</v>
      </c>
      <c r="AA52" s="23">
        <v>350</v>
      </c>
      <c r="AB52" s="47"/>
      <c r="AC52" s="24" t="s">
        <v>5969</v>
      </c>
      <c r="AD52" s="23"/>
      <c r="AE52" s="23" t="s">
        <v>284</v>
      </c>
      <c r="AF52" s="66"/>
      <c r="AG52" s="23"/>
      <c r="AH52" s="23" t="s">
        <v>129</v>
      </c>
      <c r="AI52" s="23"/>
      <c r="AJ52" s="23" t="s">
        <v>43</v>
      </c>
      <c r="AK52" s="27"/>
      <c r="AL52" s="27" t="s">
        <v>6123</v>
      </c>
      <c r="AM52" s="23"/>
      <c r="AN52" s="23"/>
      <c r="AO52" s="23"/>
      <c r="AP52" s="23"/>
      <c r="AQ52" s="23"/>
      <c r="AR52" s="23"/>
      <c r="AS52" s="23" t="s">
        <v>128</v>
      </c>
      <c r="AT52" s="23" t="s">
        <v>128</v>
      </c>
      <c r="AU52" s="23" t="s">
        <v>128</v>
      </c>
      <c r="AV52" s="23" t="s">
        <v>128</v>
      </c>
      <c r="AW52" s="23" t="s">
        <v>128</v>
      </c>
      <c r="AX52" s="23" t="s">
        <v>128</v>
      </c>
      <c r="AY52" s="23"/>
      <c r="AZ52" s="23" t="s">
        <v>285</v>
      </c>
      <c r="BA52" s="65" t="s">
        <v>286</v>
      </c>
    </row>
    <row r="53" spans="1:53" ht="16.05" customHeight="1" x14ac:dyDescent="0.3">
      <c r="A53" s="23">
        <v>1949</v>
      </c>
      <c r="B53" s="24" t="s">
        <v>294</v>
      </c>
      <c r="C53" s="24" t="s">
        <v>295</v>
      </c>
      <c r="D53" s="24" t="s">
        <v>5194</v>
      </c>
      <c r="E53" s="25">
        <v>17967</v>
      </c>
      <c r="F53" s="38">
        <v>0.93788194444444439</v>
      </c>
      <c r="G53" s="22">
        <v>17968</v>
      </c>
      <c r="H53" s="37">
        <v>0.35454861111111113</v>
      </c>
      <c r="I53" s="34" t="s">
        <v>6250</v>
      </c>
      <c r="J53" s="43">
        <v>-34.74</v>
      </c>
      <c r="K53" s="43">
        <v>149.19999999999999</v>
      </c>
      <c r="L53" s="56">
        <v>0</v>
      </c>
      <c r="M53" s="43">
        <v>5.173</v>
      </c>
      <c r="N53" s="43"/>
      <c r="O53" s="57">
        <v>5.5</v>
      </c>
      <c r="P53" s="57"/>
      <c r="Q53" s="57">
        <v>4.5999999999999996</v>
      </c>
      <c r="R53" s="57"/>
      <c r="S53" s="24" t="s">
        <v>6119</v>
      </c>
      <c r="T53" s="26" t="s">
        <v>146</v>
      </c>
      <c r="U53" s="24"/>
      <c r="V53" s="46"/>
      <c r="W53" s="58"/>
      <c r="X53" s="26"/>
      <c r="Y53" s="26"/>
      <c r="Z53" s="26"/>
      <c r="AA53" s="26"/>
      <c r="AB53" s="58"/>
      <c r="AC53" s="24"/>
      <c r="AD53" s="26" t="s">
        <v>541</v>
      </c>
      <c r="AE53" s="26"/>
      <c r="AF53" s="59"/>
      <c r="AG53" s="26"/>
      <c r="AH53" s="26"/>
      <c r="AI53" s="26"/>
      <c r="AJ53" s="26" t="s">
        <v>43</v>
      </c>
      <c r="AK53" s="24"/>
      <c r="AL53" s="24" t="s">
        <v>6118</v>
      </c>
      <c r="AM53" s="26"/>
      <c r="AN53" s="26"/>
      <c r="AO53" s="26"/>
      <c r="AP53" s="26"/>
      <c r="AQ53" s="26"/>
      <c r="AR53" s="26"/>
      <c r="AS53" s="26" t="s">
        <v>128</v>
      </c>
      <c r="AT53" s="26" t="s">
        <v>128</v>
      </c>
      <c r="AU53" s="26" t="s">
        <v>128</v>
      </c>
      <c r="AV53" s="26" t="s">
        <v>128</v>
      </c>
      <c r="AW53" s="26" t="s">
        <v>128</v>
      </c>
      <c r="AX53" s="26" t="s">
        <v>128</v>
      </c>
      <c r="AY53" s="26"/>
      <c r="AZ53" s="26" t="s">
        <v>5195</v>
      </c>
      <c r="BA53" s="39" t="s">
        <v>5198</v>
      </c>
    </row>
    <row r="54" spans="1:53" ht="16.05" customHeight="1" x14ac:dyDescent="0.3">
      <c r="A54" s="23">
        <v>1949</v>
      </c>
      <c r="B54" s="24" t="s">
        <v>159</v>
      </c>
      <c r="C54" s="24" t="s">
        <v>308</v>
      </c>
      <c r="D54" s="24" t="s">
        <v>5170</v>
      </c>
      <c r="E54" s="25">
        <v>18175</v>
      </c>
      <c r="F54" s="38">
        <v>0.73151620370370374</v>
      </c>
      <c r="G54" s="22">
        <v>18175</v>
      </c>
      <c r="H54" s="37">
        <v>0.81484953703703711</v>
      </c>
      <c r="I54" s="34" t="s">
        <v>6250</v>
      </c>
      <c r="J54" s="43">
        <v>38.5</v>
      </c>
      <c r="K54" s="43">
        <v>21.8</v>
      </c>
      <c r="L54" s="56" t="s">
        <v>133</v>
      </c>
      <c r="M54" s="43">
        <v>5.0999999999999996</v>
      </c>
      <c r="N54" s="43"/>
      <c r="O54" s="57"/>
      <c r="P54" s="57"/>
      <c r="Q54" s="57"/>
      <c r="R54" s="57">
        <v>5.0999999999999996</v>
      </c>
      <c r="S54" s="24" t="s">
        <v>6033</v>
      </c>
      <c r="T54" s="26"/>
      <c r="U54" s="24"/>
      <c r="V54" s="46"/>
      <c r="W54" s="58"/>
      <c r="X54" s="26"/>
      <c r="Y54" s="26"/>
      <c r="Z54" s="26"/>
      <c r="AA54" s="26"/>
      <c r="AB54" s="58"/>
      <c r="AC54" s="24"/>
      <c r="AD54" s="26" t="s">
        <v>5171</v>
      </c>
      <c r="AE54" s="26"/>
      <c r="AF54" s="59"/>
      <c r="AG54" s="26"/>
      <c r="AH54" s="26"/>
      <c r="AI54" s="26"/>
      <c r="AJ54" s="26" t="s">
        <v>43</v>
      </c>
      <c r="AK54" s="24"/>
      <c r="AL54" s="24" t="s">
        <v>5173</v>
      </c>
      <c r="AM54" s="26"/>
      <c r="AN54" s="26"/>
      <c r="AO54" s="26"/>
      <c r="AP54" s="26"/>
      <c r="AQ54" s="26"/>
      <c r="AR54" s="26"/>
      <c r="AS54" s="26" t="s">
        <v>128</v>
      </c>
      <c r="AT54" s="26" t="s">
        <v>128</v>
      </c>
      <c r="AU54" s="26" t="s">
        <v>128</v>
      </c>
      <c r="AV54" s="26" t="s">
        <v>128</v>
      </c>
      <c r="AW54" s="26" t="s">
        <v>128</v>
      </c>
      <c r="AX54" s="26" t="s">
        <v>128</v>
      </c>
      <c r="AY54" s="26"/>
      <c r="AZ54" s="26" t="s">
        <v>5172</v>
      </c>
      <c r="BA54" s="39" t="s">
        <v>5174</v>
      </c>
    </row>
    <row r="55" spans="1:53" ht="16.05" customHeight="1" x14ac:dyDescent="0.3">
      <c r="A55" s="23">
        <v>1951</v>
      </c>
      <c r="B55" s="27" t="s">
        <v>159</v>
      </c>
      <c r="C55" s="27" t="s">
        <v>160</v>
      </c>
      <c r="D55" s="27" t="s">
        <v>287</v>
      </c>
      <c r="E55" s="28">
        <v>18763</v>
      </c>
      <c r="F55" s="36">
        <v>0.95450231481481485</v>
      </c>
      <c r="G55" s="22">
        <v>18763</v>
      </c>
      <c r="H55" s="37">
        <v>0.99616898148148147</v>
      </c>
      <c r="I55" s="34" t="s">
        <v>6250</v>
      </c>
      <c r="J55" s="35">
        <v>45.25</v>
      </c>
      <c r="K55" s="35">
        <v>9.5</v>
      </c>
      <c r="L55" s="42">
        <v>35</v>
      </c>
      <c r="M55" s="35">
        <v>5.17</v>
      </c>
      <c r="N55" s="35">
        <v>5.5</v>
      </c>
      <c r="O55" s="44"/>
      <c r="P55" s="44"/>
      <c r="Q55" s="44">
        <v>5.5</v>
      </c>
      <c r="R55" s="44"/>
      <c r="S55" s="67" t="s">
        <v>5287</v>
      </c>
      <c r="T55" s="23" t="s">
        <v>171</v>
      </c>
      <c r="U55" s="27" t="s">
        <v>193</v>
      </c>
      <c r="V55" s="46"/>
      <c r="W55" s="47"/>
      <c r="X55" s="23">
        <v>0</v>
      </c>
      <c r="Y55" s="23">
        <v>0</v>
      </c>
      <c r="Z55" s="23">
        <v>0</v>
      </c>
      <c r="AA55" s="23"/>
      <c r="AB55" s="47"/>
      <c r="AC55" s="27"/>
      <c r="AD55" s="23" t="s">
        <v>288</v>
      </c>
      <c r="AE55" s="23"/>
      <c r="AF55" s="23"/>
      <c r="AG55" s="23"/>
      <c r="AH55" s="23"/>
      <c r="AI55" s="23"/>
      <c r="AJ55" s="23" t="s">
        <v>43</v>
      </c>
      <c r="AK55" s="27" t="s">
        <v>290</v>
      </c>
      <c r="AL55" s="27"/>
      <c r="AM55" s="23"/>
      <c r="AN55" s="23"/>
      <c r="AO55" s="23"/>
      <c r="AP55" s="23"/>
      <c r="AQ55" s="23"/>
      <c r="AR55" s="23"/>
      <c r="AS55" s="23" t="s">
        <v>128</v>
      </c>
      <c r="AT55" s="23" t="s">
        <v>128</v>
      </c>
      <c r="AU55" s="23" t="s">
        <v>128</v>
      </c>
      <c r="AV55" s="23" t="s">
        <v>128</v>
      </c>
      <c r="AW55" s="23" t="s">
        <v>128</v>
      </c>
      <c r="AX55" s="23" t="s">
        <v>128</v>
      </c>
      <c r="AY55" s="23"/>
      <c r="AZ55" s="23" t="s">
        <v>289</v>
      </c>
      <c r="BA55" s="65" t="s">
        <v>291</v>
      </c>
    </row>
    <row r="56" spans="1:53" ht="16.05" customHeight="1" x14ac:dyDescent="0.3">
      <c r="A56" s="23">
        <v>1951</v>
      </c>
      <c r="B56" s="27" t="s">
        <v>148</v>
      </c>
      <c r="C56" s="27" t="s">
        <v>191</v>
      </c>
      <c r="D56" s="27" t="s">
        <v>3488</v>
      </c>
      <c r="E56" s="28">
        <v>18799</v>
      </c>
      <c r="F56" s="36">
        <v>0.77581018518518519</v>
      </c>
      <c r="G56" s="22">
        <v>18799</v>
      </c>
      <c r="H56" s="37">
        <v>0.56747685185185182</v>
      </c>
      <c r="I56" s="34" t="s">
        <v>6250</v>
      </c>
      <c r="J56" s="35">
        <v>35</v>
      </c>
      <c r="K56" s="35">
        <v>-102</v>
      </c>
      <c r="L56" s="23" t="s">
        <v>133</v>
      </c>
      <c r="M56" s="43">
        <v>4.2</v>
      </c>
      <c r="N56" s="43"/>
      <c r="O56" s="57"/>
      <c r="P56" s="57"/>
      <c r="Q56" s="57"/>
      <c r="R56" s="57">
        <v>4.2</v>
      </c>
      <c r="S56" s="24" t="s">
        <v>6035</v>
      </c>
      <c r="T56" s="26" t="s">
        <v>497</v>
      </c>
      <c r="U56" s="24"/>
      <c r="V56" s="46"/>
      <c r="W56" s="58"/>
      <c r="X56" s="26"/>
      <c r="Y56" s="26"/>
      <c r="Z56" s="26"/>
      <c r="AA56" s="26"/>
      <c r="AB56" s="58"/>
      <c r="AC56" s="24"/>
      <c r="AD56" s="26" t="s">
        <v>470</v>
      </c>
      <c r="AE56" s="26"/>
      <c r="AF56" s="59"/>
      <c r="AG56" s="26"/>
      <c r="AH56" s="26"/>
      <c r="AI56" s="26"/>
      <c r="AJ56" s="26"/>
      <c r="AK56" s="24"/>
      <c r="AL56" s="24" t="s">
        <v>5259</v>
      </c>
      <c r="AM56" s="26"/>
      <c r="AN56" s="26"/>
      <c r="AO56" s="26"/>
      <c r="AP56" s="26"/>
      <c r="AQ56" s="26"/>
      <c r="AR56" s="26"/>
      <c r="AS56" s="26" t="s">
        <v>128</v>
      </c>
      <c r="AT56" s="26" t="s">
        <v>128</v>
      </c>
      <c r="AU56" s="26" t="s">
        <v>128</v>
      </c>
      <c r="AV56" s="26" t="s">
        <v>128</v>
      </c>
      <c r="AW56" s="26" t="s">
        <v>128</v>
      </c>
      <c r="AX56" s="26" t="s">
        <v>128</v>
      </c>
      <c r="AY56" s="26"/>
      <c r="AZ56" s="26" t="s">
        <v>5258</v>
      </c>
      <c r="BA56" s="39" t="s">
        <v>5260</v>
      </c>
    </row>
    <row r="57" spans="1:53" ht="16.05" customHeight="1" x14ac:dyDescent="0.3">
      <c r="A57" s="23">
        <v>1952</v>
      </c>
      <c r="B57" s="27" t="s">
        <v>148</v>
      </c>
      <c r="C57" s="27" t="s">
        <v>191</v>
      </c>
      <c r="D57" s="27" t="s">
        <v>6591</v>
      </c>
      <c r="E57" s="28">
        <v>19093</v>
      </c>
      <c r="F57" s="36">
        <v>0.68712962962962953</v>
      </c>
      <c r="G57" s="22">
        <v>19093</v>
      </c>
      <c r="H57" s="37">
        <v>0.43712962962962965</v>
      </c>
      <c r="I57" s="34" t="s">
        <v>6250</v>
      </c>
      <c r="J57" s="35">
        <v>35.75</v>
      </c>
      <c r="K57" s="35">
        <v>-97.693399999999997</v>
      </c>
      <c r="L57" s="42">
        <v>15</v>
      </c>
      <c r="M57" s="35">
        <v>5.5</v>
      </c>
      <c r="N57" s="35"/>
      <c r="O57" s="44"/>
      <c r="P57" s="44"/>
      <c r="Q57" s="44">
        <v>5.5</v>
      </c>
      <c r="R57" s="44"/>
      <c r="S57" s="67" t="s">
        <v>5110</v>
      </c>
      <c r="T57" s="23" t="s">
        <v>134</v>
      </c>
      <c r="U57" s="27" t="s">
        <v>193</v>
      </c>
      <c r="V57" s="46"/>
      <c r="W57" s="47"/>
      <c r="X57" s="23"/>
      <c r="Y57" s="23"/>
      <c r="Z57" s="23">
        <v>2</v>
      </c>
      <c r="AA57" s="23"/>
      <c r="AB57" s="47"/>
      <c r="AC57" s="27"/>
      <c r="AD57" s="23" t="s">
        <v>232</v>
      </c>
      <c r="AE57" s="23"/>
      <c r="AF57" s="23"/>
      <c r="AG57" s="23" t="s">
        <v>128</v>
      </c>
      <c r="AH57" s="23" t="s">
        <v>129</v>
      </c>
      <c r="AI57" s="23"/>
      <c r="AJ57" s="23"/>
      <c r="AK57" s="27"/>
      <c r="AL57" s="27"/>
      <c r="AM57" s="23"/>
      <c r="AN57" s="23"/>
      <c r="AO57" s="23"/>
      <c r="AP57" s="23"/>
      <c r="AQ57" s="23"/>
      <c r="AR57" s="23"/>
      <c r="AS57" s="23" t="s">
        <v>128</v>
      </c>
      <c r="AT57" s="23" t="s">
        <v>128</v>
      </c>
      <c r="AU57" s="23" t="s">
        <v>128</v>
      </c>
      <c r="AV57" s="23" t="s">
        <v>128</v>
      </c>
      <c r="AW57" s="23" t="s">
        <v>128</v>
      </c>
      <c r="AX57" s="23" t="s">
        <v>128</v>
      </c>
      <c r="AY57" s="23"/>
      <c r="AZ57" s="23" t="s">
        <v>292</v>
      </c>
      <c r="BA57" s="65" t="s">
        <v>293</v>
      </c>
    </row>
    <row r="58" spans="1:53" ht="16.05" customHeight="1" x14ac:dyDescent="0.3">
      <c r="A58" s="23">
        <v>1952</v>
      </c>
      <c r="B58" s="24" t="s">
        <v>294</v>
      </c>
      <c r="C58" s="24" t="s">
        <v>295</v>
      </c>
      <c r="D58" s="27" t="s">
        <v>5251</v>
      </c>
      <c r="E58" s="28">
        <v>19317</v>
      </c>
      <c r="F58" s="36">
        <v>8.2824074074074064E-2</v>
      </c>
      <c r="G58" s="22">
        <v>19317</v>
      </c>
      <c r="H58" s="37">
        <v>0.49949074074074074</v>
      </c>
      <c r="I58" s="34" t="s">
        <v>6250</v>
      </c>
      <c r="J58" s="23">
        <v>-34.799999999999997</v>
      </c>
      <c r="K58" s="23">
        <v>149.25</v>
      </c>
      <c r="L58" s="23"/>
      <c r="M58" s="35">
        <v>4.5030000000000001</v>
      </c>
      <c r="N58" s="35"/>
      <c r="O58" s="44">
        <v>4.9000000000000004</v>
      </c>
      <c r="P58" s="44"/>
      <c r="Q58" s="57">
        <v>3.6</v>
      </c>
      <c r="R58" s="57"/>
      <c r="S58" s="24" t="s">
        <v>6052</v>
      </c>
      <c r="T58" s="26"/>
      <c r="U58" s="24"/>
      <c r="V58" s="46"/>
      <c r="W58" s="58"/>
      <c r="X58" s="26"/>
      <c r="Y58" s="26"/>
      <c r="Z58" s="26"/>
      <c r="AA58" s="26"/>
      <c r="AB58" s="58"/>
      <c r="AC58" s="24"/>
      <c r="AD58" s="26" t="s">
        <v>232</v>
      </c>
      <c r="AE58" s="26"/>
      <c r="AF58" s="59"/>
      <c r="AG58" s="26"/>
      <c r="AH58" s="26"/>
      <c r="AI58" s="26"/>
      <c r="AJ58" s="26" t="s">
        <v>43</v>
      </c>
      <c r="AK58" s="24"/>
      <c r="AL58" s="24" t="s">
        <v>6118</v>
      </c>
      <c r="AM58" s="26"/>
      <c r="AN58" s="26"/>
      <c r="AO58" s="26"/>
      <c r="AP58" s="26"/>
      <c r="AQ58" s="26"/>
      <c r="AR58" s="26"/>
      <c r="AS58" s="26" t="s">
        <v>128</v>
      </c>
      <c r="AT58" s="26" t="s">
        <v>128</v>
      </c>
      <c r="AU58" s="26" t="s">
        <v>128</v>
      </c>
      <c r="AV58" s="26" t="s">
        <v>128</v>
      </c>
      <c r="AW58" s="26" t="s">
        <v>128</v>
      </c>
      <c r="AX58" s="26" t="s">
        <v>128</v>
      </c>
      <c r="AY58" s="26"/>
      <c r="AZ58" s="26" t="s">
        <v>5252</v>
      </c>
      <c r="BA58" s="39" t="s">
        <v>5246</v>
      </c>
    </row>
    <row r="59" spans="1:53" ht="16.05" customHeight="1" x14ac:dyDescent="0.3">
      <c r="A59" s="23">
        <v>1953</v>
      </c>
      <c r="B59" s="24" t="s">
        <v>159</v>
      </c>
      <c r="C59" s="24" t="s">
        <v>308</v>
      </c>
      <c r="D59" s="24" t="s">
        <v>5175</v>
      </c>
      <c r="E59" s="25">
        <v>19714</v>
      </c>
      <c r="F59" s="38">
        <v>0.55622685185185183</v>
      </c>
      <c r="G59" s="22">
        <v>19714</v>
      </c>
      <c r="H59" s="37">
        <v>0.6395601851851852</v>
      </c>
      <c r="I59" s="34" t="s">
        <v>6250</v>
      </c>
      <c r="J59" s="43">
        <v>38.5</v>
      </c>
      <c r="K59" s="43">
        <v>21.1</v>
      </c>
      <c r="L59" s="56" t="s">
        <v>133</v>
      </c>
      <c r="M59" s="43">
        <v>5.2</v>
      </c>
      <c r="N59" s="43"/>
      <c r="O59" s="57"/>
      <c r="P59" s="57"/>
      <c r="Q59" s="57"/>
      <c r="R59" s="57">
        <v>5.2</v>
      </c>
      <c r="S59" s="24" t="s">
        <v>6034</v>
      </c>
      <c r="T59" s="26" t="s">
        <v>146</v>
      </c>
      <c r="U59" s="24"/>
      <c r="V59" s="46"/>
      <c r="W59" s="58"/>
      <c r="X59" s="26"/>
      <c r="Y59" s="26"/>
      <c r="Z59" s="26"/>
      <c r="AA59" s="26"/>
      <c r="AB59" s="58"/>
      <c r="AC59" s="24"/>
      <c r="AD59" s="26" t="s">
        <v>232</v>
      </c>
      <c r="AE59" s="26"/>
      <c r="AF59" s="59"/>
      <c r="AG59" s="26"/>
      <c r="AH59" s="26"/>
      <c r="AI59" s="26"/>
      <c r="AJ59" s="26" t="s">
        <v>43</v>
      </c>
      <c r="AK59" s="24"/>
      <c r="AL59" s="60"/>
      <c r="AM59" s="26"/>
      <c r="AN59" s="26"/>
      <c r="AO59" s="26"/>
      <c r="AP59" s="26"/>
      <c r="AQ59" s="26"/>
      <c r="AR59" s="26"/>
      <c r="AS59" s="26" t="s">
        <v>128</v>
      </c>
      <c r="AT59" s="26" t="s">
        <v>128</v>
      </c>
      <c r="AU59" s="26" t="s">
        <v>128</v>
      </c>
      <c r="AV59" s="26" t="s">
        <v>128</v>
      </c>
      <c r="AW59" s="26" t="s">
        <v>128</v>
      </c>
      <c r="AX59" s="26" t="s">
        <v>128</v>
      </c>
      <c r="AY59" s="26"/>
      <c r="AZ59" s="26" t="s">
        <v>5176</v>
      </c>
      <c r="BA59" s="39" t="s">
        <v>5174</v>
      </c>
    </row>
    <row r="60" spans="1:53" ht="16.05" customHeight="1" x14ac:dyDescent="0.3">
      <c r="A60" s="23">
        <v>1954</v>
      </c>
      <c r="B60" s="27" t="s">
        <v>294</v>
      </c>
      <c r="C60" s="27" t="s">
        <v>295</v>
      </c>
      <c r="D60" s="27" t="s">
        <v>296</v>
      </c>
      <c r="E60" s="28">
        <v>19783</v>
      </c>
      <c r="F60" s="36">
        <v>0.75686342592592604</v>
      </c>
      <c r="G60" s="22">
        <v>19784</v>
      </c>
      <c r="H60" s="37">
        <v>0.15269675925925927</v>
      </c>
      <c r="I60" s="34" t="s">
        <v>6250</v>
      </c>
      <c r="J60" s="35">
        <v>-35.5</v>
      </c>
      <c r="K60" s="35">
        <v>138.5</v>
      </c>
      <c r="L60" s="42">
        <v>4</v>
      </c>
      <c r="M60" s="35">
        <v>5.4409999999999998</v>
      </c>
      <c r="N60" s="35"/>
      <c r="O60" s="44">
        <v>5.4</v>
      </c>
      <c r="P60" s="44"/>
      <c r="Q60" s="44">
        <v>5</v>
      </c>
      <c r="R60" s="44"/>
      <c r="S60" s="24" t="s">
        <v>6037</v>
      </c>
      <c r="T60" s="23" t="s">
        <v>146</v>
      </c>
      <c r="U60" s="27"/>
      <c r="V60" s="46"/>
      <c r="W60" s="47"/>
      <c r="X60" s="23"/>
      <c r="Y60" s="23"/>
      <c r="Z60" s="23">
        <v>3</v>
      </c>
      <c r="AA60" s="23"/>
      <c r="AB60" s="47"/>
      <c r="AC60" s="27"/>
      <c r="AD60" s="23">
        <v>3000</v>
      </c>
      <c r="AE60" s="23"/>
      <c r="AF60" s="62">
        <v>9900000</v>
      </c>
      <c r="AG60" s="23"/>
      <c r="AH60" s="23"/>
      <c r="AI60" s="23"/>
      <c r="AJ60" s="23" t="s">
        <v>43</v>
      </c>
      <c r="AK60" s="27"/>
      <c r="AL60" s="27" t="s">
        <v>6120</v>
      </c>
      <c r="AM60" s="23"/>
      <c r="AN60" s="23"/>
      <c r="AO60" s="23"/>
      <c r="AP60" s="23"/>
      <c r="AQ60" s="23"/>
      <c r="AR60" s="23"/>
      <c r="AS60" s="23" t="s">
        <v>128</v>
      </c>
      <c r="AT60" s="23" t="s">
        <v>128</v>
      </c>
      <c r="AU60" s="23" t="s">
        <v>129</v>
      </c>
      <c r="AV60" s="23" t="s">
        <v>128</v>
      </c>
      <c r="AW60" s="23" t="s">
        <v>128</v>
      </c>
      <c r="AX60" s="23" t="s">
        <v>128</v>
      </c>
      <c r="AY60" s="23"/>
      <c r="AZ60" s="23" t="s">
        <v>297</v>
      </c>
      <c r="BA60" s="65" t="s">
        <v>5241</v>
      </c>
    </row>
    <row r="61" spans="1:53" ht="15.6" customHeight="1" x14ac:dyDescent="0.3">
      <c r="A61" s="23">
        <v>1954</v>
      </c>
      <c r="B61" s="27" t="s">
        <v>187</v>
      </c>
      <c r="C61" s="27" t="s">
        <v>188</v>
      </c>
      <c r="D61" s="27" t="s">
        <v>299</v>
      </c>
      <c r="E61" s="28">
        <v>19956</v>
      </c>
      <c r="F61" s="36">
        <v>0.6460069444444444</v>
      </c>
      <c r="G61" s="22">
        <v>19956</v>
      </c>
      <c r="H61" s="37">
        <v>0.79184027777777777</v>
      </c>
      <c r="I61" s="34" t="s">
        <v>6250</v>
      </c>
      <c r="J61" s="35">
        <v>27.5</v>
      </c>
      <c r="K61" s="35">
        <v>52</v>
      </c>
      <c r="L61" s="42" t="s">
        <v>133</v>
      </c>
      <c r="M61" s="35">
        <v>5</v>
      </c>
      <c r="N61" s="35"/>
      <c r="O61" s="44"/>
      <c r="P61" s="44"/>
      <c r="Q61" s="44"/>
      <c r="R61" s="44">
        <v>5</v>
      </c>
      <c r="S61" s="24" t="s">
        <v>6026</v>
      </c>
      <c r="T61" s="23"/>
      <c r="U61" s="27"/>
      <c r="V61" s="47"/>
      <c r="W61" s="47"/>
      <c r="X61" s="23">
        <v>1</v>
      </c>
      <c r="Y61" s="26">
        <v>0</v>
      </c>
      <c r="Z61" s="23" t="s">
        <v>126</v>
      </c>
      <c r="AA61" s="23"/>
      <c r="AB61" s="47"/>
      <c r="AC61" s="24" t="s">
        <v>5828</v>
      </c>
      <c r="AD61" s="23" t="s">
        <v>126</v>
      </c>
      <c r="AE61" s="26" t="s">
        <v>163</v>
      </c>
      <c r="AF61" s="62" t="s">
        <v>127</v>
      </c>
      <c r="AG61" s="23"/>
      <c r="AH61" s="23" t="s">
        <v>129</v>
      </c>
      <c r="AI61" s="23"/>
      <c r="AJ61" s="23"/>
      <c r="AK61" s="27"/>
      <c r="AL61" s="27"/>
      <c r="AM61" s="23"/>
      <c r="AN61" s="23"/>
      <c r="AO61" s="23"/>
      <c r="AP61" s="23"/>
      <c r="AQ61" s="23" t="s">
        <v>129</v>
      </c>
      <c r="AR61" s="23"/>
      <c r="AS61" s="23" t="s">
        <v>128</v>
      </c>
      <c r="AT61" s="23" t="s">
        <v>128</v>
      </c>
      <c r="AU61" s="23" t="s">
        <v>129</v>
      </c>
      <c r="AV61" s="23" t="s">
        <v>128</v>
      </c>
      <c r="AW61" s="23" t="s">
        <v>128</v>
      </c>
      <c r="AX61" s="23" t="s">
        <v>128</v>
      </c>
      <c r="AY61" s="23"/>
      <c r="AZ61" s="23" t="s">
        <v>300</v>
      </c>
      <c r="BA61" s="39" t="s">
        <v>5829</v>
      </c>
    </row>
    <row r="62" spans="1:53" ht="16.05" customHeight="1" x14ac:dyDescent="0.3">
      <c r="A62" s="23">
        <v>1954</v>
      </c>
      <c r="B62" s="27" t="s">
        <v>130</v>
      </c>
      <c r="C62" s="27" t="s">
        <v>131</v>
      </c>
      <c r="D62" s="27" t="s">
        <v>138</v>
      </c>
      <c r="E62" s="28">
        <v>20021</v>
      </c>
      <c r="F62" s="36">
        <v>0.486875</v>
      </c>
      <c r="G62" s="22">
        <v>20021</v>
      </c>
      <c r="H62" s="37">
        <v>0.82020833333333332</v>
      </c>
      <c r="I62" s="34" t="s">
        <v>6250</v>
      </c>
      <c r="J62" s="35">
        <v>29.4</v>
      </c>
      <c r="K62" s="35">
        <v>104.8</v>
      </c>
      <c r="L62" s="42" t="s">
        <v>133</v>
      </c>
      <c r="M62" s="35">
        <v>5.4409999999999998</v>
      </c>
      <c r="N62" s="35"/>
      <c r="O62" s="44"/>
      <c r="P62" s="44"/>
      <c r="Q62" s="44">
        <v>5</v>
      </c>
      <c r="R62" s="44"/>
      <c r="S62" s="24" t="s">
        <v>6037</v>
      </c>
      <c r="T62" s="23" t="s">
        <v>134</v>
      </c>
      <c r="U62" s="27"/>
      <c r="V62" s="47"/>
      <c r="W62" s="47"/>
      <c r="X62" s="23" t="s">
        <v>126</v>
      </c>
      <c r="Y62" s="23"/>
      <c r="Z62" s="23" t="s">
        <v>126</v>
      </c>
      <c r="AA62" s="23"/>
      <c r="AB62" s="47"/>
      <c r="AC62" s="27"/>
      <c r="AD62" s="23" t="s">
        <v>140</v>
      </c>
      <c r="AE62" s="50" t="s">
        <v>136</v>
      </c>
      <c r="AF62" s="62" t="s">
        <v>141</v>
      </c>
      <c r="AG62" s="23"/>
      <c r="AH62" s="23"/>
      <c r="AI62" s="23"/>
      <c r="AJ62" s="23"/>
      <c r="AK62" s="27"/>
      <c r="AL62" s="27"/>
      <c r="AM62" s="23"/>
      <c r="AN62" s="23"/>
      <c r="AO62" s="23" t="s">
        <v>129</v>
      </c>
      <c r="AP62" s="23" t="s">
        <v>129</v>
      </c>
      <c r="AQ62" s="23" t="s">
        <v>129</v>
      </c>
      <c r="AR62" s="23"/>
      <c r="AS62" s="23" t="s">
        <v>128</v>
      </c>
      <c r="AT62" s="23" t="s">
        <v>128</v>
      </c>
      <c r="AU62" s="23" t="s">
        <v>129</v>
      </c>
      <c r="AV62" s="23" t="s">
        <v>128</v>
      </c>
      <c r="AW62" s="23" t="s">
        <v>128</v>
      </c>
      <c r="AX62" s="23" t="s">
        <v>128</v>
      </c>
      <c r="AY62" s="23"/>
      <c r="AZ62" s="23" t="s">
        <v>301</v>
      </c>
      <c r="BA62" s="45"/>
    </row>
    <row r="63" spans="1:53" ht="16.05" customHeight="1" x14ac:dyDescent="0.3">
      <c r="A63" s="23">
        <v>1956</v>
      </c>
      <c r="B63" s="27" t="s">
        <v>159</v>
      </c>
      <c r="C63" s="27" t="s">
        <v>174</v>
      </c>
      <c r="D63" s="27" t="s">
        <v>302</v>
      </c>
      <c r="E63" s="28">
        <v>20485</v>
      </c>
      <c r="F63" s="36">
        <v>0.10103009259259259</v>
      </c>
      <c r="G63" s="22">
        <v>20485</v>
      </c>
      <c r="H63" s="37">
        <v>0.14269675925925926</v>
      </c>
      <c r="I63" s="34" t="s">
        <v>6250</v>
      </c>
      <c r="J63" s="35">
        <v>45.5</v>
      </c>
      <c r="K63" s="35">
        <v>14.4</v>
      </c>
      <c r="L63" s="42">
        <v>7</v>
      </c>
      <c r="M63" s="35">
        <v>4.5</v>
      </c>
      <c r="N63" s="35"/>
      <c r="O63" s="44"/>
      <c r="P63" s="44"/>
      <c r="Q63" s="44"/>
      <c r="R63" s="44">
        <v>4.5</v>
      </c>
      <c r="S63" s="24" t="s">
        <v>6029</v>
      </c>
      <c r="T63" s="23" t="s">
        <v>134</v>
      </c>
      <c r="U63" s="27"/>
      <c r="V63" s="47"/>
      <c r="W63" s="47"/>
      <c r="X63" s="23" t="s">
        <v>126</v>
      </c>
      <c r="Y63" s="23"/>
      <c r="Z63" s="23" t="s">
        <v>126</v>
      </c>
      <c r="AA63" s="23"/>
      <c r="AB63" s="47"/>
      <c r="AC63" s="27"/>
      <c r="AD63" s="23" t="s">
        <v>126</v>
      </c>
      <c r="AE63" s="50" t="s">
        <v>126</v>
      </c>
      <c r="AF63" s="62" t="s">
        <v>137</v>
      </c>
      <c r="AG63" s="23"/>
      <c r="AH63" s="23"/>
      <c r="AI63" s="23"/>
      <c r="AJ63" s="23"/>
      <c r="AK63" s="27"/>
      <c r="AL63" s="52"/>
      <c r="AM63" s="23"/>
      <c r="AN63" s="23"/>
      <c r="AO63" s="23"/>
      <c r="AP63" s="23"/>
      <c r="AQ63" s="23" t="s">
        <v>129</v>
      </c>
      <c r="AR63" s="23"/>
      <c r="AS63" s="23" t="s">
        <v>128</v>
      </c>
      <c r="AT63" s="23" t="s">
        <v>128</v>
      </c>
      <c r="AU63" s="23" t="s">
        <v>129</v>
      </c>
      <c r="AV63" s="23" t="s">
        <v>128</v>
      </c>
      <c r="AW63" s="23" t="s">
        <v>128</v>
      </c>
      <c r="AX63" s="23" t="s">
        <v>128</v>
      </c>
      <c r="AY63" s="23"/>
      <c r="AZ63" s="23" t="s">
        <v>303</v>
      </c>
      <c r="BA63" s="45"/>
    </row>
    <row r="64" spans="1:53" ht="16.05" customHeight="1" x14ac:dyDescent="0.3">
      <c r="A64" s="23">
        <v>1956</v>
      </c>
      <c r="B64" s="27" t="s">
        <v>294</v>
      </c>
      <c r="C64" s="27" t="s">
        <v>304</v>
      </c>
      <c r="D64" s="27" t="s">
        <v>305</v>
      </c>
      <c r="E64" s="28">
        <v>20516</v>
      </c>
      <c r="F64" s="36">
        <v>0.9471180555555555</v>
      </c>
      <c r="G64" s="22">
        <v>20517</v>
      </c>
      <c r="H64" s="37">
        <v>0.44711805555555556</v>
      </c>
      <c r="I64" s="34" t="s">
        <v>6250</v>
      </c>
      <c r="J64" s="35">
        <v>-38.9</v>
      </c>
      <c r="K64" s="35">
        <v>175.7</v>
      </c>
      <c r="L64" s="42" t="s">
        <v>133</v>
      </c>
      <c r="M64" s="35">
        <v>5.3</v>
      </c>
      <c r="N64" s="35"/>
      <c r="O64" s="44"/>
      <c r="P64" s="44"/>
      <c r="Q64" s="44"/>
      <c r="R64" s="44">
        <v>5.3</v>
      </c>
      <c r="S64" s="67" t="s">
        <v>6036</v>
      </c>
      <c r="T64" s="23" t="s">
        <v>134</v>
      </c>
      <c r="U64" s="27"/>
      <c r="V64" s="47"/>
      <c r="W64" s="47"/>
      <c r="X64" s="23" t="s">
        <v>126</v>
      </c>
      <c r="Y64" s="23"/>
      <c r="Z64" s="23"/>
      <c r="AA64" s="23"/>
      <c r="AB64" s="47"/>
      <c r="AC64" s="27"/>
      <c r="AD64" s="23"/>
      <c r="AE64" s="23" t="s">
        <v>126</v>
      </c>
      <c r="AF64" s="62" t="s">
        <v>141</v>
      </c>
      <c r="AG64" s="23"/>
      <c r="AH64" s="23"/>
      <c r="AI64" s="23"/>
      <c r="AJ64" s="23"/>
      <c r="AK64" s="27"/>
      <c r="AL64" s="27" t="s">
        <v>6139</v>
      </c>
      <c r="AM64" s="23"/>
      <c r="AN64" s="23"/>
      <c r="AO64" s="23"/>
      <c r="AP64" s="23"/>
      <c r="AQ64" s="23" t="s">
        <v>129</v>
      </c>
      <c r="AR64" s="23"/>
      <c r="AS64" s="23" t="s">
        <v>128</v>
      </c>
      <c r="AT64" s="23" t="s">
        <v>128</v>
      </c>
      <c r="AU64" s="23" t="s">
        <v>129</v>
      </c>
      <c r="AV64" s="23" t="s">
        <v>128</v>
      </c>
      <c r="AW64" s="23" t="s">
        <v>128</v>
      </c>
      <c r="AX64" s="23" t="s">
        <v>128</v>
      </c>
      <c r="AY64" s="23"/>
      <c r="AZ64" s="23" t="s">
        <v>306</v>
      </c>
      <c r="BA64" s="45"/>
    </row>
    <row r="65" spans="1:53" ht="16.05" customHeight="1" x14ac:dyDescent="0.3">
      <c r="A65" s="23">
        <v>1956</v>
      </c>
      <c r="B65" s="24" t="s">
        <v>159</v>
      </c>
      <c r="C65" s="24" t="s">
        <v>229</v>
      </c>
      <c r="D65" s="24" t="s">
        <v>5179</v>
      </c>
      <c r="E65" s="25">
        <v>20564</v>
      </c>
      <c r="F65" s="38">
        <v>0.7769907407407407</v>
      </c>
      <c r="G65" s="22">
        <v>20564</v>
      </c>
      <c r="H65" s="37">
        <v>0.81865740740740733</v>
      </c>
      <c r="I65" s="34" t="s">
        <v>6250</v>
      </c>
      <c r="J65" s="43">
        <v>37.191699999999997</v>
      </c>
      <c r="K65" s="43">
        <v>-3.6833</v>
      </c>
      <c r="L65" s="56">
        <v>5</v>
      </c>
      <c r="M65" s="43">
        <v>5</v>
      </c>
      <c r="N65" s="43"/>
      <c r="O65" s="57">
        <v>5</v>
      </c>
      <c r="P65" s="57"/>
      <c r="Q65" s="57"/>
      <c r="R65" s="57"/>
      <c r="S65" s="24" t="s">
        <v>6137</v>
      </c>
      <c r="T65" s="26" t="s">
        <v>204</v>
      </c>
      <c r="U65" s="24"/>
      <c r="V65" s="46"/>
      <c r="W65" s="58"/>
      <c r="X65" s="26">
        <v>11</v>
      </c>
      <c r="Y65" s="26">
        <v>10</v>
      </c>
      <c r="Z65" s="26"/>
      <c r="AA65" s="26"/>
      <c r="AB65" s="58"/>
      <c r="AC65" s="24" t="s">
        <v>5777</v>
      </c>
      <c r="AD65" s="26">
        <f>452</f>
        <v>452</v>
      </c>
      <c r="AE65" s="26">
        <f>328+500</f>
        <v>828</v>
      </c>
      <c r="AF65" s="59">
        <v>120000</v>
      </c>
      <c r="AG65" s="26"/>
      <c r="AH65" s="26"/>
      <c r="AI65" s="26"/>
      <c r="AJ65" s="26" t="s">
        <v>43</v>
      </c>
      <c r="AK65" s="24"/>
      <c r="AL65" s="24" t="s">
        <v>5896</v>
      </c>
      <c r="AM65" s="26"/>
      <c r="AN65" s="26"/>
      <c r="AO65" s="26"/>
      <c r="AP65" s="26"/>
      <c r="AQ65" s="26"/>
      <c r="AR65" s="26"/>
      <c r="AS65" s="26" t="s">
        <v>128</v>
      </c>
      <c r="AT65" s="26" t="s">
        <v>128</v>
      </c>
      <c r="AU65" s="26" t="s">
        <v>128</v>
      </c>
      <c r="AV65" s="26" t="s">
        <v>128</v>
      </c>
      <c r="AW65" s="26" t="s">
        <v>128</v>
      </c>
      <c r="AX65" s="26" t="s">
        <v>128</v>
      </c>
      <c r="AY65" s="26"/>
      <c r="AZ65" s="26" t="s">
        <v>5182</v>
      </c>
      <c r="BA65" s="39" t="s">
        <v>5778</v>
      </c>
    </row>
    <row r="66" spans="1:53" ht="16.05" customHeight="1" x14ac:dyDescent="0.3">
      <c r="A66" s="23">
        <v>1956</v>
      </c>
      <c r="B66" s="27" t="s">
        <v>130</v>
      </c>
      <c r="C66" s="27" t="s">
        <v>131</v>
      </c>
      <c r="D66" s="27" t="s">
        <v>256</v>
      </c>
      <c r="E66" s="28">
        <v>20686</v>
      </c>
      <c r="F66" s="36">
        <v>3.0937499999999996E-2</v>
      </c>
      <c r="G66" s="22">
        <v>20686</v>
      </c>
      <c r="H66" s="37">
        <v>0.36427083333333332</v>
      </c>
      <c r="I66" s="34" t="s">
        <v>6250</v>
      </c>
      <c r="J66" s="35">
        <v>37.799999999999997</v>
      </c>
      <c r="K66" s="35">
        <v>114</v>
      </c>
      <c r="L66" s="42" t="s">
        <v>133</v>
      </c>
      <c r="M66" s="35">
        <v>5.4409999999999998</v>
      </c>
      <c r="N66" s="35"/>
      <c r="O66" s="44"/>
      <c r="P66" s="44"/>
      <c r="Q66" s="44">
        <v>5</v>
      </c>
      <c r="R66" s="44"/>
      <c r="S66" s="24" t="s">
        <v>6037</v>
      </c>
      <c r="T66" s="23" t="s">
        <v>134</v>
      </c>
      <c r="U66" s="27"/>
      <c r="V66" s="47"/>
      <c r="W66" s="47"/>
      <c r="X66" s="23" t="s">
        <v>126</v>
      </c>
      <c r="Y66" s="23"/>
      <c r="Z66" s="23" t="s">
        <v>126</v>
      </c>
      <c r="AA66" s="23"/>
      <c r="AB66" s="47"/>
      <c r="AC66" s="27"/>
      <c r="AD66" s="23" t="s">
        <v>126</v>
      </c>
      <c r="AE66" s="50" t="s">
        <v>140</v>
      </c>
      <c r="AF66" s="62" t="s">
        <v>141</v>
      </c>
      <c r="AG66" s="23"/>
      <c r="AH66" s="23"/>
      <c r="AI66" s="23"/>
      <c r="AJ66" s="23"/>
      <c r="AK66" s="27"/>
      <c r="AL66" s="27"/>
      <c r="AM66" s="23"/>
      <c r="AN66" s="23"/>
      <c r="AO66" s="23"/>
      <c r="AP66" s="23" t="s">
        <v>129</v>
      </c>
      <c r="AQ66" s="23" t="s">
        <v>129</v>
      </c>
      <c r="AR66" s="23"/>
      <c r="AS66" s="23" t="s">
        <v>128</v>
      </c>
      <c r="AT66" s="23" t="s">
        <v>128</v>
      </c>
      <c r="AU66" s="23" t="s">
        <v>129</v>
      </c>
      <c r="AV66" s="23" t="s">
        <v>128</v>
      </c>
      <c r="AW66" s="23" t="s">
        <v>128</v>
      </c>
      <c r="AX66" s="23" t="s">
        <v>128</v>
      </c>
      <c r="AY66" s="23"/>
      <c r="AZ66" s="23" t="s">
        <v>307</v>
      </c>
      <c r="BA66" s="45"/>
    </row>
    <row r="67" spans="1:53" ht="16.05" customHeight="1" x14ac:dyDescent="0.3">
      <c r="A67" s="23">
        <v>1956</v>
      </c>
      <c r="B67" s="27" t="s">
        <v>159</v>
      </c>
      <c r="C67" s="27" t="s">
        <v>308</v>
      </c>
      <c r="D67" s="27" t="s">
        <v>309</v>
      </c>
      <c r="E67" s="28">
        <v>20761</v>
      </c>
      <c r="F67" s="36">
        <v>0.66986111111111113</v>
      </c>
      <c r="G67" s="22">
        <v>20761</v>
      </c>
      <c r="H67" s="37">
        <v>0.7531944444444445</v>
      </c>
      <c r="I67" s="34" t="s">
        <v>6250</v>
      </c>
      <c r="J67" s="35">
        <v>39.267000000000003</v>
      </c>
      <c r="K67" s="35">
        <v>23.172999999999998</v>
      </c>
      <c r="L67" s="42">
        <v>15</v>
      </c>
      <c r="M67" s="35">
        <v>5.5</v>
      </c>
      <c r="N67" s="35"/>
      <c r="O67" s="44"/>
      <c r="P67" s="44"/>
      <c r="Q67" s="44">
        <v>5.2</v>
      </c>
      <c r="R67" s="44"/>
      <c r="S67" s="67" t="s">
        <v>5150</v>
      </c>
      <c r="T67" s="23" t="s">
        <v>146</v>
      </c>
      <c r="U67" s="27"/>
      <c r="V67" s="47"/>
      <c r="W67" s="47"/>
      <c r="X67" s="50" t="s">
        <v>211</v>
      </c>
      <c r="Y67" s="50"/>
      <c r="Z67" s="23"/>
      <c r="AA67" s="23"/>
      <c r="AB67" s="47"/>
      <c r="AC67" s="24" t="s">
        <v>5969</v>
      </c>
      <c r="AD67" s="23"/>
      <c r="AE67" s="50"/>
      <c r="AF67" s="62"/>
      <c r="AG67" s="23"/>
      <c r="AH67" s="23"/>
      <c r="AI67" s="23"/>
      <c r="AJ67" s="23" t="s">
        <v>311</v>
      </c>
      <c r="AK67" s="27"/>
      <c r="AL67" s="27" t="s">
        <v>312</v>
      </c>
      <c r="AM67" s="23" t="s">
        <v>129</v>
      </c>
      <c r="AN67" s="23"/>
      <c r="AO67" s="23"/>
      <c r="AP67" s="23"/>
      <c r="AQ67" s="23"/>
      <c r="AR67" s="23"/>
      <c r="AS67" s="23" t="s">
        <v>128</v>
      </c>
      <c r="AT67" s="23" t="s">
        <v>128</v>
      </c>
      <c r="AU67" s="23" t="s">
        <v>129</v>
      </c>
      <c r="AV67" s="23" t="s">
        <v>128</v>
      </c>
      <c r="AW67" s="23" t="s">
        <v>128</v>
      </c>
      <c r="AX67" s="23" t="s">
        <v>128</v>
      </c>
      <c r="AY67" s="23"/>
      <c r="AZ67" s="23" t="s">
        <v>310</v>
      </c>
      <c r="BA67" s="45"/>
    </row>
    <row r="68" spans="1:53" ht="16.05" customHeight="1" x14ac:dyDescent="0.3">
      <c r="A68" s="23">
        <v>1956</v>
      </c>
      <c r="B68" s="27" t="s">
        <v>130</v>
      </c>
      <c r="C68" s="27" t="s">
        <v>131</v>
      </c>
      <c r="D68" s="27" t="s">
        <v>152</v>
      </c>
      <c r="E68" s="28">
        <v>20820</v>
      </c>
      <c r="F68" s="36">
        <v>0.89817129629629633</v>
      </c>
      <c r="G68" s="22">
        <v>20821</v>
      </c>
      <c r="H68" s="37">
        <v>0.23150462962962962</v>
      </c>
      <c r="I68" s="34" t="s">
        <v>6250</v>
      </c>
      <c r="J68" s="35">
        <v>40.5</v>
      </c>
      <c r="K68" s="35">
        <v>115.5</v>
      </c>
      <c r="L68" s="42" t="s">
        <v>133</v>
      </c>
      <c r="M68" s="35">
        <v>5.4409999999999998</v>
      </c>
      <c r="N68" s="35"/>
      <c r="O68" s="44"/>
      <c r="P68" s="44"/>
      <c r="Q68" s="44">
        <v>5</v>
      </c>
      <c r="R68" s="44"/>
      <c r="S68" s="24" t="s">
        <v>6037</v>
      </c>
      <c r="T68" s="23" t="s">
        <v>139</v>
      </c>
      <c r="U68" s="27"/>
      <c r="V68" s="47"/>
      <c r="W68" s="47"/>
      <c r="X68" s="23" t="s">
        <v>126</v>
      </c>
      <c r="Y68" s="23"/>
      <c r="Z68" s="23" t="s">
        <v>126</v>
      </c>
      <c r="AA68" s="23"/>
      <c r="AB68" s="47"/>
      <c r="AC68" s="27"/>
      <c r="AD68" s="23" t="s">
        <v>126</v>
      </c>
      <c r="AE68" s="50" t="s">
        <v>140</v>
      </c>
      <c r="AF68" s="62" t="s">
        <v>141</v>
      </c>
      <c r="AG68" s="23"/>
      <c r="AH68" s="23"/>
      <c r="AI68" s="23"/>
      <c r="AJ68" s="23"/>
      <c r="AK68" s="27"/>
      <c r="AL68" s="52"/>
      <c r="AM68" s="23"/>
      <c r="AN68" s="23"/>
      <c r="AO68" s="23"/>
      <c r="AP68" s="23" t="s">
        <v>129</v>
      </c>
      <c r="AQ68" s="23" t="s">
        <v>129</v>
      </c>
      <c r="AR68" s="23"/>
      <c r="AS68" s="23" t="s">
        <v>128</v>
      </c>
      <c r="AT68" s="23" t="s">
        <v>128</v>
      </c>
      <c r="AU68" s="23" t="s">
        <v>129</v>
      </c>
      <c r="AV68" s="23" t="s">
        <v>128</v>
      </c>
      <c r="AW68" s="23" t="s">
        <v>128</v>
      </c>
      <c r="AX68" s="23" t="s">
        <v>128</v>
      </c>
      <c r="AY68" s="23"/>
      <c r="AZ68" s="23" t="s">
        <v>313</v>
      </c>
      <c r="BA68" s="45"/>
    </row>
    <row r="69" spans="1:53" ht="16.05" customHeight="1" x14ac:dyDescent="0.3">
      <c r="A69" s="23">
        <v>1957</v>
      </c>
      <c r="B69" s="27" t="s">
        <v>254</v>
      </c>
      <c r="C69" s="27" t="s">
        <v>314</v>
      </c>
      <c r="D69" s="27" t="s">
        <v>315</v>
      </c>
      <c r="E69" s="28">
        <v>20871</v>
      </c>
      <c r="F69" s="36">
        <v>0.19515046296296298</v>
      </c>
      <c r="G69" s="22">
        <v>20871</v>
      </c>
      <c r="H69" s="37">
        <v>0.23681712962962964</v>
      </c>
      <c r="I69" s="34" t="s">
        <v>6250</v>
      </c>
      <c r="J69" s="35">
        <v>36.231999999999999</v>
      </c>
      <c r="K69" s="35">
        <v>8.8360000000000003</v>
      </c>
      <c r="L69" s="42">
        <v>15</v>
      </c>
      <c r="M69" s="35">
        <v>5.51</v>
      </c>
      <c r="N69" s="35"/>
      <c r="O69" s="44"/>
      <c r="P69" s="44"/>
      <c r="Q69" s="44">
        <v>5.0999999999999996</v>
      </c>
      <c r="R69" s="44"/>
      <c r="S69" s="27" t="s">
        <v>5150</v>
      </c>
      <c r="T69" s="23" t="s">
        <v>139</v>
      </c>
      <c r="U69" s="27"/>
      <c r="V69" s="47"/>
      <c r="W69" s="47"/>
      <c r="X69" s="23">
        <v>13</v>
      </c>
      <c r="Y69" s="23">
        <v>13</v>
      </c>
      <c r="Z69" s="23">
        <v>96</v>
      </c>
      <c r="AA69" s="23"/>
      <c r="AB69" s="47"/>
      <c r="AC69" s="24" t="s">
        <v>5686</v>
      </c>
      <c r="AD69" s="23" t="s">
        <v>156</v>
      </c>
      <c r="AE69" s="50" t="s">
        <v>156</v>
      </c>
      <c r="AF69" s="62" t="s">
        <v>137</v>
      </c>
      <c r="AG69" s="23"/>
      <c r="AH69" s="23"/>
      <c r="AI69" s="23"/>
      <c r="AJ69" s="23" t="s">
        <v>43</v>
      </c>
      <c r="AK69" s="27"/>
      <c r="AL69" s="27" t="s">
        <v>5879</v>
      </c>
      <c r="AM69" s="23"/>
      <c r="AN69" s="23"/>
      <c r="AO69" s="23"/>
      <c r="AP69" s="23"/>
      <c r="AQ69" s="23" t="s">
        <v>129</v>
      </c>
      <c r="AR69" s="23"/>
      <c r="AS69" s="23" t="s">
        <v>128</v>
      </c>
      <c r="AT69" s="23" t="s">
        <v>128</v>
      </c>
      <c r="AU69" s="23" t="s">
        <v>129</v>
      </c>
      <c r="AV69" s="23" t="s">
        <v>129</v>
      </c>
      <c r="AW69" s="23" t="s">
        <v>128</v>
      </c>
      <c r="AX69" s="23" t="s">
        <v>128</v>
      </c>
      <c r="AY69" s="23"/>
      <c r="AZ69" s="23" t="s">
        <v>316</v>
      </c>
      <c r="BA69" s="39" t="s">
        <v>5775</v>
      </c>
    </row>
    <row r="70" spans="1:53" ht="16.05" customHeight="1" x14ac:dyDescent="0.3">
      <c r="A70" s="23">
        <v>1957</v>
      </c>
      <c r="B70" s="24" t="s">
        <v>148</v>
      </c>
      <c r="C70" s="24" t="s">
        <v>191</v>
      </c>
      <c r="D70" s="24" t="s">
        <v>4864</v>
      </c>
      <c r="E70" s="25">
        <v>20897</v>
      </c>
      <c r="F70" s="38">
        <v>0.78922453703703699</v>
      </c>
      <c r="G70" s="22">
        <v>20897</v>
      </c>
      <c r="H70" s="37">
        <v>0.45589120370370373</v>
      </c>
      <c r="I70" s="34" t="s">
        <v>6250</v>
      </c>
      <c r="J70" s="43">
        <v>34.146000000000001</v>
      </c>
      <c r="K70" s="43">
        <v>-119.203</v>
      </c>
      <c r="L70" s="56">
        <v>6</v>
      </c>
      <c r="M70" s="43">
        <v>4.8</v>
      </c>
      <c r="N70" s="43"/>
      <c r="O70" s="57">
        <v>4.8</v>
      </c>
      <c r="P70" s="57"/>
      <c r="Q70" s="57"/>
      <c r="R70" s="57"/>
      <c r="S70" s="67" t="s">
        <v>6130</v>
      </c>
      <c r="T70" s="26" t="s">
        <v>139</v>
      </c>
      <c r="U70" s="24"/>
      <c r="V70" s="58" t="s">
        <v>4865</v>
      </c>
      <c r="W70" s="58"/>
      <c r="X70" s="26">
        <v>0</v>
      </c>
      <c r="Y70" s="26">
        <v>0</v>
      </c>
      <c r="Z70" s="26">
        <v>0</v>
      </c>
      <c r="AA70" s="26"/>
      <c r="AB70" s="58"/>
      <c r="AC70" s="24"/>
      <c r="AD70" s="26" t="s">
        <v>232</v>
      </c>
      <c r="AE70" s="26">
        <v>1</v>
      </c>
      <c r="AF70" s="26"/>
      <c r="AG70" s="26"/>
      <c r="AH70" s="26" t="s">
        <v>128</v>
      </c>
      <c r="AI70" s="26" t="s">
        <v>128</v>
      </c>
      <c r="AJ70" s="26" t="s">
        <v>43</v>
      </c>
      <c r="AK70" s="24" t="s">
        <v>100</v>
      </c>
      <c r="AL70" s="24" t="s">
        <v>6129</v>
      </c>
      <c r="AM70" s="26"/>
      <c r="AN70" s="26"/>
      <c r="AO70" s="26"/>
      <c r="AP70" s="26"/>
      <c r="AQ70" s="26"/>
      <c r="AR70" s="26"/>
      <c r="AS70" s="26" t="s">
        <v>128</v>
      </c>
      <c r="AT70" s="26" t="s">
        <v>128</v>
      </c>
      <c r="AU70" s="26" t="s">
        <v>128</v>
      </c>
      <c r="AV70" s="26" t="s">
        <v>128</v>
      </c>
      <c r="AW70" s="26" t="s">
        <v>128</v>
      </c>
      <c r="AX70" s="26" t="s">
        <v>128</v>
      </c>
      <c r="AY70" s="26" t="s">
        <v>6331</v>
      </c>
      <c r="AZ70" s="26" t="s">
        <v>4866</v>
      </c>
      <c r="BA70" s="39" t="s">
        <v>5971</v>
      </c>
    </row>
    <row r="71" spans="1:53" ht="16.05" customHeight="1" x14ac:dyDescent="0.3">
      <c r="A71" s="23">
        <v>1957</v>
      </c>
      <c r="B71" s="27" t="s">
        <v>130</v>
      </c>
      <c r="C71" s="27" t="s">
        <v>131</v>
      </c>
      <c r="D71" s="27" t="s">
        <v>256</v>
      </c>
      <c r="E71" s="28">
        <v>20981</v>
      </c>
      <c r="F71" s="36">
        <v>0.83474537037037033</v>
      </c>
      <c r="G71" s="22">
        <v>20982</v>
      </c>
      <c r="H71" s="37">
        <v>0.1680787037037037</v>
      </c>
      <c r="I71" s="34" t="s">
        <v>6250</v>
      </c>
      <c r="J71" s="35">
        <v>38</v>
      </c>
      <c r="K71" s="35">
        <v>112.5</v>
      </c>
      <c r="L71" s="42" t="s">
        <v>133</v>
      </c>
      <c r="M71" s="35">
        <v>5.4409999999999998</v>
      </c>
      <c r="N71" s="35"/>
      <c r="O71" s="44"/>
      <c r="P71" s="44"/>
      <c r="Q71" s="44">
        <v>5</v>
      </c>
      <c r="R71" s="44"/>
      <c r="S71" s="24" t="s">
        <v>6037</v>
      </c>
      <c r="T71" s="23" t="s">
        <v>139</v>
      </c>
      <c r="U71" s="27"/>
      <c r="V71" s="47"/>
      <c r="W71" s="47"/>
      <c r="X71" s="23" t="s">
        <v>126</v>
      </c>
      <c r="Y71" s="23"/>
      <c r="Z71" s="23" t="s">
        <v>126</v>
      </c>
      <c r="AA71" s="23"/>
      <c r="AB71" s="47"/>
      <c r="AC71" s="27"/>
      <c r="AD71" s="23" t="s">
        <v>126</v>
      </c>
      <c r="AE71" s="50" t="s">
        <v>140</v>
      </c>
      <c r="AF71" s="62" t="s">
        <v>141</v>
      </c>
      <c r="AG71" s="23"/>
      <c r="AH71" s="23"/>
      <c r="AI71" s="23"/>
      <c r="AJ71" s="23"/>
      <c r="AK71" s="27"/>
      <c r="AL71" s="27"/>
      <c r="AM71" s="23"/>
      <c r="AN71" s="23"/>
      <c r="AO71" s="23"/>
      <c r="AP71" s="23" t="s">
        <v>129</v>
      </c>
      <c r="AQ71" s="23" t="s">
        <v>129</v>
      </c>
      <c r="AR71" s="23"/>
      <c r="AS71" s="23" t="s">
        <v>128</v>
      </c>
      <c r="AT71" s="23" t="s">
        <v>128</v>
      </c>
      <c r="AU71" s="23" t="s">
        <v>129</v>
      </c>
      <c r="AV71" s="23" t="s">
        <v>128</v>
      </c>
      <c r="AW71" s="23" t="s">
        <v>128</v>
      </c>
      <c r="AX71" s="23" t="s">
        <v>128</v>
      </c>
      <c r="AY71" s="23"/>
      <c r="AZ71" s="23" t="s">
        <v>317</v>
      </c>
      <c r="BA71" s="45"/>
    </row>
    <row r="72" spans="1:53" ht="16.05" customHeight="1" x14ac:dyDescent="0.3">
      <c r="A72" s="23">
        <v>1959</v>
      </c>
      <c r="B72" s="27" t="s">
        <v>153</v>
      </c>
      <c r="C72" s="27" t="s">
        <v>154</v>
      </c>
      <c r="D72" s="27" t="s">
        <v>318</v>
      </c>
      <c r="E72" s="28">
        <v>21645</v>
      </c>
      <c r="F72" s="36">
        <v>0.44995370370370374</v>
      </c>
      <c r="G72" s="22">
        <v>21645</v>
      </c>
      <c r="H72" s="37">
        <v>0.49162037037037037</v>
      </c>
      <c r="I72" s="34" t="s">
        <v>6250</v>
      </c>
      <c r="J72" s="35">
        <v>44.646000000000001</v>
      </c>
      <c r="K72" s="35">
        <v>6.8440000000000003</v>
      </c>
      <c r="L72" s="42">
        <v>15</v>
      </c>
      <c r="M72" s="35">
        <v>5.0999999999999996</v>
      </c>
      <c r="N72" s="35"/>
      <c r="O72" s="44"/>
      <c r="P72" s="44"/>
      <c r="Q72" s="44">
        <v>5.2</v>
      </c>
      <c r="R72" s="44"/>
      <c r="S72" s="24" t="s">
        <v>6142</v>
      </c>
      <c r="T72" s="23" t="s">
        <v>224</v>
      </c>
      <c r="U72" s="27"/>
      <c r="V72" s="47"/>
      <c r="W72" s="47"/>
      <c r="X72" s="23"/>
      <c r="Y72" s="23"/>
      <c r="Z72" s="23">
        <v>2</v>
      </c>
      <c r="AA72" s="23"/>
      <c r="AB72" s="47"/>
      <c r="AC72" s="27" t="s">
        <v>206</v>
      </c>
      <c r="AD72" s="23" t="s">
        <v>319</v>
      </c>
      <c r="AE72" s="50" t="s">
        <v>288</v>
      </c>
      <c r="AF72" s="62" t="s">
        <v>137</v>
      </c>
      <c r="AG72" s="23" t="s">
        <v>129</v>
      </c>
      <c r="AH72" s="23" t="s">
        <v>129</v>
      </c>
      <c r="AI72" s="23"/>
      <c r="AJ72" s="23" t="s">
        <v>43</v>
      </c>
      <c r="AK72" s="27"/>
      <c r="AL72" s="52" t="s">
        <v>5880</v>
      </c>
      <c r="AM72" s="23"/>
      <c r="AN72" s="23"/>
      <c r="AO72" s="23"/>
      <c r="AP72" s="23"/>
      <c r="AQ72" s="23" t="s">
        <v>129</v>
      </c>
      <c r="AR72" s="23"/>
      <c r="AS72" s="23" t="s">
        <v>128</v>
      </c>
      <c r="AT72" s="23" t="s">
        <v>128</v>
      </c>
      <c r="AU72" s="23" t="s">
        <v>129</v>
      </c>
      <c r="AV72" s="23" t="s">
        <v>128</v>
      </c>
      <c r="AW72" s="23" t="s">
        <v>128</v>
      </c>
      <c r="AX72" s="23" t="s">
        <v>128</v>
      </c>
      <c r="AY72" s="23"/>
      <c r="AZ72" s="23" t="s">
        <v>320</v>
      </c>
      <c r="BA72" s="45" t="s">
        <v>321</v>
      </c>
    </row>
    <row r="73" spans="1:53" s="69" customFormat="1" ht="16.05" customHeight="1" x14ac:dyDescent="0.3">
      <c r="A73" s="23">
        <v>1959</v>
      </c>
      <c r="B73" s="27" t="s">
        <v>130</v>
      </c>
      <c r="C73" s="27" t="s">
        <v>131</v>
      </c>
      <c r="D73" s="27" t="s">
        <v>322</v>
      </c>
      <c r="E73" s="28">
        <v>21733</v>
      </c>
      <c r="F73" s="36">
        <v>0.77354166666666668</v>
      </c>
      <c r="G73" s="22">
        <v>21734</v>
      </c>
      <c r="H73" s="37">
        <v>0.106875</v>
      </c>
      <c r="I73" s="34" t="s">
        <v>6250</v>
      </c>
      <c r="J73" s="35">
        <v>31.8</v>
      </c>
      <c r="K73" s="35">
        <v>115.3</v>
      </c>
      <c r="L73" s="42" t="s">
        <v>133</v>
      </c>
      <c r="M73" s="35">
        <v>5.4409999999999998</v>
      </c>
      <c r="N73" s="35"/>
      <c r="O73" s="44"/>
      <c r="P73" s="44"/>
      <c r="Q73" s="44">
        <v>5</v>
      </c>
      <c r="R73" s="44"/>
      <c r="S73" s="24" t="s">
        <v>6037</v>
      </c>
      <c r="T73" s="23" t="s">
        <v>139</v>
      </c>
      <c r="U73" s="27"/>
      <c r="V73" s="47"/>
      <c r="W73" s="47"/>
      <c r="X73" s="23" t="s">
        <v>126</v>
      </c>
      <c r="Y73" s="23"/>
      <c r="Z73" s="50" t="s">
        <v>140</v>
      </c>
      <c r="AA73" s="23"/>
      <c r="AB73" s="47"/>
      <c r="AC73" s="27"/>
      <c r="AD73" s="23" t="s">
        <v>126</v>
      </c>
      <c r="AE73" s="50" t="s">
        <v>140</v>
      </c>
      <c r="AF73" s="62" t="s">
        <v>141</v>
      </c>
      <c r="AG73" s="23"/>
      <c r="AH73" s="23"/>
      <c r="AI73" s="23"/>
      <c r="AJ73" s="23"/>
      <c r="AK73" s="27"/>
      <c r="AL73" s="27"/>
      <c r="AM73" s="23"/>
      <c r="AN73" s="23" t="s">
        <v>129</v>
      </c>
      <c r="AO73" s="23"/>
      <c r="AP73" s="23" t="s">
        <v>129</v>
      </c>
      <c r="AQ73" s="23" t="s">
        <v>129</v>
      </c>
      <c r="AR73" s="23"/>
      <c r="AS73" s="23" t="s">
        <v>128</v>
      </c>
      <c r="AT73" s="23" t="s">
        <v>128</v>
      </c>
      <c r="AU73" s="23" t="s">
        <v>129</v>
      </c>
      <c r="AV73" s="23" t="s">
        <v>128</v>
      </c>
      <c r="AW73" s="23" t="s">
        <v>128</v>
      </c>
      <c r="AX73" s="23" t="s">
        <v>128</v>
      </c>
      <c r="AY73" s="23"/>
      <c r="AZ73" s="23" t="s">
        <v>323</v>
      </c>
      <c r="BA73" s="45"/>
    </row>
    <row r="74" spans="1:53" s="69" customFormat="1" ht="16.05" customHeight="1" x14ac:dyDescent="0.3">
      <c r="A74" s="23">
        <v>1959</v>
      </c>
      <c r="B74" s="27" t="s">
        <v>130</v>
      </c>
      <c r="C74" s="27" t="s">
        <v>131</v>
      </c>
      <c r="D74" s="27" t="s">
        <v>324</v>
      </c>
      <c r="E74" s="28">
        <v>21772</v>
      </c>
      <c r="F74" s="36">
        <v>0.96353009259259259</v>
      </c>
      <c r="G74" s="22">
        <v>21773</v>
      </c>
      <c r="H74" s="37">
        <v>0.29686342592592591</v>
      </c>
      <c r="I74" s="34" t="s">
        <v>6250</v>
      </c>
      <c r="J74" s="35">
        <v>35.39</v>
      </c>
      <c r="K74" s="35">
        <v>110.669</v>
      </c>
      <c r="L74" s="42">
        <v>15</v>
      </c>
      <c r="M74" s="43">
        <v>5.47</v>
      </c>
      <c r="N74" s="35"/>
      <c r="O74" s="44"/>
      <c r="P74" s="44"/>
      <c r="Q74" s="44">
        <v>5</v>
      </c>
      <c r="R74" s="44"/>
      <c r="S74" s="27" t="s">
        <v>5150</v>
      </c>
      <c r="T74" s="23" t="s">
        <v>134</v>
      </c>
      <c r="U74" s="27"/>
      <c r="V74" s="47"/>
      <c r="W74" s="47"/>
      <c r="X74" s="23" t="s">
        <v>126</v>
      </c>
      <c r="Y74" s="23"/>
      <c r="Z74" s="23"/>
      <c r="AA74" s="23"/>
      <c r="AB74" s="47"/>
      <c r="AC74" s="27"/>
      <c r="AD74" s="23" t="s">
        <v>126</v>
      </c>
      <c r="AE74" s="23">
        <v>43</v>
      </c>
      <c r="AF74" s="66" t="s">
        <v>141</v>
      </c>
      <c r="AG74" s="23"/>
      <c r="AH74" s="23"/>
      <c r="AI74" s="23"/>
      <c r="AJ74" s="23" t="s">
        <v>43</v>
      </c>
      <c r="AK74" s="27"/>
      <c r="AL74" s="27"/>
      <c r="AM74" s="23"/>
      <c r="AN74" s="23"/>
      <c r="AO74" s="23"/>
      <c r="AP74" s="23"/>
      <c r="AQ74" s="23" t="s">
        <v>129</v>
      </c>
      <c r="AR74" s="23"/>
      <c r="AS74" s="23" t="s">
        <v>128</v>
      </c>
      <c r="AT74" s="23" t="s">
        <v>128</v>
      </c>
      <c r="AU74" s="23" t="s">
        <v>129</v>
      </c>
      <c r="AV74" s="23" t="s">
        <v>128</v>
      </c>
      <c r="AW74" s="23" t="s">
        <v>128</v>
      </c>
      <c r="AX74" s="23" t="s">
        <v>128</v>
      </c>
      <c r="AY74" s="23"/>
      <c r="AZ74" s="23" t="s">
        <v>325</v>
      </c>
      <c r="BA74" s="45"/>
    </row>
    <row r="75" spans="1:53" ht="16.05" customHeight="1" x14ac:dyDescent="0.3">
      <c r="A75" s="23">
        <v>1959</v>
      </c>
      <c r="B75" s="27" t="s">
        <v>254</v>
      </c>
      <c r="C75" s="27" t="s">
        <v>255</v>
      </c>
      <c r="D75" s="27" t="s">
        <v>326</v>
      </c>
      <c r="E75" s="28">
        <v>21861</v>
      </c>
      <c r="F75" s="36">
        <v>0.10567129629629629</v>
      </c>
      <c r="G75" s="22">
        <v>21861</v>
      </c>
      <c r="H75" s="37">
        <v>0.14733796296296295</v>
      </c>
      <c r="I75" s="34" t="s">
        <v>6250</v>
      </c>
      <c r="J75" s="35">
        <v>36.262</v>
      </c>
      <c r="K75" s="35">
        <v>2.5990000000000002</v>
      </c>
      <c r="L75" s="42">
        <v>15</v>
      </c>
      <c r="M75" s="43">
        <v>5.45</v>
      </c>
      <c r="N75" s="35"/>
      <c r="O75" s="44"/>
      <c r="P75" s="44"/>
      <c r="Q75" s="44">
        <v>5</v>
      </c>
      <c r="R75" s="44">
        <v>5.3</v>
      </c>
      <c r="S75" s="27" t="s">
        <v>5110</v>
      </c>
      <c r="T75" s="23" t="s">
        <v>224</v>
      </c>
      <c r="U75" s="27"/>
      <c r="V75" s="47"/>
      <c r="W75" s="47"/>
      <c r="X75" s="23">
        <v>0</v>
      </c>
      <c r="Y75" s="23"/>
      <c r="Z75" s="23">
        <v>2</v>
      </c>
      <c r="AA75" s="23">
        <v>500</v>
      </c>
      <c r="AB75" s="47"/>
      <c r="AC75" s="27"/>
      <c r="AD75" s="23"/>
      <c r="AE75" s="50"/>
      <c r="AF75" s="62" t="s">
        <v>137</v>
      </c>
      <c r="AG75" s="23"/>
      <c r="AH75" s="23"/>
      <c r="AI75" s="23"/>
      <c r="AJ75" s="23"/>
      <c r="AK75" s="27"/>
      <c r="AL75" s="27"/>
      <c r="AM75" s="23"/>
      <c r="AN75" s="23"/>
      <c r="AO75" s="23"/>
      <c r="AP75" s="23"/>
      <c r="AQ75" s="23" t="s">
        <v>129</v>
      </c>
      <c r="AR75" s="23"/>
      <c r="AS75" s="23" t="s">
        <v>128</v>
      </c>
      <c r="AT75" s="23" t="s">
        <v>128</v>
      </c>
      <c r="AU75" s="23" t="s">
        <v>129</v>
      </c>
      <c r="AV75" s="23" t="s">
        <v>128</v>
      </c>
      <c r="AW75" s="23" t="s">
        <v>128</v>
      </c>
      <c r="AX75" s="23" t="s">
        <v>128</v>
      </c>
      <c r="AY75" s="23"/>
      <c r="AZ75" s="23" t="s">
        <v>327</v>
      </c>
      <c r="BA75" s="65" t="s">
        <v>280</v>
      </c>
    </row>
    <row r="76" spans="1:53" ht="16.05" customHeight="1" x14ac:dyDescent="0.3">
      <c r="A76" s="23">
        <v>1960</v>
      </c>
      <c r="B76" s="24" t="s">
        <v>159</v>
      </c>
      <c r="C76" s="24" t="s">
        <v>308</v>
      </c>
      <c r="D76" s="24" t="s">
        <v>5177</v>
      </c>
      <c r="E76" s="25">
        <v>22041</v>
      </c>
      <c r="F76" s="38">
        <v>0.34550925925925924</v>
      </c>
      <c r="G76" s="22">
        <v>22041</v>
      </c>
      <c r="H76" s="37">
        <v>0.42884259259259255</v>
      </c>
      <c r="I76" s="34" t="s">
        <v>6250</v>
      </c>
      <c r="J76" s="43">
        <v>38.5</v>
      </c>
      <c r="K76" s="43">
        <v>21.5</v>
      </c>
      <c r="L76" s="56" t="s">
        <v>133</v>
      </c>
      <c r="M76" s="43">
        <v>5</v>
      </c>
      <c r="N76" s="43"/>
      <c r="O76" s="57"/>
      <c r="P76" s="57"/>
      <c r="Q76" s="57"/>
      <c r="R76" s="57">
        <v>5</v>
      </c>
      <c r="S76" s="24" t="s">
        <v>6026</v>
      </c>
      <c r="T76" s="26" t="s">
        <v>171</v>
      </c>
      <c r="U76" s="24"/>
      <c r="V76" s="46"/>
      <c r="W76" s="58"/>
      <c r="X76" s="26"/>
      <c r="Y76" s="26"/>
      <c r="Z76" s="26"/>
      <c r="AA76" s="26"/>
      <c r="AB76" s="58"/>
      <c r="AC76" s="24"/>
      <c r="AD76" s="26" t="s">
        <v>232</v>
      </c>
      <c r="AE76" s="26"/>
      <c r="AF76" s="59"/>
      <c r="AG76" s="26"/>
      <c r="AH76" s="26"/>
      <c r="AI76" s="26"/>
      <c r="AJ76" s="26" t="s">
        <v>43</v>
      </c>
      <c r="AK76" s="24"/>
      <c r="AL76" s="60"/>
      <c r="AM76" s="26"/>
      <c r="AN76" s="26"/>
      <c r="AO76" s="26"/>
      <c r="AP76" s="26"/>
      <c r="AQ76" s="26"/>
      <c r="AR76" s="26"/>
      <c r="AS76" s="26" t="s">
        <v>128</v>
      </c>
      <c r="AT76" s="26" t="s">
        <v>128</v>
      </c>
      <c r="AU76" s="26" t="s">
        <v>128</v>
      </c>
      <c r="AV76" s="26" t="s">
        <v>128</v>
      </c>
      <c r="AW76" s="26" t="s">
        <v>128</v>
      </c>
      <c r="AX76" s="26" t="s">
        <v>128</v>
      </c>
      <c r="AY76" s="26"/>
      <c r="AZ76" s="26" t="s">
        <v>5178</v>
      </c>
      <c r="BA76" s="39" t="s">
        <v>5174</v>
      </c>
    </row>
    <row r="77" spans="1:53" ht="16.05" customHeight="1" x14ac:dyDescent="0.3">
      <c r="A77" s="23">
        <v>1961</v>
      </c>
      <c r="B77" s="27" t="s">
        <v>130</v>
      </c>
      <c r="C77" s="27" t="s">
        <v>131</v>
      </c>
      <c r="D77" s="27" t="s">
        <v>329</v>
      </c>
      <c r="E77" s="28">
        <v>22347</v>
      </c>
      <c r="F77" s="36">
        <v>0.79222222222222216</v>
      </c>
      <c r="G77" s="22">
        <v>22348</v>
      </c>
      <c r="H77" s="37">
        <v>0.12555555555555556</v>
      </c>
      <c r="I77" s="34" t="s">
        <v>6250</v>
      </c>
      <c r="J77" s="35">
        <v>30.5</v>
      </c>
      <c r="K77" s="35">
        <v>110</v>
      </c>
      <c r="L77" s="42"/>
      <c r="M77" s="35">
        <v>5.3739999999999997</v>
      </c>
      <c r="N77" s="35"/>
      <c r="O77" s="44"/>
      <c r="P77" s="44"/>
      <c r="Q77" s="44">
        <v>4.9000000000000004</v>
      </c>
      <c r="R77" s="44"/>
      <c r="S77" s="24" t="s">
        <v>6114</v>
      </c>
      <c r="T77" s="23" t="s">
        <v>134</v>
      </c>
      <c r="U77" s="27"/>
      <c r="V77" s="47"/>
      <c r="W77" s="47"/>
      <c r="X77" s="23" t="s">
        <v>126</v>
      </c>
      <c r="Y77" s="23"/>
      <c r="Z77" s="23" t="s">
        <v>126</v>
      </c>
      <c r="AA77" s="23"/>
      <c r="AB77" s="47"/>
      <c r="AC77" s="27"/>
      <c r="AD77" s="23"/>
      <c r="AE77" s="23">
        <v>25</v>
      </c>
      <c r="AF77" s="62" t="s">
        <v>137</v>
      </c>
      <c r="AG77" s="23"/>
      <c r="AH77" s="23"/>
      <c r="AI77" s="23"/>
      <c r="AJ77" s="23"/>
      <c r="AK77" s="27"/>
      <c r="AL77" s="27" t="s">
        <v>331</v>
      </c>
      <c r="AM77" s="23"/>
      <c r="AN77" s="23"/>
      <c r="AO77" s="23"/>
      <c r="AP77" s="23"/>
      <c r="AQ77" s="23" t="s">
        <v>129</v>
      </c>
      <c r="AR77" s="23"/>
      <c r="AS77" s="23" t="s">
        <v>128</v>
      </c>
      <c r="AT77" s="23" t="s">
        <v>128</v>
      </c>
      <c r="AU77" s="23" t="s">
        <v>129</v>
      </c>
      <c r="AV77" s="23" t="s">
        <v>128</v>
      </c>
      <c r="AW77" s="23" t="s">
        <v>128</v>
      </c>
      <c r="AX77" s="23" t="s">
        <v>128</v>
      </c>
      <c r="AY77" s="23"/>
      <c r="AZ77" s="23" t="s">
        <v>330</v>
      </c>
      <c r="BA77" s="45"/>
    </row>
    <row r="78" spans="1:53" ht="16.05" customHeight="1" x14ac:dyDescent="0.3">
      <c r="A78" s="23">
        <v>1962</v>
      </c>
      <c r="B78" s="27" t="s">
        <v>254</v>
      </c>
      <c r="C78" s="27" t="s">
        <v>314</v>
      </c>
      <c r="D78" s="27" t="s">
        <v>332</v>
      </c>
      <c r="E78" s="28">
        <v>22695</v>
      </c>
      <c r="F78" s="36">
        <v>0.29179398148148145</v>
      </c>
      <c r="G78" s="22">
        <v>22695</v>
      </c>
      <c r="H78" s="37">
        <v>0.33346064814814813</v>
      </c>
      <c r="I78" s="34" t="s">
        <v>6250</v>
      </c>
      <c r="J78" s="35">
        <v>36.299999999999997</v>
      </c>
      <c r="K78" s="35">
        <v>9.3000000000000007</v>
      </c>
      <c r="L78" s="42">
        <v>103</v>
      </c>
      <c r="M78" s="35">
        <v>5.3</v>
      </c>
      <c r="N78" s="35"/>
      <c r="O78" s="44"/>
      <c r="P78" s="44"/>
      <c r="Q78" s="44"/>
      <c r="R78" s="44">
        <v>5.3</v>
      </c>
      <c r="S78" s="24" t="s">
        <v>6036</v>
      </c>
      <c r="T78" s="23" t="s">
        <v>146</v>
      </c>
      <c r="U78" s="27"/>
      <c r="V78" s="47"/>
      <c r="W78" s="47"/>
      <c r="X78" s="23" t="s">
        <v>126</v>
      </c>
      <c r="Y78" s="23"/>
      <c r="Z78" s="23" t="s">
        <v>126</v>
      </c>
      <c r="AA78" s="23"/>
      <c r="AB78" s="47"/>
      <c r="AC78" s="27"/>
      <c r="AD78" s="23"/>
      <c r="AE78" s="23" t="s">
        <v>126</v>
      </c>
      <c r="AF78" s="62" t="s">
        <v>137</v>
      </c>
      <c r="AG78" s="23"/>
      <c r="AH78" s="23"/>
      <c r="AI78" s="23"/>
      <c r="AJ78" s="23"/>
      <c r="AK78" s="27"/>
      <c r="AL78" s="27"/>
      <c r="AM78" s="23"/>
      <c r="AN78" s="23"/>
      <c r="AO78" s="23"/>
      <c r="AP78" s="23"/>
      <c r="AQ78" s="23" t="s">
        <v>129</v>
      </c>
      <c r="AR78" s="23"/>
      <c r="AS78" s="23" t="s">
        <v>128</v>
      </c>
      <c r="AT78" s="23" t="s">
        <v>128</v>
      </c>
      <c r="AU78" s="23" t="s">
        <v>129</v>
      </c>
      <c r="AV78" s="23" t="s">
        <v>128</v>
      </c>
      <c r="AW78" s="23" t="s">
        <v>128</v>
      </c>
      <c r="AX78" s="23" t="s">
        <v>128</v>
      </c>
      <c r="AY78" s="23"/>
      <c r="AZ78" s="23" t="s">
        <v>333</v>
      </c>
      <c r="BA78" s="45"/>
    </row>
    <row r="79" spans="1:53" ht="16.05" customHeight="1" x14ac:dyDescent="0.3">
      <c r="A79" s="23">
        <v>1962</v>
      </c>
      <c r="B79" s="27" t="s">
        <v>153</v>
      </c>
      <c r="C79" s="27" t="s">
        <v>154</v>
      </c>
      <c r="D79" s="27" t="s">
        <v>334</v>
      </c>
      <c r="E79" s="28">
        <v>22761</v>
      </c>
      <c r="F79" s="36">
        <v>0.19777777777777775</v>
      </c>
      <c r="G79" s="22">
        <v>22761</v>
      </c>
      <c r="H79" s="37">
        <v>0.23944444444444443</v>
      </c>
      <c r="I79" s="34" t="s">
        <v>6250</v>
      </c>
      <c r="J79" s="35">
        <v>45.05</v>
      </c>
      <c r="K79" s="35">
        <v>5.5</v>
      </c>
      <c r="L79" s="42">
        <v>43</v>
      </c>
      <c r="M79" s="35">
        <v>5.2</v>
      </c>
      <c r="N79" s="35"/>
      <c r="O79" s="44">
        <v>5.3</v>
      </c>
      <c r="P79" s="44"/>
      <c r="Q79" s="44"/>
      <c r="R79" s="44"/>
      <c r="S79" s="67" t="s">
        <v>6142</v>
      </c>
      <c r="T79" s="23" t="s">
        <v>335</v>
      </c>
      <c r="U79" s="27"/>
      <c r="V79" s="46"/>
      <c r="W79" s="47"/>
      <c r="X79" s="23">
        <v>0</v>
      </c>
      <c r="Y79" s="23">
        <v>0</v>
      </c>
      <c r="Z79" s="23">
        <v>0</v>
      </c>
      <c r="AA79" s="23"/>
      <c r="AB79" s="47"/>
      <c r="AC79" s="27"/>
      <c r="AD79" s="23" t="s">
        <v>336</v>
      </c>
      <c r="AE79" s="23"/>
      <c r="AF79" s="62" t="s">
        <v>137</v>
      </c>
      <c r="AG79" s="23"/>
      <c r="AH79" s="23"/>
      <c r="AI79" s="23"/>
      <c r="AJ79" s="23" t="s">
        <v>43</v>
      </c>
      <c r="AK79" s="27"/>
      <c r="AL79" s="27" t="s">
        <v>6141</v>
      </c>
      <c r="AM79" s="23"/>
      <c r="AN79" s="23"/>
      <c r="AO79" s="23"/>
      <c r="AP79" s="23"/>
      <c r="AQ79" s="23" t="s">
        <v>129</v>
      </c>
      <c r="AR79" s="23"/>
      <c r="AS79" s="23" t="s">
        <v>128</v>
      </c>
      <c r="AT79" s="23" t="s">
        <v>128</v>
      </c>
      <c r="AU79" s="23" t="s">
        <v>129</v>
      </c>
      <c r="AV79" s="23" t="s">
        <v>128</v>
      </c>
      <c r="AW79" s="23" t="s">
        <v>128</v>
      </c>
      <c r="AX79" s="23" t="s">
        <v>128</v>
      </c>
      <c r="AY79" s="23"/>
      <c r="AZ79" s="23" t="s">
        <v>337</v>
      </c>
      <c r="BA79" s="65" t="s">
        <v>338</v>
      </c>
    </row>
    <row r="80" spans="1:53" ht="16.05" customHeight="1" x14ac:dyDescent="0.3">
      <c r="A80" s="23">
        <v>1962</v>
      </c>
      <c r="B80" s="27" t="s">
        <v>187</v>
      </c>
      <c r="C80" s="27" t="s">
        <v>188</v>
      </c>
      <c r="D80" s="27" t="s">
        <v>339</v>
      </c>
      <c r="E80" s="28">
        <v>22924</v>
      </c>
      <c r="F80" s="36">
        <v>0.83503472222222219</v>
      </c>
      <c r="G80" s="22">
        <v>22924</v>
      </c>
      <c r="H80" s="37">
        <v>0.98086805555555545</v>
      </c>
      <c r="I80" s="34" t="s">
        <v>6250</v>
      </c>
      <c r="J80" s="35">
        <v>35.204999999999998</v>
      </c>
      <c r="K80" s="35">
        <v>58.716000000000001</v>
      </c>
      <c r="L80" s="42">
        <v>15</v>
      </c>
      <c r="M80" s="35">
        <v>5</v>
      </c>
      <c r="N80" s="35"/>
      <c r="O80" s="44"/>
      <c r="P80" s="44"/>
      <c r="Q80" s="44"/>
      <c r="R80" s="44">
        <v>5</v>
      </c>
      <c r="S80" s="67" t="s">
        <v>6026</v>
      </c>
      <c r="T80" s="23" t="s">
        <v>146</v>
      </c>
      <c r="U80" s="27"/>
      <c r="V80" s="46"/>
      <c r="W80" s="47"/>
      <c r="X80" s="23">
        <v>6</v>
      </c>
      <c r="Y80" s="30">
        <v>6</v>
      </c>
      <c r="Z80" s="23"/>
      <c r="AA80" s="23"/>
      <c r="AB80" s="47"/>
      <c r="AC80" s="27" t="s">
        <v>5900</v>
      </c>
      <c r="AD80" s="23"/>
      <c r="AE80" s="23"/>
      <c r="AF80" s="62" t="s">
        <v>137</v>
      </c>
      <c r="AG80" s="23"/>
      <c r="AH80" s="23"/>
      <c r="AI80" s="23"/>
      <c r="AJ80" s="23"/>
      <c r="AK80" s="27"/>
      <c r="AL80" s="27"/>
      <c r="AM80" s="23"/>
      <c r="AN80" s="23"/>
      <c r="AO80" s="23"/>
      <c r="AP80" s="23"/>
      <c r="AQ80" s="23" t="s">
        <v>129</v>
      </c>
      <c r="AR80" s="23"/>
      <c r="AS80" s="23" t="s">
        <v>128</v>
      </c>
      <c r="AT80" s="23" t="s">
        <v>128</v>
      </c>
      <c r="AU80" s="23" t="s">
        <v>129</v>
      </c>
      <c r="AV80" s="23" t="s">
        <v>128</v>
      </c>
      <c r="AW80" s="23" t="s">
        <v>128</v>
      </c>
      <c r="AX80" s="23" t="s">
        <v>128</v>
      </c>
      <c r="AY80" s="23"/>
      <c r="AZ80" s="23" t="s">
        <v>340</v>
      </c>
      <c r="BA80" s="65" t="s">
        <v>341</v>
      </c>
    </row>
    <row r="81" spans="1:53" ht="16.05" customHeight="1" x14ac:dyDescent="0.3">
      <c r="A81" s="23">
        <v>1963</v>
      </c>
      <c r="B81" s="27" t="s">
        <v>187</v>
      </c>
      <c r="C81" s="27" t="s">
        <v>188</v>
      </c>
      <c r="D81" s="27" t="s">
        <v>346</v>
      </c>
      <c r="E81" s="28">
        <v>23042</v>
      </c>
      <c r="F81" s="36">
        <v>0.10208333333333335</v>
      </c>
      <c r="G81" s="22">
        <v>23042</v>
      </c>
      <c r="H81" s="37">
        <v>0.24791666666666667</v>
      </c>
      <c r="I81" s="34" t="s">
        <v>6250</v>
      </c>
      <c r="J81" s="35">
        <v>36.9</v>
      </c>
      <c r="K81" s="35">
        <v>57.8</v>
      </c>
      <c r="L81" s="42">
        <v>3</v>
      </c>
      <c r="M81" s="35">
        <v>4.6420000000000003</v>
      </c>
      <c r="N81" s="35"/>
      <c r="O81" s="44"/>
      <c r="P81" s="44">
        <v>4.5</v>
      </c>
      <c r="Q81" s="44"/>
      <c r="R81" s="44"/>
      <c r="S81" s="67" t="s">
        <v>6102</v>
      </c>
      <c r="T81" s="23" t="s">
        <v>125</v>
      </c>
      <c r="U81" s="27"/>
      <c r="V81" s="46"/>
      <c r="W81" s="47"/>
      <c r="X81" s="23">
        <v>4</v>
      </c>
      <c r="Y81" s="23"/>
      <c r="Z81" s="23"/>
      <c r="AA81" s="23"/>
      <c r="AB81" s="47"/>
      <c r="AC81" s="24" t="s">
        <v>5969</v>
      </c>
      <c r="AD81" s="23"/>
      <c r="AE81" s="23"/>
      <c r="AF81" s="62" t="s">
        <v>137</v>
      </c>
      <c r="AG81" s="23"/>
      <c r="AH81" s="23"/>
      <c r="AI81" s="23"/>
      <c r="AJ81" s="23"/>
      <c r="AK81" s="27"/>
      <c r="AL81" s="27" t="s">
        <v>348</v>
      </c>
      <c r="AM81" s="23"/>
      <c r="AN81" s="23"/>
      <c r="AO81" s="23"/>
      <c r="AP81" s="23"/>
      <c r="AQ81" s="23" t="s">
        <v>129</v>
      </c>
      <c r="AR81" s="23"/>
      <c r="AS81" s="23" t="s">
        <v>128</v>
      </c>
      <c r="AT81" s="23" t="s">
        <v>128</v>
      </c>
      <c r="AU81" s="23" t="s">
        <v>129</v>
      </c>
      <c r="AV81" s="23" t="s">
        <v>128</v>
      </c>
      <c r="AW81" s="23" t="s">
        <v>128</v>
      </c>
      <c r="AX81" s="23" t="s">
        <v>128</v>
      </c>
      <c r="AY81" s="23"/>
      <c r="AZ81" s="23" t="s">
        <v>347</v>
      </c>
      <c r="BA81" s="65" t="s">
        <v>349</v>
      </c>
    </row>
    <row r="82" spans="1:53" ht="16.05" customHeight="1" x14ac:dyDescent="0.3">
      <c r="A82" s="23">
        <v>1963</v>
      </c>
      <c r="B82" s="27" t="s">
        <v>159</v>
      </c>
      <c r="C82" s="27" t="s">
        <v>174</v>
      </c>
      <c r="D82" s="27" t="s">
        <v>351</v>
      </c>
      <c r="E82" s="28">
        <v>23150</v>
      </c>
      <c r="F82" s="36">
        <v>0.41671296296296295</v>
      </c>
      <c r="G82" s="22">
        <v>23150</v>
      </c>
      <c r="H82" s="37">
        <v>0.45837962962962964</v>
      </c>
      <c r="I82" s="34" t="s">
        <v>6250</v>
      </c>
      <c r="J82" s="35">
        <v>46.122199999999999</v>
      </c>
      <c r="K82" s="35">
        <v>14.7393</v>
      </c>
      <c r="L82" s="42">
        <v>10</v>
      </c>
      <c r="M82" s="35">
        <v>4.9000000000000004</v>
      </c>
      <c r="N82" s="35"/>
      <c r="O82" s="44"/>
      <c r="P82" s="44"/>
      <c r="Q82" s="44"/>
      <c r="R82" s="44">
        <v>4.9000000000000004</v>
      </c>
      <c r="S82" s="24" t="s">
        <v>6028</v>
      </c>
      <c r="T82" s="23" t="s">
        <v>134</v>
      </c>
      <c r="U82" s="27"/>
      <c r="V82" s="47"/>
      <c r="W82" s="47"/>
      <c r="X82" s="23" t="s">
        <v>126</v>
      </c>
      <c r="Y82" s="23"/>
      <c r="Z82" s="23" t="s">
        <v>126</v>
      </c>
      <c r="AA82" s="23"/>
      <c r="AB82" s="47"/>
      <c r="AC82" s="27"/>
      <c r="AD82" s="23"/>
      <c r="AE82" s="23" t="s">
        <v>126</v>
      </c>
      <c r="AF82" s="62" t="s">
        <v>137</v>
      </c>
      <c r="AG82" s="23"/>
      <c r="AH82" s="23"/>
      <c r="AI82" s="23"/>
      <c r="AJ82" s="23"/>
      <c r="AK82" s="27"/>
      <c r="AL82" s="27"/>
      <c r="AM82" s="23"/>
      <c r="AN82" s="23"/>
      <c r="AO82" s="23"/>
      <c r="AP82" s="23"/>
      <c r="AQ82" s="23" t="s">
        <v>129</v>
      </c>
      <c r="AR82" s="23"/>
      <c r="AS82" s="23" t="s">
        <v>128</v>
      </c>
      <c r="AT82" s="23" t="s">
        <v>128</v>
      </c>
      <c r="AU82" s="23" t="s">
        <v>129</v>
      </c>
      <c r="AV82" s="23" t="s">
        <v>128</v>
      </c>
      <c r="AW82" s="23" t="s">
        <v>128</v>
      </c>
      <c r="AX82" s="23" t="s">
        <v>128</v>
      </c>
      <c r="AY82" s="23"/>
      <c r="AZ82" s="23" t="s">
        <v>352</v>
      </c>
      <c r="BA82" s="45"/>
    </row>
    <row r="83" spans="1:53" ht="16.05" customHeight="1" x14ac:dyDescent="0.3">
      <c r="A83" s="23">
        <v>1963</v>
      </c>
      <c r="B83" s="27" t="s">
        <v>187</v>
      </c>
      <c r="C83" s="27" t="s">
        <v>188</v>
      </c>
      <c r="D83" s="27" t="s">
        <v>353</v>
      </c>
      <c r="E83" s="28">
        <v>23192</v>
      </c>
      <c r="F83" s="36">
        <v>0.32025462962962964</v>
      </c>
      <c r="G83" s="22">
        <v>23192</v>
      </c>
      <c r="H83" s="37">
        <v>0.46608796296296301</v>
      </c>
      <c r="I83" s="34" t="s">
        <v>6250</v>
      </c>
      <c r="J83" s="35">
        <v>33.6</v>
      </c>
      <c r="K83" s="35">
        <v>49.2</v>
      </c>
      <c r="L83" s="42">
        <v>38</v>
      </c>
      <c r="M83" s="35">
        <v>5.5</v>
      </c>
      <c r="N83" s="35"/>
      <c r="O83" s="44"/>
      <c r="P83" s="44"/>
      <c r="Q83" s="44"/>
      <c r="R83" s="44">
        <v>5.5</v>
      </c>
      <c r="S83" s="24" t="s">
        <v>6031</v>
      </c>
      <c r="T83" s="23"/>
      <c r="U83" s="27"/>
      <c r="V83" s="47"/>
      <c r="W83" s="47"/>
      <c r="X83" s="23" t="s">
        <v>126</v>
      </c>
      <c r="Y83" s="23"/>
      <c r="Z83" s="23" t="s">
        <v>126</v>
      </c>
      <c r="AA83" s="23"/>
      <c r="AB83" s="47"/>
      <c r="AC83" s="27"/>
      <c r="AD83" s="23"/>
      <c r="AE83" s="23" t="s">
        <v>126</v>
      </c>
      <c r="AF83" s="62" t="s">
        <v>137</v>
      </c>
      <c r="AG83" s="23"/>
      <c r="AH83" s="23"/>
      <c r="AI83" s="23"/>
      <c r="AJ83" s="23"/>
      <c r="AK83" s="27"/>
      <c r="AL83" s="27"/>
      <c r="AM83" s="23"/>
      <c r="AN83" s="23"/>
      <c r="AO83" s="23"/>
      <c r="AP83" s="23"/>
      <c r="AQ83" s="23" t="s">
        <v>129</v>
      </c>
      <c r="AR83" s="23"/>
      <c r="AS83" s="23" t="s">
        <v>128</v>
      </c>
      <c r="AT83" s="23" t="s">
        <v>128</v>
      </c>
      <c r="AU83" s="23" t="s">
        <v>129</v>
      </c>
      <c r="AV83" s="23" t="s">
        <v>128</v>
      </c>
      <c r="AW83" s="23" t="s">
        <v>128</v>
      </c>
      <c r="AX83" s="23" t="s">
        <v>128</v>
      </c>
      <c r="AY83" s="23"/>
      <c r="AZ83" s="23" t="s">
        <v>354</v>
      </c>
      <c r="BA83" s="45"/>
    </row>
    <row r="84" spans="1:53" ht="16.05" customHeight="1" x14ac:dyDescent="0.3">
      <c r="A84" s="23">
        <v>1963</v>
      </c>
      <c r="B84" s="27" t="s">
        <v>187</v>
      </c>
      <c r="C84" s="27" t="s">
        <v>188</v>
      </c>
      <c r="D84" s="27" t="s">
        <v>355</v>
      </c>
      <c r="E84" s="28">
        <v>23221</v>
      </c>
      <c r="F84" s="36">
        <v>0.25721064814814815</v>
      </c>
      <c r="G84" s="22">
        <v>23221</v>
      </c>
      <c r="H84" s="37">
        <v>0.40304398148148146</v>
      </c>
      <c r="I84" s="34" t="s">
        <v>6250</v>
      </c>
      <c r="J84" s="35">
        <v>28.113</v>
      </c>
      <c r="K84" s="35">
        <v>55.674999999999997</v>
      </c>
      <c r="L84" s="42">
        <v>15</v>
      </c>
      <c r="M84" s="35">
        <v>5.2</v>
      </c>
      <c r="N84" s="35"/>
      <c r="O84" s="44"/>
      <c r="P84" s="44"/>
      <c r="Q84" s="44"/>
      <c r="R84" s="44">
        <v>5.2</v>
      </c>
      <c r="S84" s="67" t="s">
        <v>6034</v>
      </c>
      <c r="T84" s="23"/>
      <c r="U84" s="27"/>
      <c r="V84" s="46"/>
      <c r="W84" s="47"/>
      <c r="X84" s="23">
        <v>5</v>
      </c>
      <c r="Y84" s="23"/>
      <c r="Z84" s="23">
        <v>8</v>
      </c>
      <c r="AA84" s="23"/>
      <c r="AB84" s="47"/>
      <c r="AC84" s="24" t="s">
        <v>5969</v>
      </c>
      <c r="AD84" s="23" t="s">
        <v>232</v>
      </c>
      <c r="AE84" s="50" t="s">
        <v>5789</v>
      </c>
      <c r="AF84" s="62" t="s">
        <v>137</v>
      </c>
      <c r="AG84" s="23"/>
      <c r="AH84" s="23"/>
      <c r="AI84" s="23"/>
      <c r="AJ84" s="23"/>
      <c r="AK84" s="27"/>
      <c r="AL84" s="27" t="s">
        <v>6143</v>
      </c>
      <c r="AM84" s="23"/>
      <c r="AN84" s="23"/>
      <c r="AO84" s="23"/>
      <c r="AP84" s="23"/>
      <c r="AQ84" s="23" t="s">
        <v>129</v>
      </c>
      <c r="AR84" s="23"/>
      <c r="AS84" s="23" t="s">
        <v>128</v>
      </c>
      <c r="AT84" s="23" t="s">
        <v>128</v>
      </c>
      <c r="AU84" s="23" t="s">
        <v>129</v>
      </c>
      <c r="AV84" s="23" t="s">
        <v>128</v>
      </c>
      <c r="AW84" s="23" t="s">
        <v>128</v>
      </c>
      <c r="AX84" s="23" t="s">
        <v>128</v>
      </c>
      <c r="AY84" s="23"/>
      <c r="AZ84" s="23" t="s">
        <v>356</v>
      </c>
      <c r="BA84" s="65" t="s">
        <v>5790</v>
      </c>
    </row>
    <row r="85" spans="1:53" ht="16.05" customHeight="1" x14ac:dyDescent="0.3">
      <c r="A85" s="23">
        <v>1963</v>
      </c>
      <c r="B85" s="27" t="s">
        <v>357</v>
      </c>
      <c r="C85" s="27" t="s">
        <v>358</v>
      </c>
      <c r="D85" s="27" t="s">
        <v>359</v>
      </c>
      <c r="E85" s="28">
        <v>23256</v>
      </c>
      <c r="F85" s="36">
        <v>6.5648148148148136E-2</v>
      </c>
      <c r="G85" s="22">
        <v>23256</v>
      </c>
      <c r="H85" s="37">
        <v>0.29481481481481481</v>
      </c>
      <c r="I85" s="34" t="s">
        <v>6250</v>
      </c>
      <c r="J85" s="35">
        <v>33.896000000000001</v>
      </c>
      <c r="K85" s="35">
        <v>74.762</v>
      </c>
      <c r="L85" s="42">
        <v>25</v>
      </c>
      <c r="M85" s="35">
        <v>5.5</v>
      </c>
      <c r="N85" s="35"/>
      <c r="O85" s="44"/>
      <c r="P85" s="44"/>
      <c r="Q85" s="44"/>
      <c r="R85" s="44">
        <v>5.5</v>
      </c>
      <c r="S85" s="24" t="s">
        <v>6031</v>
      </c>
      <c r="T85" s="23"/>
      <c r="U85" s="27"/>
      <c r="V85" s="46"/>
      <c r="W85" s="47"/>
      <c r="X85" s="50" t="s">
        <v>360</v>
      </c>
      <c r="Y85" s="50" t="s">
        <v>360</v>
      </c>
      <c r="Z85" s="23">
        <v>500</v>
      </c>
      <c r="AA85" s="23"/>
      <c r="AB85" s="47"/>
      <c r="AC85" s="64" t="s">
        <v>5898</v>
      </c>
      <c r="AD85" s="23">
        <v>1000</v>
      </c>
      <c r="AE85" s="23" t="s">
        <v>361</v>
      </c>
      <c r="AF85" s="62" t="s">
        <v>137</v>
      </c>
      <c r="AG85" s="23"/>
      <c r="AH85" s="23"/>
      <c r="AI85" s="23"/>
      <c r="AJ85" s="23" t="s">
        <v>43</v>
      </c>
      <c r="AK85" s="27"/>
      <c r="AL85" s="27" t="s">
        <v>363</v>
      </c>
      <c r="AM85" s="23"/>
      <c r="AN85" s="23"/>
      <c r="AO85" s="23"/>
      <c r="AP85" s="23"/>
      <c r="AQ85" s="23" t="s">
        <v>129</v>
      </c>
      <c r="AR85" s="23"/>
      <c r="AS85" s="23" t="s">
        <v>128</v>
      </c>
      <c r="AT85" s="23" t="s">
        <v>128</v>
      </c>
      <c r="AU85" s="23" t="s">
        <v>129</v>
      </c>
      <c r="AV85" s="23" t="s">
        <v>128</v>
      </c>
      <c r="AW85" s="23" t="s">
        <v>128</v>
      </c>
      <c r="AX85" s="23" t="s">
        <v>128</v>
      </c>
      <c r="AY85" s="23"/>
      <c r="AZ85" s="23" t="s">
        <v>362</v>
      </c>
      <c r="BA85" s="65" t="s">
        <v>364</v>
      </c>
    </row>
    <row r="86" spans="1:53" ht="16.05" customHeight="1" x14ac:dyDescent="0.3">
      <c r="A86" s="23">
        <v>1964</v>
      </c>
      <c r="B86" s="27" t="s">
        <v>130</v>
      </c>
      <c r="C86" s="27" t="s">
        <v>131</v>
      </c>
      <c r="D86" s="27" t="s">
        <v>132</v>
      </c>
      <c r="E86" s="28">
        <v>23420</v>
      </c>
      <c r="F86" s="36">
        <v>0.41936342592592596</v>
      </c>
      <c r="G86" s="22">
        <v>23420</v>
      </c>
      <c r="H86" s="37">
        <v>0.75269675925925927</v>
      </c>
      <c r="I86" s="34" t="s">
        <v>6250</v>
      </c>
      <c r="J86" s="35">
        <v>26.11</v>
      </c>
      <c r="K86" s="35">
        <v>100.99</v>
      </c>
      <c r="L86" s="42">
        <v>5</v>
      </c>
      <c r="M86" s="43">
        <v>4.95</v>
      </c>
      <c r="N86" s="35"/>
      <c r="O86" s="44"/>
      <c r="P86" s="44">
        <v>4.7</v>
      </c>
      <c r="Q86" s="44"/>
      <c r="R86" s="44"/>
      <c r="S86" s="67" t="s">
        <v>5110</v>
      </c>
      <c r="T86" s="23" t="s">
        <v>134</v>
      </c>
      <c r="U86" s="27"/>
      <c r="V86" s="47"/>
      <c r="W86" s="47"/>
      <c r="X86" s="23" t="s">
        <v>126</v>
      </c>
      <c r="Y86" s="23"/>
      <c r="Z86" s="23" t="s">
        <v>126</v>
      </c>
      <c r="AA86" s="23"/>
      <c r="AB86" s="47"/>
      <c r="AC86" s="27"/>
      <c r="AD86" s="50"/>
      <c r="AE86" s="50" t="s">
        <v>126</v>
      </c>
      <c r="AF86" s="66" t="s">
        <v>141</v>
      </c>
      <c r="AG86" s="23"/>
      <c r="AH86" s="23"/>
      <c r="AI86" s="23"/>
      <c r="AJ86" s="23" t="s">
        <v>43</v>
      </c>
      <c r="AK86" s="27"/>
      <c r="AL86" s="27"/>
      <c r="AM86" s="23"/>
      <c r="AN86" s="23"/>
      <c r="AO86" s="23"/>
      <c r="AP86" s="23"/>
      <c r="AQ86" s="23" t="s">
        <v>129</v>
      </c>
      <c r="AR86" s="23"/>
      <c r="AS86" s="23" t="s">
        <v>128</v>
      </c>
      <c r="AT86" s="23" t="s">
        <v>128</v>
      </c>
      <c r="AU86" s="23" t="s">
        <v>129</v>
      </c>
      <c r="AV86" s="23" t="s">
        <v>128</v>
      </c>
      <c r="AW86" s="23" t="s">
        <v>128</v>
      </c>
      <c r="AX86" s="23" t="s">
        <v>128</v>
      </c>
      <c r="AY86" s="23"/>
      <c r="AZ86" s="23" t="s">
        <v>365</v>
      </c>
      <c r="BA86" s="65"/>
    </row>
    <row r="87" spans="1:53" ht="16.05" customHeight="1" x14ac:dyDescent="0.3">
      <c r="A87" s="23">
        <v>1964</v>
      </c>
      <c r="B87" s="27" t="s">
        <v>366</v>
      </c>
      <c r="C87" s="27" t="s">
        <v>367</v>
      </c>
      <c r="D87" s="27" t="s">
        <v>368</v>
      </c>
      <c r="E87" s="28">
        <v>23425</v>
      </c>
      <c r="F87" s="36">
        <v>0.5131944444444444</v>
      </c>
      <c r="G87" s="28">
        <v>23425</v>
      </c>
      <c r="H87" s="37">
        <v>0.42986111111111108</v>
      </c>
      <c r="I87" s="34" t="s">
        <v>6252</v>
      </c>
      <c r="J87" s="35">
        <v>38.799999999999997</v>
      </c>
      <c r="K87" s="35">
        <v>-28.4</v>
      </c>
      <c r="L87" s="42">
        <v>33</v>
      </c>
      <c r="M87" s="43">
        <v>4.84</v>
      </c>
      <c r="N87" s="35"/>
      <c r="O87" s="44"/>
      <c r="P87" s="44">
        <v>4.5999999999999996</v>
      </c>
      <c r="Q87" s="44"/>
      <c r="R87" s="44"/>
      <c r="S87" s="67" t="s">
        <v>5110</v>
      </c>
      <c r="T87" s="23"/>
      <c r="U87" s="27"/>
      <c r="V87" s="46"/>
      <c r="W87" s="47">
        <v>1000</v>
      </c>
      <c r="X87" s="23"/>
      <c r="Y87" s="23"/>
      <c r="Z87" s="23"/>
      <c r="AA87" s="23"/>
      <c r="AB87" s="47"/>
      <c r="AC87" s="27"/>
      <c r="AD87" s="23">
        <v>1300</v>
      </c>
      <c r="AE87" s="23"/>
      <c r="AF87" s="50" t="s">
        <v>127</v>
      </c>
      <c r="AG87" s="23"/>
      <c r="AH87" s="23"/>
      <c r="AI87" s="23"/>
      <c r="AJ87" s="23" t="s">
        <v>311</v>
      </c>
      <c r="AK87" s="27" t="s">
        <v>102</v>
      </c>
      <c r="AL87" s="27" t="s">
        <v>370</v>
      </c>
      <c r="AM87" s="23"/>
      <c r="AN87" s="23"/>
      <c r="AO87" s="23"/>
      <c r="AP87" s="23"/>
      <c r="AQ87" s="23" t="s">
        <v>129</v>
      </c>
      <c r="AR87" s="23"/>
      <c r="AS87" s="23" t="s">
        <v>128</v>
      </c>
      <c r="AT87" s="23" t="s">
        <v>128</v>
      </c>
      <c r="AU87" s="23" t="s">
        <v>129</v>
      </c>
      <c r="AV87" s="23" t="s">
        <v>129</v>
      </c>
      <c r="AW87" s="23" t="s">
        <v>128</v>
      </c>
      <c r="AX87" s="23" t="s">
        <v>128</v>
      </c>
      <c r="AY87" s="23"/>
      <c r="AZ87" s="23" t="s">
        <v>369</v>
      </c>
      <c r="BA87" s="65" t="s">
        <v>371</v>
      </c>
    </row>
    <row r="88" spans="1:53" ht="16.05" customHeight="1" x14ac:dyDescent="0.3">
      <c r="A88" s="23">
        <v>1964</v>
      </c>
      <c r="B88" s="27" t="s">
        <v>130</v>
      </c>
      <c r="C88" s="27" t="s">
        <v>131</v>
      </c>
      <c r="D88" s="27" t="s">
        <v>256</v>
      </c>
      <c r="E88" s="28">
        <v>23621</v>
      </c>
      <c r="F88" s="36">
        <v>0.93090277777777775</v>
      </c>
      <c r="G88" s="22">
        <v>23622</v>
      </c>
      <c r="H88" s="37">
        <v>0.26423611111111112</v>
      </c>
      <c r="I88" s="34" t="s">
        <v>6250</v>
      </c>
      <c r="J88" s="35">
        <v>35.1</v>
      </c>
      <c r="K88" s="35">
        <v>111.6</v>
      </c>
      <c r="L88" s="42">
        <v>0</v>
      </c>
      <c r="M88" s="35">
        <v>5.24</v>
      </c>
      <c r="N88" s="35"/>
      <c r="O88" s="44"/>
      <c r="P88" s="44">
        <v>4.7</v>
      </c>
      <c r="Q88" s="44"/>
      <c r="R88" s="44"/>
      <c r="S88" s="24" t="s">
        <v>6106</v>
      </c>
      <c r="T88" s="23"/>
      <c r="U88" s="27"/>
      <c r="V88" s="46"/>
      <c r="W88" s="47"/>
      <c r="X88" s="23"/>
      <c r="Y88" s="23"/>
      <c r="Z88" s="23"/>
      <c r="AA88" s="23"/>
      <c r="AB88" s="47"/>
      <c r="AC88" s="27"/>
      <c r="AD88" s="23"/>
      <c r="AE88" s="23">
        <v>23</v>
      </c>
      <c r="AF88" s="62" t="s">
        <v>141</v>
      </c>
      <c r="AG88" s="23"/>
      <c r="AH88" s="23"/>
      <c r="AI88" s="23"/>
      <c r="AJ88" s="23"/>
      <c r="AK88" s="27"/>
      <c r="AL88" s="27" t="s">
        <v>348</v>
      </c>
      <c r="AM88" s="23"/>
      <c r="AN88" s="23"/>
      <c r="AO88" s="23"/>
      <c r="AP88" s="23"/>
      <c r="AQ88" s="23" t="s">
        <v>129</v>
      </c>
      <c r="AR88" s="23"/>
      <c r="AS88" s="23" t="s">
        <v>128</v>
      </c>
      <c r="AT88" s="23" t="s">
        <v>128</v>
      </c>
      <c r="AU88" s="23" t="s">
        <v>129</v>
      </c>
      <c r="AV88" s="23" t="s">
        <v>128</v>
      </c>
      <c r="AW88" s="23" t="s">
        <v>128</v>
      </c>
      <c r="AX88" s="23" t="s">
        <v>128</v>
      </c>
      <c r="AY88" s="23"/>
      <c r="AZ88" s="23" t="s">
        <v>372</v>
      </c>
      <c r="BA88" s="65" t="s">
        <v>373</v>
      </c>
    </row>
    <row r="89" spans="1:53" ht="16.05" customHeight="1" x14ac:dyDescent="0.3">
      <c r="A89" s="23">
        <v>1965</v>
      </c>
      <c r="B89" s="27" t="s">
        <v>254</v>
      </c>
      <c r="C89" s="27" t="s">
        <v>255</v>
      </c>
      <c r="D89" s="27" t="s">
        <v>374</v>
      </c>
      <c r="E89" s="28">
        <v>23743</v>
      </c>
      <c r="F89" s="36">
        <v>0.90172453703703714</v>
      </c>
      <c r="G89" s="22">
        <v>23743</v>
      </c>
      <c r="H89" s="37">
        <v>0.90172453703703714</v>
      </c>
      <c r="I89" s="34" t="s">
        <v>6250</v>
      </c>
      <c r="J89" s="35">
        <v>35.700000000000003</v>
      </c>
      <c r="K89" s="35">
        <v>4.4000000000000004</v>
      </c>
      <c r="L89" s="42">
        <v>10</v>
      </c>
      <c r="M89" s="43">
        <v>5.17</v>
      </c>
      <c r="N89" s="35"/>
      <c r="O89" s="44"/>
      <c r="P89" s="44">
        <v>5.2</v>
      </c>
      <c r="Q89" s="44"/>
      <c r="R89" s="44"/>
      <c r="S89" s="67" t="s">
        <v>5110</v>
      </c>
      <c r="T89" s="23"/>
      <c r="U89" s="27"/>
      <c r="V89" s="46"/>
      <c r="W89" s="47"/>
      <c r="X89" s="50" t="s">
        <v>375</v>
      </c>
      <c r="Y89" s="23"/>
      <c r="Z89" s="50" t="s">
        <v>376</v>
      </c>
      <c r="AA89" s="23">
        <v>25000</v>
      </c>
      <c r="AB89" s="47"/>
      <c r="AC89" s="24" t="s">
        <v>5969</v>
      </c>
      <c r="AD89" s="23"/>
      <c r="AE89" s="23">
        <v>2500</v>
      </c>
      <c r="AF89" s="66">
        <v>2000000</v>
      </c>
      <c r="AG89" s="23"/>
      <c r="AH89" s="23"/>
      <c r="AI89" s="23"/>
      <c r="AJ89" s="23" t="s">
        <v>43</v>
      </c>
      <c r="AK89" s="27"/>
      <c r="AL89" s="27" t="s">
        <v>5792</v>
      </c>
      <c r="AM89" s="23"/>
      <c r="AN89" s="23"/>
      <c r="AO89" s="23"/>
      <c r="AP89" s="23"/>
      <c r="AQ89" s="23"/>
      <c r="AR89" s="23"/>
      <c r="AS89" s="23" t="s">
        <v>128</v>
      </c>
      <c r="AT89" s="23" t="s">
        <v>128</v>
      </c>
      <c r="AU89" s="23" t="s">
        <v>129</v>
      </c>
      <c r="AV89" s="23" t="s">
        <v>129</v>
      </c>
      <c r="AW89" s="23" t="s">
        <v>128</v>
      </c>
      <c r="AX89" s="23" t="s">
        <v>128</v>
      </c>
      <c r="AY89" s="23"/>
      <c r="AZ89" s="23" t="s">
        <v>377</v>
      </c>
      <c r="BA89" s="65" t="s">
        <v>5791</v>
      </c>
    </row>
    <row r="90" spans="1:53" ht="16.05" customHeight="1" x14ac:dyDescent="0.3">
      <c r="A90" s="23">
        <v>1965</v>
      </c>
      <c r="B90" s="27" t="s">
        <v>130</v>
      </c>
      <c r="C90" s="27" t="s">
        <v>131</v>
      </c>
      <c r="D90" s="27" t="s">
        <v>256</v>
      </c>
      <c r="E90" s="28">
        <v>23754</v>
      </c>
      <c r="F90" s="36">
        <v>0.67930555555555561</v>
      </c>
      <c r="G90" s="22">
        <v>23755</v>
      </c>
      <c r="H90" s="37">
        <v>1.2638888888888889E-2</v>
      </c>
      <c r="I90" s="34" t="s">
        <v>6250</v>
      </c>
      <c r="J90" s="35">
        <v>34.92</v>
      </c>
      <c r="K90" s="35">
        <v>111.64</v>
      </c>
      <c r="L90" s="42">
        <v>33</v>
      </c>
      <c r="M90" s="43">
        <v>5.17</v>
      </c>
      <c r="N90" s="35"/>
      <c r="O90" s="44"/>
      <c r="P90" s="44">
        <v>4.9000000000000004</v>
      </c>
      <c r="Q90" s="44"/>
      <c r="R90" s="44"/>
      <c r="S90" s="27" t="s">
        <v>5110</v>
      </c>
      <c r="T90" s="23" t="s">
        <v>134</v>
      </c>
      <c r="U90" s="27"/>
      <c r="V90" s="47"/>
      <c r="W90" s="47"/>
      <c r="X90" s="23" t="s">
        <v>126</v>
      </c>
      <c r="Y90" s="23"/>
      <c r="Z90" s="23" t="s">
        <v>126</v>
      </c>
      <c r="AA90" s="23"/>
      <c r="AB90" s="47"/>
      <c r="AC90" s="27"/>
      <c r="AD90" s="23"/>
      <c r="AE90" s="23" t="s">
        <v>135</v>
      </c>
      <c r="AF90" s="62" t="s">
        <v>137</v>
      </c>
      <c r="AG90" s="23"/>
      <c r="AH90" s="23"/>
      <c r="AI90" s="23"/>
      <c r="AJ90" s="23"/>
      <c r="AK90" s="27"/>
      <c r="AL90" s="27"/>
      <c r="AM90" s="23"/>
      <c r="AN90" s="23"/>
      <c r="AO90" s="23"/>
      <c r="AP90" s="23" t="s">
        <v>129</v>
      </c>
      <c r="AQ90" s="23" t="s">
        <v>129</v>
      </c>
      <c r="AR90" s="23"/>
      <c r="AS90" s="23" t="s">
        <v>128</v>
      </c>
      <c r="AT90" s="23" t="s">
        <v>128</v>
      </c>
      <c r="AU90" s="23" t="s">
        <v>129</v>
      </c>
      <c r="AV90" s="23" t="s">
        <v>128</v>
      </c>
      <c r="AW90" s="23" t="s">
        <v>128</v>
      </c>
      <c r="AX90" s="23" t="s">
        <v>128</v>
      </c>
      <c r="AY90" s="23"/>
      <c r="AZ90" s="23" t="s">
        <v>378</v>
      </c>
      <c r="BA90" s="45"/>
    </row>
    <row r="91" spans="1:53" ht="16.05" customHeight="1" x14ac:dyDescent="0.3">
      <c r="A91" s="23">
        <v>1965</v>
      </c>
      <c r="B91" s="27" t="s">
        <v>187</v>
      </c>
      <c r="C91" s="27" t="s">
        <v>188</v>
      </c>
      <c r="D91" s="27" t="s">
        <v>379</v>
      </c>
      <c r="E91" s="28">
        <v>23783</v>
      </c>
      <c r="F91" s="36">
        <v>0.67354166666666659</v>
      </c>
      <c r="G91" s="22">
        <v>23783</v>
      </c>
      <c r="H91" s="37">
        <v>0.81937499999999996</v>
      </c>
      <c r="I91" s="34" t="s">
        <v>6250</v>
      </c>
      <c r="J91" s="35">
        <v>37.6</v>
      </c>
      <c r="K91" s="35">
        <v>47.1</v>
      </c>
      <c r="L91" s="42">
        <v>52</v>
      </c>
      <c r="M91" s="43">
        <v>5.28</v>
      </c>
      <c r="N91" s="35"/>
      <c r="O91" s="44"/>
      <c r="P91" s="44">
        <v>5.0999999999999996</v>
      </c>
      <c r="Q91" s="44"/>
      <c r="R91" s="44"/>
      <c r="S91" s="67" t="s">
        <v>5110</v>
      </c>
      <c r="T91" s="23"/>
      <c r="U91" s="27"/>
      <c r="V91" s="46"/>
      <c r="W91" s="47"/>
      <c r="X91" s="23">
        <v>20</v>
      </c>
      <c r="Y91" s="23"/>
      <c r="Z91" s="23"/>
      <c r="AA91" s="23"/>
      <c r="AB91" s="47"/>
      <c r="AC91" s="24" t="s">
        <v>5969</v>
      </c>
      <c r="AD91" s="23"/>
      <c r="AE91" s="23"/>
      <c r="AF91" s="50" t="s">
        <v>127</v>
      </c>
      <c r="AG91" s="23"/>
      <c r="AH91" s="23"/>
      <c r="AI91" s="23"/>
      <c r="AJ91" s="23" t="s">
        <v>43</v>
      </c>
      <c r="AK91" s="27"/>
      <c r="AL91" s="27"/>
      <c r="AM91" s="23"/>
      <c r="AN91" s="23"/>
      <c r="AO91" s="23"/>
      <c r="AP91" s="23"/>
      <c r="AQ91" s="23" t="s">
        <v>129</v>
      </c>
      <c r="AR91" s="23"/>
      <c r="AS91" s="23" t="s">
        <v>128</v>
      </c>
      <c r="AT91" s="23" t="s">
        <v>128</v>
      </c>
      <c r="AU91" s="23" t="s">
        <v>129</v>
      </c>
      <c r="AV91" s="23" t="s">
        <v>128</v>
      </c>
      <c r="AW91" s="23" t="s">
        <v>128</v>
      </c>
      <c r="AX91" s="23" t="s">
        <v>128</v>
      </c>
      <c r="AY91" s="23"/>
      <c r="AZ91" s="23" t="s">
        <v>380</v>
      </c>
      <c r="BA91" s="65" t="s">
        <v>5765</v>
      </c>
    </row>
    <row r="92" spans="1:53" ht="16.05" customHeight="1" x14ac:dyDescent="0.3">
      <c r="A92" s="23">
        <v>1965</v>
      </c>
      <c r="B92" s="27" t="s">
        <v>148</v>
      </c>
      <c r="C92" s="27" t="s">
        <v>191</v>
      </c>
      <c r="D92" s="27" t="s">
        <v>381</v>
      </c>
      <c r="E92" s="28">
        <v>23789</v>
      </c>
      <c r="F92" s="36">
        <v>0.93174768518518514</v>
      </c>
      <c r="G92" s="22">
        <v>23789</v>
      </c>
      <c r="H92" s="37">
        <v>0.64008101851851851</v>
      </c>
      <c r="I92" s="34" t="s">
        <v>6250</v>
      </c>
      <c r="J92" s="35">
        <v>39.9</v>
      </c>
      <c r="K92" s="35">
        <v>-105</v>
      </c>
      <c r="L92" s="42">
        <v>5</v>
      </c>
      <c r="M92" s="35">
        <v>5.0890000000000004</v>
      </c>
      <c r="N92" s="35"/>
      <c r="O92" s="44"/>
      <c r="P92" s="44">
        <v>4.9000000000000004</v>
      </c>
      <c r="Q92" s="44"/>
      <c r="R92" s="44"/>
      <c r="S92" s="67" t="s">
        <v>6042</v>
      </c>
      <c r="T92" s="23" t="s">
        <v>134</v>
      </c>
      <c r="U92" s="27" t="s">
        <v>193</v>
      </c>
      <c r="V92" s="46"/>
      <c r="W92" s="47"/>
      <c r="X92" s="23"/>
      <c r="Y92" s="23"/>
      <c r="Z92" s="23"/>
      <c r="AA92" s="23"/>
      <c r="AB92" s="47"/>
      <c r="AC92" s="27"/>
      <c r="AD92" s="23" t="s">
        <v>833</v>
      </c>
      <c r="AE92" s="23"/>
      <c r="AF92" s="23"/>
      <c r="AG92" s="23" t="s">
        <v>128</v>
      </c>
      <c r="AH92" s="23"/>
      <c r="AI92" s="23"/>
      <c r="AJ92" s="23" t="s">
        <v>344</v>
      </c>
      <c r="AK92" s="27"/>
      <c r="AL92" s="27"/>
      <c r="AM92" s="23"/>
      <c r="AN92" s="23"/>
      <c r="AO92" s="23"/>
      <c r="AP92" s="23"/>
      <c r="AQ92" s="23"/>
      <c r="AR92" s="23"/>
      <c r="AS92" s="23" t="s">
        <v>128</v>
      </c>
      <c r="AT92" s="23" t="s">
        <v>128</v>
      </c>
      <c r="AU92" s="23" t="s">
        <v>128</v>
      </c>
      <c r="AV92" s="23" t="s">
        <v>128</v>
      </c>
      <c r="AW92" s="23" t="s">
        <v>128</v>
      </c>
      <c r="AX92" s="23" t="s">
        <v>128</v>
      </c>
      <c r="AY92" s="23"/>
      <c r="AZ92" s="23" t="s">
        <v>382</v>
      </c>
      <c r="BA92" s="65" t="s">
        <v>345</v>
      </c>
    </row>
    <row r="93" spans="1:53" ht="16.05" customHeight="1" x14ac:dyDescent="0.3">
      <c r="A93" s="23">
        <v>1965</v>
      </c>
      <c r="B93" s="27" t="s">
        <v>148</v>
      </c>
      <c r="C93" s="27" t="s">
        <v>191</v>
      </c>
      <c r="D93" s="27" t="s">
        <v>381</v>
      </c>
      <c r="E93" s="28">
        <v>24014</v>
      </c>
      <c r="F93" s="36">
        <v>0.79158564814814814</v>
      </c>
      <c r="G93" s="22">
        <v>24014</v>
      </c>
      <c r="H93" s="37">
        <v>0.54158564814814814</v>
      </c>
      <c r="I93" s="34" t="s">
        <v>6250</v>
      </c>
      <c r="J93" s="35">
        <v>39.9</v>
      </c>
      <c r="K93" s="35">
        <v>-104.7</v>
      </c>
      <c r="L93" s="42">
        <v>5</v>
      </c>
      <c r="M93" s="35">
        <v>4.8659999999999997</v>
      </c>
      <c r="N93" s="35"/>
      <c r="O93" s="44"/>
      <c r="P93" s="44">
        <v>4.7</v>
      </c>
      <c r="Q93" s="44"/>
      <c r="R93" s="44"/>
      <c r="S93" s="67" t="s">
        <v>6080</v>
      </c>
      <c r="T93" s="23" t="s">
        <v>134</v>
      </c>
      <c r="U93" s="27" t="s">
        <v>193</v>
      </c>
      <c r="V93" s="46"/>
      <c r="W93" s="47"/>
      <c r="X93" s="23"/>
      <c r="Y93" s="23"/>
      <c r="Z93" s="23"/>
      <c r="AA93" s="23"/>
      <c r="AB93" s="47"/>
      <c r="AC93" s="27"/>
      <c r="AD93" s="23" t="s">
        <v>833</v>
      </c>
      <c r="AE93" s="23"/>
      <c r="AF93" s="23"/>
      <c r="AG93" s="23" t="s">
        <v>128</v>
      </c>
      <c r="AH93" s="23"/>
      <c r="AI93" s="23"/>
      <c r="AJ93" s="23" t="s">
        <v>344</v>
      </c>
      <c r="AK93" s="27"/>
      <c r="AL93" s="27"/>
      <c r="AM93" s="23"/>
      <c r="AN93" s="23"/>
      <c r="AO93" s="23"/>
      <c r="AP93" s="23"/>
      <c r="AQ93" s="23"/>
      <c r="AR93" s="23"/>
      <c r="AS93" s="23" t="s">
        <v>128</v>
      </c>
      <c r="AT93" s="23" t="s">
        <v>128</v>
      </c>
      <c r="AU93" s="23" t="s">
        <v>128</v>
      </c>
      <c r="AV93" s="23" t="s">
        <v>128</v>
      </c>
      <c r="AW93" s="23" t="s">
        <v>128</v>
      </c>
      <c r="AX93" s="23" t="s">
        <v>128</v>
      </c>
      <c r="AY93" s="23"/>
      <c r="AZ93" s="23" t="s">
        <v>383</v>
      </c>
      <c r="BA93" s="65" t="s">
        <v>345</v>
      </c>
    </row>
    <row r="94" spans="1:53" ht="16.05" customHeight="1" x14ac:dyDescent="0.3">
      <c r="A94" s="23">
        <v>1965</v>
      </c>
      <c r="B94" s="27" t="s">
        <v>148</v>
      </c>
      <c r="C94" s="27" t="s">
        <v>191</v>
      </c>
      <c r="D94" s="27" t="s">
        <v>381</v>
      </c>
      <c r="E94" s="28">
        <v>24067</v>
      </c>
      <c r="F94" s="36">
        <v>0.16841435185185186</v>
      </c>
      <c r="G94" s="22">
        <v>24066</v>
      </c>
      <c r="H94" s="37">
        <v>0.87674768518518509</v>
      </c>
      <c r="I94" s="34" t="s">
        <v>6250</v>
      </c>
      <c r="J94" s="35">
        <v>39.9</v>
      </c>
      <c r="K94" s="35">
        <v>-104.6</v>
      </c>
      <c r="L94" s="42">
        <v>5</v>
      </c>
      <c r="M94" s="35">
        <v>4.6420000000000003</v>
      </c>
      <c r="N94" s="35"/>
      <c r="O94" s="44"/>
      <c r="P94" s="44">
        <v>4.5</v>
      </c>
      <c r="Q94" s="44"/>
      <c r="R94" s="44"/>
      <c r="S94" s="67" t="s">
        <v>6102</v>
      </c>
      <c r="T94" s="23" t="s">
        <v>134</v>
      </c>
      <c r="U94" s="27" t="s">
        <v>193</v>
      </c>
      <c r="V94" s="46"/>
      <c r="W94" s="47"/>
      <c r="X94" s="23"/>
      <c r="Y94" s="23"/>
      <c r="Z94" s="23"/>
      <c r="AA94" s="23"/>
      <c r="AB94" s="47"/>
      <c r="AC94" s="27"/>
      <c r="AD94" s="23" t="s">
        <v>833</v>
      </c>
      <c r="AE94" s="23"/>
      <c r="AF94" s="23"/>
      <c r="AG94" s="23" t="s">
        <v>128</v>
      </c>
      <c r="AH94" s="23"/>
      <c r="AI94" s="23"/>
      <c r="AJ94" s="23" t="s">
        <v>344</v>
      </c>
      <c r="AK94" s="27"/>
      <c r="AL94" s="27"/>
      <c r="AM94" s="23"/>
      <c r="AN94" s="23"/>
      <c r="AO94" s="23"/>
      <c r="AP94" s="23"/>
      <c r="AQ94" s="23"/>
      <c r="AR94" s="23"/>
      <c r="AS94" s="23" t="s">
        <v>128</v>
      </c>
      <c r="AT94" s="23" t="s">
        <v>128</v>
      </c>
      <c r="AU94" s="23" t="s">
        <v>128</v>
      </c>
      <c r="AV94" s="23" t="s">
        <v>128</v>
      </c>
      <c r="AW94" s="23" t="s">
        <v>128</v>
      </c>
      <c r="AX94" s="23" t="s">
        <v>128</v>
      </c>
      <c r="AY94" s="23"/>
      <c r="AZ94" s="23" t="s">
        <v>384</v>
      </c>
      <c r="BA94" s="65" t="s">
        <v>345</v>
      </c>
    </row>
    <row r="95" spans="1:53" ht="16.05" customHeight="1" x14ac:dyDescent="0.3">
      <c r="A95" s="23">
        <v>1966</v>
      </c>
      <c r="B95" s="27" t="s">
        <v>130</v>
      </c>
      <c r="C95" s="27" t="s">
        <v>131</v>
      </c>
      <c r="D95" s="27" t="s">
        <v>132</v>
      </c>
      <c r="E95" s="28">
        <v>24138</v>
      </c>
      <c r="F95" s="36">
        <v>0.10767361111111111</v>
      </c>
      <c r="G95" s="22">
        <v>24138</v>
      </c>
      <c r="H95" s="37">
        <v>0.44100694444444444</v>
      </c>
      <c r="I95" s="34" t="s">
        <v>6250</v>
      </c>
      <c r="J95" s="35">
        <v>27.94</v>
      </c>
      <c r="K95" s="35">
        <v>99.67</v>
      </c>
      <c r="L95" s="42">
        <v>9</v>
      </c>
      <c r="M95" s="43">
        <v>5.39</v>
      </c>
      <c r="N95" s="35"/>
      <c r="O95" s="44"/>
      <c r="P95" s="44">
        <v>5.0999999999999996</v>
      </c>
      <c r="Q95" s="44"/>
      <c r="R95" s="44"/>
      <c r="S95" s="67" t="s">
        <v>5110</v>
      </c>
      <c r="T95" s="23" t="s">
        <v>134</v>
      </c>
      <c r="U95" s="27"/>
      <c r="V95" s="47"/>
      <c r="W95" s="47"/>
      <c r="X95" s="23" t="s">
        <v>126</v>
      </c>
      <c r="Y95" s="23"/>
      <c r="Z95" s="23" t="s">
        <v>126</v>
      </c>
      <c r="AA95" s="23"/>
      <c r="AB95" s="47"/>
      <c r="AC95" s="27"/>
      <c r="AD95" s="50"/>
      <c r="AE95" s="50" t="s">
        <v>140</v>
      </c>
      <c r="AF95" s="66" t="s">
        <v>141</v>
      </c>
      <c r="AG95" s="23"/>
      <c r="AH95" s="23"/>
      <c r="AI95" s="23"/>
      <c r="AJ95" s="23" t="s">
        <v>43</v>
      </c>
      <c r="AK95" s="27"/>
      <c r="AL95" s="27"/>
      <c r="AM95" s="23"/>
      <c r="AN95" s="23"/>
      <c r="AO95" s="23"/>
      <c r="AP95" s="23" t="s">
        <v>129</v>
      </c>
      <c r="AQ95" s="23" t="s">
        <v>129</v>
      </c>
      <c r="AR95" s="23"/>
      <c r="AS95" s="23" t="s">
        <v>128</v>
      </c>
      <c r="AT95" s="23" t="s">
        <v>128</v>
      </c>
      <c r="AU95" s="23" t="s">
        <v>129</v>
      </c>
      <c r="AV95" s="23" t="s">
        <v>128</v>
      </c>
      <c r="AW95" s="23" t="s">
        <v>128</v>
      </c>
      <c r="AX95" s="23" t="s">
        <v>128</v>
      </c>
      <c r="AY95" s="23"/>
      <c r="AZ95" s="23" t="s">
        <v>385</v>
      </c>
      <c r="BA95" s="65"/>
    </row>
    <row r="96" spans="1:53" ht="16.05" customHeight="1" x14ac:dyDescent="0.3">
      <c r="A96" s="23">
        <v>1966</v>
      </c>
      <c r="B96" s="27" t="s">
        <v>130</v>
      </c>
      <c r="C96" s="27" t="s">
        <v>131</v>
      </c>
      <c r="D96" s="27" t="s">
        <v>152</v>
      </c>
      <c r="E96" s="28">
        <v>24185</v>
      </c>
      <c r="F96" s="36">
        <v>0.708125</v>
      </c>
      <c r="G96" s="22">
        <v>24186</v>
      </c>
      <c r="H96" s="37">
        <v>4.1458333333333333E-2</v>
      </c>
      <c r="I96" s="34" t="s">
        <v>6250</v>
      </c>
      <c r="J96" s="35">
        <v>37.35</v>
      </c>
      <c r="K96" s="35">
        <v>114.96</v>
      </c>
      <c r="L96" s="42">
        <v>31</v>
      </c>
      <c r="M96" s="43">
        <v>4.95</v>
      </c>
      <c r="N96" s="35"/>
      <c r="O96" s="44"/>
      <c r="P96" s="44">
        <v>4.7</v>
      </c>
      <c r="Q96" s="44"/>
      <c r="R96" s="44"/>
      <c r="S96" s="67" t="s">
        <v>5110</v>
      </c>
      <c r="T96" s="23" t="s">
        <v>139</v>
      </c>
      <c r="U96" s="27"/>
      <c r="V96" s="47"/>
      <c r="W96" s="47"/>
      <c r="X96" s="23" t="s">
        <v>126</v>
      </c>
      <c r="Y96" s="23"/>
      <c r="Z96" s="23" t="s">
        <v>126</v>
      </c>
      <c r="AA96" s="23"/>
      <c r="AB96" s="47"/>
      <c r="AC96" s="27"/>
      <c r="AD96" s="50"/>
      <c r="AE96" s="50" t="s">
        <v>211</v>
      </c>
      <c r="AF96" s="66" t="s">
        <v>141</v>
      </c>
      <c r="AG96" s="23"/>
      <c r="AH96" s="23"/>
      <c r="AI96" s="23"/>
      <c r="AJ96" s="23" t="s">
        <v>387</v>
      </c>
      <c r="AK96" s="27"/>
      <c r="AL96" s="27" t="s">
        <v>388</v>
      </c>
      <c r="AM96" s="23"/>
      <c r="AN96" s="23"/>
      <c r="AO96" s="23"/>
      <c r="AP96" s="23" t="s">
        <v>129</v>
      </c>
      <c r="AQ96" s="23" t="s">
        <v>129</v>
      </c>
      <c r="AR96" s="23"/>
      <c r="AS96" s="23" t="s">
        <v>128</v>
      </c>
      <c r="AT96" s="23" t="s">
        <v>128</v>
      </c>
      <c r="AU96" s="23" t="s">
        <v>129</v>
      </c>
      <c r="AV96" s="23" t="s">
        <v>128</v>
      </c>
      <c r="AW96" s="23" t="s">
        <v>128</v>
      </c>
      <c r="AX96" s="23" t="s">
        <v>128</v>
      </c>
      <c r="AY96" s="23"/>
      <c r="AZ96" s="23" t="s">
        <v>386</v>
      </c>
      <c r="BA96" s="65"/>
    </row>
    <row r="97" spans="1:53" ht="16.05" customHeight="1" x14ac:dyDescent="0.3">
      <c r="A97" s="23">
        <v>1966</v>
      </c>
      <c r="B97" s="27" t="s">
        <v>130</v>
      </c>
      <c r="C97" s="27" t="s">
        <v>131</v>
      </c>
      <c r="D97" s="27" t="s">
        <v>152</v>
      </c>
      <c r="E97" s="28">
        <v>24217</v>
      </c>
      <c r="F97" s="36">
        <v>0.60515046296296293</v>
      </c>
      <c r="G97" s="22">
        <v>24217</v>
      </c>
      <c r="H97" s="37">
        <v>0.9384837962962963</v>
      </c>
      <c r="I97" s="34" t="s">
        <v>6250</v>
      </c>
      <c r="J97" s="35">
        <v>37.200000000000003</v>
      </c>
      <c r="K97" s="35">
        <v>114.9</v>
      </c>
      <c r="L97" s="42">
        <v>33</v>
      </c>
      <c r="M97" s="43">
        <v>4.95</v>
      </c>
      <c r="N97" s="35"/>
      <c r="O97" s="44"/>
      <c r="P97" s="44">
        <v>4.9000000000000004</v>
      </c>
      <c r="Q97" s="44"/>
      <c r="R97" s="44"/>
      <c r="S97" s="67" t="s">
        <v>5110</v>
      </c>
      <c r="T97" s="23"/>
      <c r="U97" s="27"/>
      <c r="V97" s="46"/>
      <c r="W97" s="47"/>
      <c r="X97" s="23"/>
      <c r="Y97" s="23"/>
      <c r="Z97" s="23"/>
      <c r="AA97" s="23"/>
      <c r="AB97" s="47"/>
      <c r="AC97" s="27"/>
      <c r="AD97" s="23"/>
      <c r="AE97" s="23">
        <v>22</v>
      </c>
      <c r="AF97" s="62" t="s">
        <v>141</v>
      </c>
      <c r="AG97" s="23"/>
      <c r="AH97" s="23"/>
      <c r="AI97" s="23"/>
      <c r="AJ97" s="23" t="s">
        <v>390</v>
      </c>
      <c r="AK97" s="27"/>
      <c r="AL97" s="27" t="s">
        <v>391</v>
      </c>
      <c r="AM97" s="23"/>
      <c r="AN97" s="23"/>
      <c r="AO97" s="23"/>
      <c r="AP97" s="23"/>
      <c r="AQ97" s="23" t="s">
        <v>129</v>
      </c>
      <c r="AR97" s="23"/>
      <c r="AS97" s="23" t="s">
        <v>128</v>
      </c>
      <c r="AT97" s="23" t="s">
        <v>128</v>
      </c>
      <c r="AU97" s="23" t="s">
        <v>129</v>
      </c>
      <c r="AV97" s="23" t="s">
        <v>128</v>
      </c>
      <c r="AW97" s="23" t="s">
        <v>128</v>
      </c>
      <c r="AX97" s="23" t="s">
        <v>128</v>
      </c>
      <c r="AY97" s="23"/>
      <c r="AZ97" s="23" t="s">
        <v>389</v>
      </c>
      <c r="BA97" s="65" t="s">
        <v>392</v>
      </c>
    </row>
    <row r="98" spans="1:53" ht="16.05" customHeight="1" x14ac:dyDescent="0.3">
      <c r="A98" s="23">
        <v>1966</v>
      </c>
      <c r="B98" s="27" t="s">
        <v>393</v>
      </c>
      <c r="C98" s="27" t="s">
        <v>394</v>
      </c>
      <c r="D98" s="27" t="s">
        <v>395</v>
      </c>
      <c r="E98" s="28">
        <v>24222</v>
      </c>
      <c r="F98" s="36">
        <v>0.97418981481481481</v>
      </c>
      <c r="G98" s="22">
        <v>24223</v>
      </c>
      <c r="H98" s="37">
        <v>0.18252314814814816</v>
      </c>
      <c r="I98" s="34" t="s">
        <v>6250</v>
      </c>
      <c r="J98" s="35">
        <v>41.3</v>
      </c>
      <c r="K98" s="35">
        <v>69.2</v>
      </c>
      <c r="L98" s="42">
        <v>5</v>
      </c>
      <c r="M98" s="35">
        <v>5.2</v>
      </c>
      <c r="N98" s="43">
        <v>5.0599999999999996</v>
      </c>
      <c r="O98" s="44"/>
      <c r="P98" s="44">
        <v>4.8</v>
      </c>
      <c r="Q98" s="44"/>
      <c r="R98" s="44"/>
      <c r="S98" s="67" t="s">
        <v>5292</v>
      </c>
      <c r="T98" s="23" t="s">
        <v>396</v>
      </c>
      <c r="U98" s="27"/>
      <c r="V98" s="46">
        <v>1500000</v>
      </c>
      <c r="W98" s="47"/>
      <c r="X98" s="50" t="s">
        <v>5972</v>
      </c>
      <c r="Y98" s="23"/>
      <c r="Z98" s="23" t="s">
        <v>397</v>
      </c>
      <c r="AA98" s="23" t="s">
        <v>398</v>
      </c>
      <c r="AB98" s="47"/>
      <c r="AC98" s="27" t="s">
        <v>399</v>
      </c>
      <c r="AD98" s="50" t="s">
        <v>5612</v>
      </c>
      <c r="AE98" s="26" t="s">
        <v>136</v>
      </c>
      <c r="AF98" s="66">
        <v>300000000</v>
      </c>
      <c r="AG98" s="23" t="s">
        <v>129</v>
      </c>
      <c r="AH98" s="23" t="s">
        <v>128</v>
      </c>
      <c r="AI98" s="23" t="s">
        <v>128</v>
      </c>
      <c r="AJ98" s="23" t="s">
        <v>43</v>
      </c>
      <c r="AK98" s="27" t="s">
        <v>401</v>
      </c>
      <c r="AL98" s="27" t="s">
        <v>5979</v>
      </c>
      <c r="AM98" s="23"/>
      <c r="AN98" s="23"/>
      <c r="AO98" s="23"/>
      <c r="AP98" s="23"/>
      <c r="AQ98" s="23"/>
      <c r="AR98" s="23"/>
      <c r="AS98" s="23" t="s">
        <v>128</v>
      </c>
      <c r="AT98" s="23" t="s">
        <v>128</v>
      </c>
      <c r="AU98" s="23" t="s">
        <v>129</v>
      </c>
      <c r="AV98" s="23" t="s">
        <v>129</v>
      </c>
      <c r="AW98" s="23" t="s">
        <v>128</v>
      </c>
      <c r="AX98" s="23" t="s">
        <v>128</v>
      </c>
      <c r="AY98" s="23" t="s">
        <v>6333</v>
      </c>
      <c r="AZ98" s="23" t="s">
        <v>400</v>
      </c>
      <c r="BA98" s="39" t="s">
        <v>5973</v>
      </c>
    </row>
    <row r="99" spans="1:53" ht="16.05" customHeight="1" x14ac:dyDescent="0.3">
      <c r="A99" s="23">
        <v>1966</v>
      </c>
      <c r="B99" s="27" t="s">
        <v>123</v>
      </c>
      <c r="C99" s="27" t="s">
        <v>124</v>
      </c>
      <c r="D99" s="27" t="s">
        <v>402</v>
      </c>
      <c r="E99" s="28">
        <v>24229</v>
      </c>
      <c r="F99" s="36">
        <v>0.96695601851851853</v>
      </c>
      <c r="G99" s="22">
        <v>24230</v>
      </c>
      <c r="H99" s="37">
        <v>5.0289351851851849E-2</v>
      </c>
      <c r="I99" s="34" t="s">
        <v>6250</v>
      </c>
      <c r="J99" s="35">
        <v>38.073999999999998</v>
      </c>
      <c r="K99" s="35">
        <v>42.506</v>
      </c>
      <c r="L99" s="42">
        <v>35</v>
      </c>
      <c r="M99" s="43">
        <v>4.95</v>
      </c>
      <c r="N99" s="35"/>
      <c r="O99" s="44"/>
      <c r="P99" s="44">
        <v>4.7</v>
      </c>
      <c r="Q99" s="44"/>
      <c r="R99" s="44"/>
      <c r="S99" s="67" t="s">
        <v>5110</v>
      </c>
      <c r="T99" s="23"/>
      <c r="U99" s="27"/>
      <c r="V99" s="47"/>
      <c r="W99" s="47"/>
      <c r="X99" s="23" t="s">
        <v>126</v>
      </c>
      <c r="Y99" s="23"/>
      <c r="Z99" s="23" t="s">
        <v>126</v>
      </c>
      <c r="AA99" s="23"/>
      <c r="AB99" s="47"/>
      <c r="AC99" s="27"/>
      <c r="AD99" s="50"/>
      <c r="AE99" s="50" t="s">
        <v>126</v>
      </c>
      <c r="AF99" s="62" t="s">
        <v>137</v>
      </c>
      <c r="AG99" s="23"/>
      <c r="AH99" s="23"/>
      <c r="AI99" s="23"/>
      <c r="AJ99" s="23" t="s">
        <v>404</v>
      </c>
      <c r="AK99" s="27"/>
      <c r="AL99" s="27" t="s">
        <v>405</v>
      </c>
      <c r="AM99" s="23"/>
      <c r="AN99" s="23"/>
      <c r="AO99" s="23"/>
      <c r="AP99" s="23"/>
      <c r="AQ99" s="23" t="s">
        <v>129</v>
      </c>
      <c r="AR99" s="23"/>
      <c r="AS99" s="23" t="s">
        <v>128</v>
      </c>
      <c r="AT99" s="23" t="s">
        <v>128</v>
      </c>
      <c r="AU99" s="23" t="s">
        <v>129</v>
      </c>
      <c r="AV99" s="23" t="s">
        <v>128</v>
      </c>
      <c r="AW99" s="23" t="s">
        <v>128</v>
      </c>
      <c r="AX99" s="23" t="s">
        <v>128</v>
      </c>
      <c r="AY99" s="23"/>
      <c r="AZ99" s="23" t="s">
        <v>403</v>
      </c>
      <c r="BA99" s="65"/>
    </row>
    <row r="100" spans="1:53" ht="16.05" customHeight="1" x14ac:dyDescent="0.3">
      <c r="A100" s="23">
        <v>1966</v>
      </c>
      <c r="B100" s="27" t="s">
        <v>123</v>
      </c>
      <c r="C100" s="27" t="s">
        <v>124</v>
      </c>
      <c r="D100" s="27" t="s">
        <v>406</v>
      </c>
      <c r="E100" s="28">
        <v>24300</v>
      </c>
      <c r="F100" s="36">
        <v>2.8935185185185188E-3</v>
      </c>
      <c r="G100" s="22">
        <v>24300</v>
      </c>
      <c r="H100" s="37">
        <v>8.622685185185186E-2</v>
      </c>
      <c r="I100" s="34" t="s">
        <v>6250</v>
      </c>
      <c r="J100" s="35">
        <v>39.25</v>
      </c>
      <c r="K100" s="35">
        <v>41.62</v>
      </c>
      <c r="L100" s="42">
        <v>40</v>
      </c>
      <c r="M100" s="43">
        <v>4.74</v>
      </c>
      <c r="N100" s="35"/>
      <c r="O100" s="44"/>
      <c r="P100" s="44">
        <v>4.5</v>
      </c>
      <c r="Q100" s="44"/>
      <c r="R100" s="44"/>
      <c r="S100" s="67" t="s">
        <v>5110</v>
      </c>
      <c r="T100" s="23"/>
      <c r="U100" s="27"/>
      <c r="V100" s="46"/>
      <c r="W100" s="47"/>
      <c r="X100" s="23">
        <v>12</v>
      </c>
      <c r="Y100" s="26">
        <v>12</v>
      </c>
      <c r="Z100" s="23">
        <v>20</v>
      </c>
      <c r="AA100" s="23"/>
      <c r="AB100" s="47"/>
      <c r="AC100" s="24" t="s">
        <v>5695</v>
      </c>
      <c r="AD100" s="26" t="s">
        <v>156</v>
      </c>
      <c r="AE100" s="26" t="s">
        <v>156</v>
      </c>
      <c r="AF100" s="50" t="s">
        <v>127</v>
      </c>
      <c r="AG100" s="23"/>
      <c r="AH100" s="23"/>
      <c r="AI100" s="23"/>
      <c r="AJ100" s="23" t="s">
        <v>387</v>
      </c>
      <c r="AK100" s="27"/>
      <c r="AL100" s="27" t="s">
        <v>408</v>
      </c>
      <c r="AM100" s="23"/>
      <c r="AN100" s="23"/>
      <c r="AO100" s="23"/>
      <c r="AP100" s="23"/>
      <c r="AQ100" s="23" t="s">
        <v>129</v>
      </c>
      <c r="AR100" s="23"/>
      <c r="AS100" s="23" t="s">
        <v>128</v>
      </c>
      <c r="AT100" s="23" t="s">
        <v>128</v>
      </c>
      <c r="AU100" s="23" t="s">
        <v>129</v>
      </c>
      <c r="AV100" s="23" t="s">
        <v>128</v>
      </c>
      <c r="AW100" s="23" t="s">
        <v>128</v>
      </c>
      <c r="AX100" s="23" t="s">
        <v>128</v>
      </c>
      <c r="AY100" s="23"/>
      <c r="AZ100" s="23" t="s">
        <v>407</v>
      </c>
      <c r="BA100" s="65" t="s">
        <v>5776</v>
      </c>
    </row>
    <row r="101" spans="1:53" ht="16.05" customHeight="1" x14ac:dyDescent="0.3">
      <c r="A101" s="23">
        <v>1966</v>
      </c>
      <c r="B101" s="27" t="s">
        <v>269</v>
      </c>
      <c r="C101" s="27" t="s">
        <v>409</v>
      </c>
      <c r="D101" s="27" t="s">
        <v>410</v>
      </c>
      <c r="E101" s="28">
        <v>24354</v>
      </c>
      <c r="F101" s="36">
        <v>0.92696759259259265</v>
      </c>
      <c r="G101" s="22">
        <v>24354</v>
      </c>
      <c r="H101" s="37">
        <v>0.71863425925925928</v>
      </c>
      <c r="I101" s="34" t="s">
        <v>6250</v>
      </c>
      <c r="J101" s="35">
        <v>4.4829999999999997</v>
      </c>
      <c r="K101" s="35">
        <v>-74.114999999999995</v>
      </c>
      <c r="L101" s="42">
        <v>4.5999999999999996</v>
      </c>
      <c r="M101" s="43">
        <v>5.28</v>
      </c>
      <c r="N101" s="35"/>
      <c r="O101" s="44"/>
      <c r="P101" s="44">
        <v>5</v>
      </c>
      <c r="Q101" s="44"/>
      <c r="R101" s="44"/>
      <c r="S101" s="27" t="s">
        <v>5110</v>
      </c>
      <c r="T101" s="23"/>
      <c r="U101" s="27"/>
      <c r="V101" s="46"/>
      <c r="W101" s="47"/>
      <c r="X101" s="23">
        <v>6</v>
      </c>
      <c r="Y101" s="23"/>
      <c r="Z101" s="23">
        <v>30</v>
      </c>
      <c r="AA101" s="23"/>
      <c r="AB101" s="47"/>
      <c r="AC101" s="24" t="s">
        <v>5969</v>
      </c>
      <c r="AD101" s="23"/>
      <c r="AE101" s="23">
        <v>200</v>
      </c>
      <c r="AF101" s="50" t="s">
        <v>127</v>
      </c>
      <c r="AG101" s="23"/>
      <c r="AH101" s="23"/>
      <c r="AI101" s="23"/>
      <c r="AJ101" s="23" t="s">
        <v>43</v>
      </c>
      <c r="AK101" s="27"/>
      <c r="AL101" s="27"/>
      <c r="AM101" s="23"/>
      <c r="AN101" s="23"/>
      <c r="AO101" s="23"/>
      <c r="AP101" s="23"/>
      <c r="AQ101" s="23" t="s">
        <v>129</v>
      </c>
      <c r="AR101" s="23"/>
      <c r="AS101" s="23" t="s">
        <v>128</v>
      </c>
      <c r="AT101" s="23" t="s">
        <v>128</v>
      </c>
      <c r="AU101" s="23" t="s">
        <v>129</v>
      </c>
      <c r="AV101" s="23" t="s">
        <v>128</v>
      </c>
      <c r="AW101" s="23" t="s">
        <v>128</v>
      </c>
      <c r="AX101" s="23" t="s">
        <v>128</v>
      </c>
      <c r="AY101" s="23"/>
      <c r="AZ101" s="23" t="s">
        <v>411</v>
      </c>
      <c r="BA101" s="65" t="s">
        <v>412</v>
      </c>
    </row>
    <row r="102" spans="1:53" ht="16.05" customHeight="1" x14ac:dyDescent="0.3">
      <c r="A102" s="23">
        <v>1966</v>
      </c>
      <c r="B102" s="27" t="s">
        <v>130</v>
      </c>
      <c r="C102" s="27" t="s">
        <v>131</v>
      </c>
      <c r="D102" s="27" t="s">
        <v>132</v>
      </c>
      <c r="E102" s="28">
        <v>24369</v>
      </c>
      <c r="F102" s="36">
        <v>0.21099537037037039</v>
      </c>
      <c r="G102" s="22">
        <v>24369</v>
      </c>
      <c r="H102" s="37">
        <v>0.54432870370370368</v>
      </c>
      <c r="I102" s="34" t="s">
        <v>6250</v>
      </c>
      <c r="J102" s="35">
        <v>23.922000000000001</v>
      </c>
      <c r="K102" s="35">
        <v>97.656000000000006</v>
      </c>
      <c r="L102" s="42">
        <v>15</v>
      </c>
      <c r="M102" s="43">
        <v>5.0599999999999996</v>
      </c>
      <c r="N102" s="35"/>
      <c r="O102" s="44"/>
      <c r="P102" s="44">
        <v>4.8</v>
      </c>
      <c r="Q102" s="44"/>
      <c r="R102" s="44"/>
      <c r="S102" s="67" t="s">
        <v>5110</v>
      </c>
      <c r="T102" s="23" t="s">
        <v>134</v>
      </c>
      <c r="U102" s="27"/>
      <c r="V102" s="47"/>
      <c r="W102" s="47"/>
      <c r="X102" s="23" t="s">
        <v>126</v>
      </c>
      <c r="Y102" s="23"/>
      <c r="Z102" s="23" t="s">
        <v>126</v>
      </c>
      <c r="AA102" s="23"/>
      <c r="AB102" s="47"/>
      <c r="AC102" s="27"/>
      <c r="AD102" s="50"/>
      <c r="AE102" s="50" t="s">
        <v>126</v>
      </c>
      <c r="AF102" s="66" t="s">
        <v>141</v>
      </c>
      <c r="AG102" s="23"/>
      <c r="AH102" s="23"/>
      <c r="AI102" s="23"/>
      <c r="AJ102" s="23" t="s">
        <v>43</v>
      </c>
      <c r="AK102" s="27" t="s">
        <v>290</v>
      </c>
      <c r="AL102" s="27"/>
      <c r="AM102" s="23"/>
      <c r="AN102" s="23"/>
      <c r="AO102" s="23"/>
      <c r="AP102" s="23"/>
      <c r="AQ102" s="23" t="s">
        <v>129</v>
      </c>
      <c r="AR102" s="23"/>
      <c r="AS102" s="23" t="s">
        <v>128</v>
      </c>
      <c r="AT102" s="23" t="s">
        <v>128</v>
      </c>
      <c r="AU102" s="23" t="s">
        <v>129</v>
      </c>
      <c r="AV102" s="23" t="s">
        <v>128</v>
      </c>
      <c r="AW102" s="23" t="s">
        <v>128</v>
      </c>
      <c r="AX102" s="23" t="s">
        <v>128</v>
      </c>
      <c r="AY102" s="23"/>
      <c r="AZ102" s="23" t="s">
        <v>413</v>
      </c>
      <c r="BA102" s="65"/>
    </row>
    <row r="103" spans="1:53" ht="16.05" customHeight="1" x14ac:dyDescent="0.3">
      <c r="A103" s="23">
        <v>1966</v>
      </c>
      <c r="B103" s="27" t="s">
        <v>269</v>
      </c>
      <c r="C103" s="27" t="s">
        <v>414</v>
      </c>
      <c r="D103" s="27" t="s">
        <v>415</v>
      </c>
      <c r="E103" s="28">
        <v>24369</v>
      </c>
      <c r="F103" s="36">
        <v>0.77777777777777779</v>
      </c>
      <c r="G103" s="22">
        <v>24369</v>
      </c>
      <c r="H103" s="37">
        <v>0.61111111111111105</v>
      </c>
      <c r="I103" s="34" t="s">
        <v>6250</v>
      </c>
      <c r="J103" s="35">
        <v>10.8</v>
      </c>
      <c r="K103" s="35">
        <v>-69.5</v>
      </c>
      <c r="L103" s="42">
        <v>12</v>
      </c>
      <c r="M103" s="35">
        <v>5.2009999999999996</v>
      </c>
      <c r="N103" s="35"/>
      <c r="O103" s="44"/>
      <c r="P103" s="44">
        <v>5</v>
      </c>
      <c r="Q103" s="44"/>
      <c r="R103" s="44"/>
      <c r="S103" s="67" t="s">
        <v>6105</v>
      </c>
      <c r="T103" s="23"/>
      <c r="U103" s="27"/>
      <c r="V103" s="47"/>
      <c r="W103" s="47"/>
      <c r="X103" s="23" t="s">
        <v>126</v>
      </c>
      <c r="Y103" s="23"/>
      <c r="Z103" s="23">
        <v>100</v>
      </c>
      <c r="AA103" s="23" t="s">
        <v>6145</v>
      </c>
      <c r="AB103" s="47"/>
      <c r="AC103" s="27"/>
      <c r="AD103" s="23">
        <v>500</v>
      </c>
      <c r="AE103" s="23" t="s">
        <v>126</v>
      </c>
      <c r="AF103" s="62" t="s">
        <v>127</v>
      </c>
      <c r="AG103" s="23"/>
      <c r="AH103" s="23"/>
      <c r="AI103" s="23"/>
      <c r="AJ103" s="23"/>
      <c r="AK103" s="27" t="s">
        <v>100</v>
      </c>
      <c r="AL103" s="27" t="s">
        <v>6146</v>
      </c>
      <c r="AM103" s="23"/>
      <c r="AN103" s="23"/>
      <c r="AO103" s="23"/>
      <c r="AP103" s="23"/>
      <c r="AQ103" s="23" t="s">
        <v>129</v>
      </c>
      <c r="AR103" s="23"/>
      <c r="AS103" s="23" t="s">
        <v>128</v>
      </c>
      <c r="AT103" s="23" t="s">
        <v>128</v>
      </c>
      <c r="AU103" s="23" t="s">
        <v>129</v>
      </c>
      <c r="AV103" s="23" t="s">
        <v>128</v>
      </c>
      <c r="AW103" s="23" t="s">
        <v>128</v>
      </c>
      <c r="AX103" s="23" t="s">
        <v>128</v>
      </c>
      <c r="AY103" s="23"/>
      <c r="AZ103" s="23" t="s">
        <v>416</v>
      </c>
      <c r="BA103" s="39" t="s">
        <v>6147</v>
      </c>
    </row>
    <row r="104" spans="1:53" ht="16.05" customHeight="1" x14ac:dyDescent="0.3">
      <c r="A104" s="23">
        <v>1966</v>
      </c>
      <c r="B104" s="27" t="s">
        <v>130</v>
      </c>
      <c r="C104" s="27" t="s">
        <v>131</v>
      </c>
      <c r="D104" s="27" t="s">
        <v>417</v>
      </c>
      <c r="E104" s="28">
        <v>24382</v>
      </c>
      <c r="F104" s="36">
        <v>0.10061342592592593</v>
      </c>
      <c r="G104" s="22">
        <v>24382</v>
      </c>
      <c r="H104" s="37">
        <v>0.43394675925925924</v>
      </c>
      <c r="I104" s="34" t="s">
        <v>6250</v>
      </c>
      <c r="J104" s="35">
        <v>43.65</v>
      </c>
      <c r="K104" s="35">
        <v>125.107</v>
      </c>
      <c r="L104" s="42">
        <v>52.2</v>
      </c>
      <c r="M104" s="43">
        <v>4.74</v>
      </c>
      <c r="N104" s="35"/>
      <c r="O104" s="44"/>
      <c r="P104" s="44">
        <v>4.5</v>
      </c>
      <c r="Q104" s="44"/>
      <c r="R104" s="44"/>
      <c r="S104" s="67" t="s">
        <v>5110</v>
      </c>
      <c r="T104" s="23" t="s">
        <v>134</v>
      </c>
      <c r="U104" s="27"/>
      <c r="V104" s="47"/>
      <c r="W104" s="47"/>
      <c r="X104" s="23" t="s">
        <v>126</v>
      </c>
      <c r="Y104" s="23"/>
      <c r="Z104" s="23" t="s">
        <v>126</v>
      </c>
      <c r="AA104" s="23"/>
      <c r="AB104" s="47"/>
      <c r="AC104" s="27"/>
      <c r="AD104" s="50"/>
      <c r="AE104" s="50" t="s">
        <v>126</v>
      </c>
      <c r="AF104" s="66" t="s">
        <v>127</v>
      </c>
      <c r="AG104" s="23"/>
      <c r="AH104" s="23"/>
      <c r="AI104" s="23"/>
      <c r="AJ104" s="23" t="s">
        <v>43</v>
      </c>
      <c r="AK104" s="27"/>
      <c r="AL104" s="27"/>
      <c r="AM104" s="23"/>
      <c r="AN104" s="23"/>
      <c r="AO104" s="23"/>
      <c r="AP104" s="23"/>
      <c r="AQ104" s="23" t="s">
        <v>129</v>
      </c>
      <c r="AR104" s="23"/>
      <c r="AS104" s="23" t="s">
        <v>128</v>
      </c>
      <c r="AT104" s="23" t="s">
        <v>128</v>
      </c>
      <c r="AU104" s="23" t="s">
        <v>129</v>
      </c>
      <c r="AV104" s="23" t="s">
        <v>128</v>
      </c>
      <c r="AW104" s="23" t="s">
        <v>128</v>
      </c>
      <c r="AX104" s="23" t="s">
        <v>128</v>
      </c>
      <c r="AY104" s="23"/>
      <c r="AZ104" s="23" t="s">
        <v>418</v>
      </c>
      <c r="BA104" s="65"/>
    </row>
    <row r="105" spans="1:53" ht="16.05" customHeight="1" x14ac:dyDescent="0.3">
      <c r="A105" s="23">
        <v>1966</v>
      </c>
      <c r="B105" s="27" t="s">
        <v>148</v>
      </c>
      <c r="C105" s="27" t="s">
        <v>191</v>
      </c>
      <c r="D105" s="27" t="s">
        <v>419</v>
      </c>
      <c r="E105" s="28">
        <v>24383</v>
      </c>
      <c r="F105" s="36">
        <v>0.10140046296296296</v>
      </c>
      <c r="G105" s="22">
        <v>24382</v>
      </c>
      <c r="H105" s="37">
        <v>0.85140046296296301</v>
      </c>
      <c r="I105" s="34" t="s">
        <v>6250</v>
      </c>
      <c r="J105" s="35">
        <v>37.47</v>
      </c>
      <c r="K105" s="35">
        <v>-104.05</v>
      </c>
      <c r="L105" s="42">
        <v>4</v>
      </c>
      <c r="M105" s="35">
        <v>4.6420000000000003</v>
      </c>
      <c r="N105" s="35"/>
      <c r="O105" s="44"/>
      <c r="P105" s="44">
        <v>4.5</v>
      </c>
      <c r="Q105" s="44"/>
      <c r="R105" s="44"/>
      <c r="S105" s="67" t="s">
        <v>6102</v>
      </c>
      <c r="T105" s="23"/>
      <c r="U105" s="27"/>
      <c r="V105" s="46"/>
      <c r="W105" s="47"/>
      <c r="X105" s="23"/>
      <c r="Y105" s="23"/>
      <c r="Z105" s="23"/>
      <c r="AA105" s="23"/>
      <c r="AB105" s="47"/>
      <c r="AC105" s="27"/>
      <c r="AD105" s="23" t="s">
        <v>420</v>
      </c>
      <c r="AE105" s="23"/>
      <c r="AF105" s="66"/>
      <c r="AG105" s="23"/>
      <c r="AH105" s="23"/>
      <c r="AI105" s="23"/>
      <c r="AJ105" s="23"/>
      <c r="AK105" s="27"/>
      <c r="AL105" s="27"/>
      <c r="AM105" s="23"/>
      <c r="AN105" s="23"/>
      <c r="AO105" s="23"/>
      <c r="AP105" s="23"/>
      <c r="AQ105" s="23"/>
      <c r="AR105" s="23"/>
      <c r="AS105" s="23" t="s">
        <v>128</v>
      </c>
      <c r="AT105" s="23" t="s">
        <v>128</v>
      </c>
      <c r="AU105" s="23" t="s">
        <v>128</v>
      </c>
      <c r="AV105" s="23" t="s">
        <v>128</v>
      </c>
      <c r="AW105" s="23" t="s">
        <v>128</v>
      </c>
      <c r="AX105" s="23" t="s">
        <v>128</v>
      </c>
      <c r="AY105" s="23"/>
      <c r="AZ105" s="23" t="s">
        <v>421</v>
      </c>
      <c r="BA105" s="65" t="s">
        <v>422</v>
      </c>
    </row>
    <row r="106" spans="1:53" ht="16.05" customHeight="1" x14ac:dyDescent="0.3">
      <c r="A106" s="23">
        <v>1966</v>
      </c>
      <c r="B106" s="24" t="s">
        <v>1095</v>
      </c>
      <c r="C106" s="24" t="s">
        <v>2597</v>
      </c>
      <c r="D106" s="24" t="s">
        <v>5127</v>
      </c>
      <c r="E106" s="25">
        <v>24401</v>
      </c>
      <c r="F106" s="38">
        <v>0.5275347222222222</v>
      </c>
      <c r="G106" s="22">
        <v>24401</v>
      </c>
      <c r="H106" s="37">
        <v>0.4025347222222222</v>
      </c>
      <c r="I106" s="34" t="s">
        <v>6250</v>
      </c>
      <c r="J106" s="43">
        <v>-27.677299999999999</v>
      </c>
      <c r="K106" s="43">
        <v>-67.016900000000007</v>
      </c>
      <c r="L106" s="56">
        <v>50</v>
      </c>
      <c r="M106" s="43">
        <v>5.17</v>
      </c>
      <c r="N106" s="43"/>
      <c r="O106" s="57"/>
      <c r="P106" s="57">
        <v>4.9000000000000004</v>
      </c>
      <c r="Q106" s="57"/>
      <c r="R106" s="57"/>
      <c r="S106" s="24" t="s">
        <v>5110</v>
      </c>
      <c r="T106" s="26" t="s">
        <v>134</v>
      </c>
      <c r="U106" s="24"/>
      <c r="V106" s="46"/>
      <c r="W106" s="58"/>
      <c r="X106" s="26">
        <v>0</v>
      </c>
      <c r="Y106" s="26">
        <v>0</v>
      </c>
      <c r="Z106" s="26">
        <v>0</v>
      </c>
      <c r="AA106" s="26"/>
      <c r="AB106" s="58"/>
      <c r="AC106" s="24"/>
      <c r="AD106" s="26" t="s">
        <v>232</v>
      </c>
      <c r="AE106" s="26"/>
      <c r="AF106" s="59"/>
      <c r="AG106" s="26"/>
      <c r="AH106" s="26"/>
      <c r="AI106" s="26"/>
      <c r="AJ106" s="26" t="s">
        <v>43</v>
      </c>
      <c r="AK106" s="24"/>
      <c r="AL106" s="24"/>
      <c r="AM106" s="26"/>
      <c r="AN106" s="26"/>
      <c r="AO106" s="26"/>
      <c r="AP106" s="26"/>
      <c r="AQ106" s="26"/>
      <c r="AR106" s="26"/>
      <c r="AS106" s="26" t="s">
        <v>128</v>
      </c>
      <c r="AT106" s="26" t="s">
        <v>128</v>
      </c>
      <c r="AU106" s="26" t="s">
        <v>128</v>
      </c>
      <c r="AV106" s="26" t="s">
        <v>128</v>
      </c>
      <c r="AW106" s="26" t="s">
        <v>128</v>
      </c>
      <c r="AX106" s="26" t="s">
        <v>128</v>
      </c>
      <c r="AY106" s="26"/>
      <c r="AZ106" s="26" t="s">
        <v>5128</v>
      </c>
      <c r="BA106" s="41" t="s">
        <v>5116</v>
      </c>
    </row>
    <row r="107" spans="1:53" ht="16.05" customHeight="1" x14ac:dyDescent="0.3">
      <c r="A107" s="23">
        <v>1966</v>
      </c>
      <c r="B107" s="24" t="s">
        <v>1095</v>
      </c>
      <c r="C107" s="24" t="s">
        <v>2597</v>
      </c>
      <c r="D107" s="24" t="s">
        <v>4319</v>
      </c>
      <c r="E107" s="25">
        <v>24410</v>
      </c>
      <c r="F107" s="38">
        <v>0.23883101851851851</v>
      </c>
      <c r="G107" s="22">
        <v>24410</v>
      </c>
      <c r="H107" s="37">
        <v>0.11383101851851851</v>
      </c>
      <c r="I107" s="34" t="s">
        <v>6250</v>
      </c>
      <c r="J107" s="43">
        <v>-22.388100000000001</v>
      </c>
      <c r="K107" s="43">
        <v>-63.852699999999999</v>
      </c>
      <c r="L107" s="56">
        <v>35</v>
      </c>
      <c r="M107" s="43">
        <v>5.0599999999999996</v>
      </c>
      <c r="N107" s="43"/>
      <c r="O107" s="57"/>
      <c r="P107" s="57">
        <v>4.8</v>
      </c>
      <c r="Q107" s="57"/>
      <c r="R107" s="57"/>
      <c r="S107" s="24" t="s">
        <v>5110</v>
      </c>
      <c r="T107" s="26" t="s">
        <v>139</v>
      </c>
      <c r="U107" s="24"/>
      <c r="V107" s="46"/>
      <c r="W107" s="58"/>
      <c r="X107" s="26">
        <v>0</v>
      </c>
      <c r="Y107" s="26">
        <v>0</v>
      </c>
      <c r="Z107" s="26">
        <v>0</v>
      </c>
      <c r="AA107" s="26"/>
      <c r="AB107" s="58"/>
      <c r="AC107" s="24"/>
      <c r="AD107" s="26" t="s">
        <v>541</v>
      </c>
      <c r="AE107" s="26"/>
      <c r="AF107" s="59"/>
      <c r="AG107" s="26"/>
      <c r="AH107" s="26"/>
      <c r="AI107" s="26"/>
      <c r="AJ107" s="26" t="s">
        <v>43</v>
      </c>
      <c r="AK107" s="24"/>
      <c r="AL107" s="24" t="s">
        <v>5126</v>
      </c>
      <c r="AM107" s="26"/>
      <c r="AN107" s="26"/>
      <c r="AO107" s="26"/>
      <c r="AP107" s="26"/>
      <c r="AQ107" s="26"/>
      <c r="AR107" s="26"/>
      <c r="AS107" s="26" t="s">
        <v>128</v>
      </c>
      <c r="AT107" s="26" t="s">
        <v>128</v>
      </c>
      <c r="AU107" s="26" t="s">
        <v>128</v>
      </c>
      <c r="AV107" s="26" t="s">
        <v>128</v>
      </c>
      <c r="AW107" s="26" t="s">
        <v>128</v>
      </c>
      <c r="AX107" s="26" t="s">
        <v>128</v>
      </c>
      <c r="AY107" s="26"/>
      <c r="AZ107" s="26" t="s">
        <v>5125</v>
      </c>
      <c r="BA107" s="41" t="s">
        <v>5116</v>
      </c>
    </row>
    <row r="108" spans="1:53" ht="15.6" customHeight="1" x14ac:dyDescent="0.3">
      <c r="A108" s="23">
        <v>1966</v>
      </c>
      <c r="B108" s="27" t="s">
        <v>148</v>
      </c>
      <c r="C108" s="27" t="s">
        <v>191</v>
      </c>
      <c r="D108" s="27" t="s">
        <v>381</v>
      </c>
      <c r="E108" s="28">
        <v>24425</v>
      </c>
      <c r="F108" s="36">
        <v>0.83513888888888888</v>
      </c>
      <c r="G108" s="22">
        <v>24425</v>
      </c>
      <c r="H108" s="37">
        <v>0.54347222222222225</v>
      </c>
      <c r="I108" s="34" t="s">
        <v>6250</v>
      </c>
      <c r="J108" s="35">
        <v>39.9</v>
      </c>
      <c r="K108" s="35">
        <v>-104.7</v>
      </c>
      <c r="L108" s="42">
        <v>5</v>
      </c>
      <c r="M108" s="35">
        <v>4.53</v>
      </c>
      <c r="N108" s="35"/>
      <c r="O108" s="44"/>
      <c r="P108" s="44">
        <v>4.4000000000000004</v>
      </c>
      <c r="Q108" s="44"/>
      <c r="R108" s="44"/>
      <c r="S108" s="67" t="s">
        <v>6083</v>
      </c>
      <c r="T108" s="23"/>
      <c r="U108" s="27" t="s">
        <v>193</v>
      </c>
      <c r="V108" s="46"/>
      <c r="W108" s="47"/>
      <c r="X108" s="23"/>
      <c r="Y108" s="23"/>
      <c r="Z108" s="23"/>
      <c r="AA108" s="23"/>
      <c r="AB108" s="47"/>
      <c r="AC108" s="27"/>
      <c r="AD108" s="23" t="s">
        <v>232</v>
      </c>
      <c r="AE108" s="23"/>
      <c r="AF108" s="66"/>
      <c r="AG108" s="23"/>
      <c r="AH108" s="23"/>
      <c r="AI108" s="23"/>
      <c r="AJ108" s="23" t="s">
        <v>344</v>
      </c>
      <c r="AK108" s="27"/>
      <c r="AL108" s="27"/>
      <c r="AM108" s="23"/>
      <c r="AN108" s="23"/>
      <c r="AO108" s="23"/>
      <c r="AP108" s="23"/>
      <c r="AQ108" s="23"/>
      <c r="AR108" s="23"/>
      <c r="AS108" s="23" t="s">
        <v>128</v>
      </c>
      <c r="AT108" s="23" t="s">
        <v>128</v>
      </c>
      <c r="AU108" s="23" t="s">
        <v>128</v>
      </c>
      <c r="AV108" s="23" t="s">
        <v>128</v>
      </c>
      <c r="AW108" s="23" t="s">
        <v>128</v>
      </c>
      <c r="AX108" s="23" t="s">
        <v>128</v>
      </c>
      <c r="AY108" s="23"/>
      <c r="AZ108" s="23" t="s">
        <v>423</v>
      </c>
      <c r="BA108" s="65" t="s">
        <v>345</v>
      </c>
    </row>
    <row r="109" spans="1:53" ht="16.05" customHeight="1" x14ac:dyDescent="0.3">
      <c r="A109" s="23">
        <v>1967</v>
      </c>
      <c r="B109" s="27" t="s">
        <v>130</v>
      </c>
      <c r="C109" s="27" t="s">
        <v>131</v>
      </c>
      <c r="D109" s="27" t="s">
        <v>138</v>
      </c>
      <c r="E109" s="28">
        <v>24496</v>
      </c>
      <c r="F109" s="36">
        <v>0.61473379629629632</v>
      </c>
      <c r="G109" s="22">
        <v>24496</v>
      </c>
      <c r="H109" s="37">
        <v>0.94806712962962969</v>
      </c>
      <c r="I109" s="34" t="s">
        <v>6250</v>
      </c>
      <c r="J109" s="35">
        <v>30.198</v>
      </c>
      <c r="K109" s="35">
        <v>104.151</v>
      </c>
      <c r="L109" s="42">
        <v>10</v>
      </c>
      <c r="M109" s="43">
        <v>5.39</v>
      </c>
      <c r="N109" s="35"/>
      <c r="O109" s="44"/>
      <c r="P109" s="44">
        <v>5.0999999999999996</v>
      </c>
      <c r="Q109" s="44"/>
      <c r="R109" s="44"/>
      <c r="S109" s="27" t="s">
        <v>5110</v>
      </c>
      <c r="T109" s="23" t="s">
        <v>134</v>
      </c>
      <c r="U109" s="27"/>
      <c r="V109" s="46"/>
      <c r="W109" s="47"/>
      <c r="X109" s="23"/>
      <c r="Y109" s="23"/>
      <c r="Z109" s="23"/>
      <c r="AA109" s="23"/>
      <c r="AB109" s="47"/>
      <c r="AC109" s="27"/>
      <c r="AD109" s="23"/>
      <c r="AE109" s="23">
        <v>417</v>
      </c>
      <c r="AF109" s="62" t="s">
        <v>137</v>
      </c>
      <c r="AG109" s="23"/>
      <c r="AH109" s="23"/>
      <c r="AI109" s="23"/>
      <c r="AJ109" s="23" t="s">
        <v>43</v>
      </c>
      <c r="AK109" s="27"/>
      <c r="AL109" s="27"/>
      <c r="AM109" s="23"/>
      <c r="AN109" s="23"/>
      <c r="AO109" s="23"/>
      <c r="AP109" s="23"/>
      <c r="AQ109" s="23" t="s">
        <v>129</v>
      </c>
      <c r="AR109" s="23"/>
      <c r="AS109" s="23" t="s">
        <v>128</v>
      </c>
      <c r="AT109" s="23" t="s">
        <v>128</v>
      </c>
      <c r="AU109" s="23" t="s">
        <v>129</v>
      </c>
      <c r="AV109" s="23" t="s">
        <v>128</v>
      </c>
      <c r="AW109" s="23" t="s">
        <v>128</v>
      </c>
      <c r="AX109" s="23" t="s">
        <v>128</v>
      </c>
      <c r="AY109" s="23"/>
      <c r="AZ109" s="23" t="s">
        <v>424</v>
      </c>
      <c r="BA109" s="65" t="s">
        <v>425</v>
      </c>
    </row>
    <row r="110" spans="1:53" ht="16.05" customHeight="1" x14ac:dyDescent="0.3">
      <c r="A110" s="23">
        <v>1967</v>
      </c>
      <c r="B110" s="27" t="s">
        <v>148</v>
      </c>
      <c r="C110" s="27" t="s">
        <v>191</v>
      </c>
      <c r="D110" s="27" t="s">
        <v>342</v>
      </c>
      <c r="E110" s="28">
        <v>24572</v>
      </c>
      <c r="F110" s="36">
        <v>0.79195601851851849</v>
      </c>
      <c r="G110" s="22">
        <v>24572</v>
      </c>
      <c r="H110" s="37">
        <v>0.50028935185185186</v>
      </c>
      <c r="I110" s="34" t="s">
        <v>6250</v>
      </c>
      <c r="J110" s="35">
        <v>39.93</v>
      </c>
      <c r="K110" s="35">
        <v>-104.68</v>
      </c>
      <c r="L110" s="42">
        <v>5</v>
      </c>
      <c r="M110" s="43">
        <v>5.17</v>
      </c>
      <c r="N110" s="35"/>
      <c r="O110" s="44"/>
      <c r="P110" s="44">
        <v>4.8</v>
      </c>
      <c r="Q110" s="44">
        <v>4.2</v>
      </c>
      <c r="R110" s="44"/>
      <c r="S110" s="67" t="s">
        <v>5110</v>
      </c>
      <c r="T110" s="23"/>
      <c r="U110" s="27" t="s">
        <v>193</v>
      </c>
      <c r="V110" s="46"/>
      <c r="W110" s="47"/>
      <c r="X110" s="23"/>
      <c r="Y110" s="23"/>
      <c r="Z110" s="23"/>
      <c r="AA110" s="23"/>
      <c r="AB110" s="47"/>
      <c r="AC110" s="27"/>
      <c r="AD110" s="23" t="s">
        <v>232</v>
      </c>
      <c r="AE110" s="23"/>
      <c r="AF110" s="23"/>
      <c r="AG110" s="23" t="s">
        <v>128</v>
      </c>
      <c r="AH110" s="23"/>
      <c r="AI110" s="23"/>
      <c r="AJ110" s="23" t="s">
        <v>344</v>
      </c>
      <c r="AK110" s="27"/>
      <c r="AL110" s="27" t="s">
        <v>5956</v>
      </c>
      <c r="AM110" s="23"/>
      <c r="AN110" s="23"/>
      <c r="AO110" s="23"/>
      <c r="AP110" s="23"/>
      <c r="AQ110" s="23"/>
      <c r="AR110" s="23"/>
      <c r="AS110" s="23" t="s">
        <v>128</v>
      </c>
      <c r="AT110" s="23" t="s">
        <v>128</v>
      </c>
      <c r="AU110" s="23" t="s">
        <v>128</v>
      </c>
      <c r="AV110" s="23" t="s">
        <v>128</v>
      </c>
      <c r="AW110" s="23" t="s">
        <v>128</v>
      </c>
      <c r="AX110" s="23" t="s">
        <v>128</v>
      </c>
      <c r="AY110" s="23"/>
      <c r="AZ110" s="23" t="s">
        <v>343</v>
      </c>
      <c r="BA110" s="65" t="s">
        <v>345</v>
      </c>
    </row>
    <row r="111" spans="1:53" ht="16.05" customHeight="1" x14ac:dyDescent="0.3">
      <c r="A111" s="23">
        <v>1967</v>
      </c>
      <c r="B111" s="27" t="s">
        <v>218</v>
      </c>
      <c r="C111" s="27" t="s">
        <v>426</v>
      </c>
      <c r="D111" s="27" t="s">
        <v>6022</v>
      </c>
      <c r="E111" s="28">
        <v>24573</v>
      </c>
      <c r="F111" s="36">
        <v>0.21472222222222223</v>
      </c>
      <c r="G111" s="22">
        <v>24573</v>
      </c>
      <c r="H111" s="37">
        <v>0.54805555555555552</v>
      </c>
      <c r="I111" s="34" t="s">
        <v>6250</v>
      </c>
      <c r="J111" s="35">
        <v>-3.468</v>
      </c>
      <c r="K111" s="35">
        <v>119.062</v>
      </c>
      <c r="L111" s="42">
        <v>6.9</v>
      </c>
      <c r="M111" s="43">
        <v>5.49</v>
      </c>
      <c r="N111" s="35"/>
      <c r="O111" s="44"/>
      <c r="P111" s="44">
        <v>5.2</v>
      </c>
      <c r="Q111" s="44"/>
      <c r="R111" s="44"/>
      <c r="S111" s="27" t="s">
        <v>5110</v>
      </c>
      <c r="T111" s="23" t="s">
        <v>204</v>
      </c>
      <c r="U111" s="27"/>
      <c r="V111" s="46"/>
      <c r="W111" s="47"/>
      <c r="X111" s="50">
        <v>71</v>
      </c>
      <c r="Y111" s="23">
        <v>58</v>
      </c>
      <c r="Z111" s="23">
        <v>100</v>
      </c>
      <c r="AA111" s="23"/>
      <c r="AB111" s="47"/>
      <c r="AC111" s="24" t="s">
        <v>6023</v>
      </c>
      <c r="AD111" s="23"/>
      <c r="AE111" s="50" t="s">
        <v>211</v>
      </c>
      <c r="AF111" s="62" t="s">
        <v>137</v>
      </c>
      <c r="AG111" s="23"/>
      <c r="AH111" s="23"/>
      <c r="AI111" s="23"/>
      <c r="AJ111" s="23" t="s">
        <v>387</v>
      </c>
      <c r="AK111" s="27"/>
      <c r="AL111" s="27" t="s">
        <v>428</v>
      </c>
      <c r="AM111" s="23"/>
      <c r="AN111" s="23"/>
      <c r="AO111" s="23"/>
      <c r="AP111" s="23" t="s">
        <v>129</v>
      </c>
      <c r="AQ111" s="23" t="s">
        <v>129</v>
      </c>
      <c r="AR111" s="23"/>
      <c r="AS111" s="23" t="s">
        <v>128</v>
      </c>
      <c r="AT111" s="23" t="s">
        <v>128</v>
      </c>
      <c r="AU111" s="23" t="s">
        <v>129</v>
      </c>
      <c r="AV111" s="23" t="s">
        <v>129</v>
      </c>
      <c r="AW111" s="23" t="s">
        <v>128</v>
      </c>
      <c r="AX111" s="23" t="s">
        <v>128</v>
      </c>
      <c r="AY111" s="23"/>
      <c r="AZ111" s="23" t="s">
        <v>427</v>
      </c>
      <c r="BA111" s="65" t="s">
        <v>6024</v>
      </c>
    </row>
    <row r="112" spans="1:53" ht="16.05" customHeight="1" x14ac:dyDescent="0.3">
      <c r="A112" s="23">
        <v>1967</v>
      </c>
      <c r="B112" s="27" t="s">
        <v>148</v>
      </c>
      <c r="C112" s="27" t="s">
        <v>191</v>
      </c>
      <c r="D112" s="27" t="s">
        <v>429</v>
      </c>
      <c r="E112" s="28">
        <v>24589</v>
      </c>
      <c r="F112" s="36">
        <v>0.7254976851851852</v>
      </c>
      <c r="G112" s="22">
        <v>24589</v>
      </c>
      <c r="H112" s="37">
        <v>0.43383101851851852</v>
      </c>
      <c r="I112" s="34" t="s">
        <v>6250</v>
      </c>
      <c r="J112" s="35">
        <v>39.9</v>
      </c>
      <c r="K112" s="35">
        <v>-104.6</v>
      </c>
      <c r="L112" s="42">
        <v>5</v>
      </c>
      <c r="M112" s="35">
        <v>4.53</v>
      </c>
      <c r="N112" s="35"/>
      <c r="O112" s="44"/>
      <c r="P112" s="44">
        <v>4.4000000000000004</v>
      </c>
      <c r="Q112" s="44"/>
      <c r="R112" s="44"/>
      <c r="S112" s="67" t="s">
        <v>6083</v>
      </c>
      <c r="T112" s="23"/>
      <c r="U112" s="27" t="s">
        <v>193</v>
      </c>
      <c r="V112" s="46"/>
      <c r="W112" s="47"/>
      <c r="X112" s="23"/>
      <c r="Y112" s="23"/>
      <c r="Z112" s="23"/>
      <c r="AA112" s="23"/>
      <c r="AB112" s="47"/>
      <c r="AC112" s="27"/>
      <c r="AD112" s="23" t="s">
        <v>420</v>
      </c>
      <c r="AE112" s="23"/>
      <c r="AF112" s="66"/>
      <c r="AG112" s="23"/>
      <c r="AH112" s="23"/>
      <c r="AI112" s="23"/>
      <c r="AJ112" s="23" t="s">
        <v>344</v>
      </c>
      <c r="AK112" s="27"/>
      <c r="AL112" s="27"/>
      <c r="AM112" s="23"/>
      <c r="AN112" s="23"/>
      <c r="AO112" s="23"/>
      <c r="AP112" s="23"/>
      <c r="AQ112" s="23"/>
      <c r="AR112" s="23"/>
      <c r="AS112" s="23" t="s">
        <v>128</v>
      </c>
      <c r="AT112" s="23" t="s">
        <v>128</v>
      </c>
      <c r="AU112" s="23" t="s">
        <v>128</v>
      </c>
      <c r="AV112" s="23" t="s">
        <v>128</v>
      </c>
      <c r="AW112" s="23" t="s">
        <v>128</v>
      </c>
      <c r="AX112" s="23" t="s">
        <v>128</v>
      </c>
      <c r="AY112" s="23"/>
      <c r="AZ112" s="23" t="s">
        <v>430</v>
      </c>
      <c r="BA112" s="65" t="s">
        <v>345</v>
      </c>
    </row>
    <row r="113" spans="1:53" ht="15.6" customHeight="1" x14ac:dyDescent="0.3">
      <c r="A113" s="23">
        <v>1967</v>
      </c>
      <c r="B113" s="27" t="s">
        <v>254</v>
      </c>
      <c r="C113" s="27" t="s">
        <v>255</v>
      </c>
      <c r="D113" s="27" t="s">
        <v>431</v>
      </c>
      <c r="E113" s="28">
        <v>24666</v>
      </c>
      <c r="F113" s="36">
        <v>9.0567129629629636E-2</v>
      </c>
      <c r="G113" s="22">
        <v>24666</v>
      </c>
      <c r="H113" s="37">
        <v>9.0567129629629636E-2</v>
      </c>
      <c r="I113" s="34" t="s">
        <v>6250</v>
      </c>
      <c r="J113" s="35">
        <v>35.542000000000002</v>
      </c>
      <c r="K113" s="35">
        <v>-0.111</v>
      </c>
      <c r="L113" s="42">
        <v>36.6</v>
      </c>
      <c r="M113" s="43">
        <v>5.17</v>
      </c>
      <c r="N113" s="35"/>
      <c r="O113" s="44"/>
      <c r="P113" s="44">
        <v>5</v>
      </c>
      <c r="Q113" s="44"/>
      <c r="R113" s="44"/>
      <c r="S113" s="27" t="s">
        <v>5110</v>
      </c>
      <c r="T113" s="23"/>
      <c r="U113" s="27"/>
      <c r="V113" s="46"/>
      <c r="W113" s="47"/>
      <c r="X113" s="23">
        <v>10</v>
      </c>
      <c r="Y113" s="23">
        <v>10</v>
      </c>
      <c r="Z113" s="23">
        <v>15</v>
      </c>
      <c r="AA113" s="23"/>
      <c r="AB113" s="47"/>
      <c r="AC113" s="27" t="s">
        <v>5900</v>
      </c>
      <c r="AD113" s="23"/>
      <c r="AE113" s="23">
        <v>40</v>
      </c>
      <c r="AF113" s="62" t="s">
        <v>141</v>
      </c>
      <c r="AG113" s="23"/>
      <c r="AH113" s="23"/>
      <c r="AI113" s="23"/>
      <c r="AJ113" s="23" t="s">
        <v>43</v>
      </c>
      <c r="AK113" s="27"/>
      <c r="AL113" s="27"/>
      <c r="AM113" s="23"/>
      <c r="AN113" s="23"/>
      <c r="AO113" s="23"/>
      <c r="AP113" s="23"/>
      <c r="AQ113" s="23" t="s">
        <v>129</v>
      </c>
      <c r="AR113" s="23"/>
      <c r="AS113" s="23" t="s">
        <v>128</v>
      </c>
      <c r="AT113" s="23" t="s">
        <v>128</v>
      </c>
      <c r="AU113" s="23" t="s">
        <v>129</v>
      </c>
      <c r="AV113" s="23" t="s">
        <v>128</v>
      </c>
      <c r="AW113" s="23" t="s">
        <v>128</v>
      </c>
      <c r="AX113" s="23" t="s">
        <v>128</v>
      </c>
      <c r="AY113" s="23"/>
      <c r="AZ113" s="23" t="s">
        <v>432</v>
      </c>
      <c r="BA113" s="65" t="s">
        <v>433</v>
      </c>
    </row>
    <row r="114" spans="1:53" ht="16.05" customHeight="1" x14ac:dyDescent="0.3">
      <c r="A114" s="23">
        <v>1967</v>
      </c>
      <c r="B114" s="27" t="s">
        <v>148</v>
      </c>
      <c r="C114" s="27" t="s">
        <v>191</v>
      </c>
      <c r="D114" s="27" t="s">
        <v>434</v>
      </c>
      <c r="E114" s="28">
        <v>24693</v>
      </c>
      <c r="F114" s="36">
        <v>0.55909722222222225</v>
      </c>
      <c r="G114" s="22">
        <v>24693</v>
      </c>
      <c r="H114" s="37">
        <v>0.30909722222222219</v>
      </c>
      <c r="I114" s="34" t="s">
        <v>6250</v>
      </c>
      <c r="J114" s="35">
        <v>40</v>
      </c>
      <c r="K114" s="35">
        <v>-104.69</v>
      </c>
      <c r="L114" s="42">
        <v>5</v>
      </c>
      <c r="M114" s="43">
        <v>5.49</v>
      </c>
      <c r="N114" s="35"/>
      <c r="O114" s="44"/>
      <c r="P114" s="44">
        <v>5.3</v>
      </c>
      <c r="Q114" s="44">
        <v>4.4000000000000004</v>
      </c>
      <c r="R114" s="44"/>
      <c r="S114" s="27" t="s">
        <v>5110</v>
      </c>
      <c r="T114" s="23" t="s">
        <v>134</v>
      </c>
      <c r="U114" s="27" t="s">
        <v>193</v>
      </c>
      <c r="V114" s="46"/>
      <c r="W114" s="47"/>
      <c r="X114" s="23"/>
      <c r="Y114" s="23"/>
      <c r="Z114" s="23"/>
      <c r="AA114" s="23"/>
      <c r="AB114" s="47"/>
      <c r="AC114" s="27"/>
      <c r="AD114" s="23" t="s">
        <v>435</v>
      </c>
      <c r="AE114" s="23"/>
      <c r="AF114" s="66">
        <v>1000000</v>
      </c>
      <c r="AG114" s="23"/>
      <c r="AH114" s="23"/>
      <c r="AI114" s="23"/>
      <c r="AJ114" s="23" t="s">
        <v>344</v>
      </c>
      <c r="AK114" s="27" t="s">
        <v>437</v>
      </c>
      <c r="AL114" s="27"/>
      <c r="AM114" s="23"/>
      <c r="AN114" s="23"/>
      <c r="AO114" s="23"/>
      <c r="AP114" s="23"/>
      <c r="AQ114" s="23"/>
      <c r="AR114" s="23"/>
      <c r="AS114" s="23" t="s">
        <v>128</v>
      </c>
      <c r="AT114" s="23" t="s">
        <v>128</v>
      </c>
      <c r="AU114" s="23" t="s">
        <v>128</v>
      </c>
      <c r="AV114" s="23" t="s">
        <v>128</v>
      </c>
      <c r="AW114" s="23" t="s">
        <v>128</v>
      </c>
      <c r="AX114" s="23" t="s">
        <v>128</v>
      </c>
      <c r="AY114" s="23"/>
      <c r="AZ114" s="23" t="s">
        <v>436</v>
      </c>
      <c r="BA114" s="65" t="s">
        <v>438</v>
      </c>
    </row>
    <row r="115" spans="1:53" ht="16.05" customHeight="1" x14ac:dyDescent="0.3">
      <c r="A115" s="29">
        <v>1967</v>
      </c>
      <c r="B115" s="64" t="s">
        <v>153</v>
      </c>
      <c r="C115" s="64" t="s">
        <v>154</v>
      </c>
      <c r="D115" s="64" t="s">
        <v>5486</v>
      </c>
      <c r="E115" s="70">
        <v>24697</v>
      </c>
      <c r="F115" s="71">
        <v>0.92208333333333325</v>
      </c>
      <c r="G115" s="22">
        <v>24697</v>
      </c>
      <c r="H115" s="37">
        <v>0.96375</v>
      </c>
      <c r="I115" s="34" t="s">
        <v>6250</v>
      </c>
      <c r="J115" s="29">
        <v>43.094000000000001</v>
      </c>
      <c r="K115" s="29">
        <v>-0.73099999999999998</v>
      </c>
      <c r="L115" s="29">
        <v>10</v>
      </c>
      <c r="M115" s="72">
        <v>5.2</v>
      </c>
      <c r="N115" s="73"/>
      <c r="O115" s="74"/>
      <c r="P115" s="74">
        <v>5.5</v>
      </c>
      <c r="Q115" s="74">
        <v>5.6</v>
      </c>
      <c r="R115" s="74"/>
      <c r="S115" s="67" t="s">
        <v>6142</v>
      </c>
      <c r="T115" s="29"/>
      <c r="U115" s="64"/>
      <c r="V115" s="64"/>
      <c r="W115" s="64"/>
      <c r="X115" s="29">
        <v>1</v>
      </c>
      <c r="Y115" s="29">
        <v>1</v>
      </c>
      <c r="Z115" s="29">
        <v>80</v>
      </c>
      <c r="AA115" s="29" t="s">
        <v>361</v>
      </c>
      <c r="AB115" s="64"/>
      <c r="AC115" s="24" t="s">
        <v>5830</v>
      </c>
      <c r="AD115" s="75"/>
      <c r="AE115" s="76" t="s">
        <v>135</v>
      </c>
      <c r="AF115" s="77" t="s">
        <v>137</v>
      </c>
      <c r="AG115" s="64"/>
      <c r="AH115" s="29" t="s">
        <v>129</v>
      </c>
      <c r="AI115" s="64"/>
      <c r="AJ115" s="29" t="s">
        <v>1631</v>
      </c>
      <c r="AK115" s="78"/>
      <c r="AL115" s="78" t="s">
        <v>6156</v>
      </c>
      <c r="AM115" s="78"/>
      <c r="AN115" s="78"/>
      <c r="AO115" s="78"/>
      <c r="AP115" s="78" t="s">
        <v>129</v>
      </c>
      <c r="AQ115" s="78" t="s">
        <v>129</v>
      </c>
      <c r="AR115" s="78"/>
      <c r="AS115" s="29" t="s">
        <v>128</v>
      </c>
      <c r="AT115" s="29" t="s">
        <v>128</v>
      </c>
      <c r="AU115" s="29" t="s">
        <v>129</v>
      </c>
      <c r="AV115" s="29" t="s">
        <v>128</v>
      </c>
      <c r="AW115" s="29" t="s">
        <v>128</v>
      </c>
      <c r="AX115" s="29" t="s">
        <v>128</v>
      </c>
      <c r="AY115" s="29"/>
      <c r="AZ115" s="29" t="s">
        <v>5487</v>
      </c>
      <c r="BA115" s="64" t="s">
        <v>5831</v>
      </c>
    </row>
    <row r="116" spans="1:53" ht="16.05" customHeight="1" x14ac:dyDescent="0.3">
      <c r="A116" s="23">
        <v>1967</v>
      </c>
      <c r="B116" s="27" t="s">
        <v>148</v>
      </c>
      <c r="C116" s="27" t="s">
        <v>191</v>
      </c>
      <c r="D116" s="27" t="s">
        <v>439</v>
      </c>
      <c r="E116" s="28">
        <v>24802</v>
      </c>
      <c r="F116" s="36">
        <v>0.21484953703703702</v>
      </c>
      <c r="G116" s="22">
        <v>24801</v>
      </c>
      <c r="H116" s="37">
        <v>0.92318287037037028</v>
      </c>
      <c r="I116" s="34" t="s">
        <v>6250</v>
      </c>
      <c r="J116" s="35">
        <v>40.01</v>
      </c>
      <c r="K116" s="35">
        <v>-104.76</v>
      </c>
      <c r="L116" s="42">
        <v>5</v>
      </c>
      <c r="M116" s="35">
        <v>4.5380000000000003</v>
      </c>
      <c r="N116" s="35"/>
      <c r="O116" s="44"/>
      <c r="P116" s="44">
        <v>5.0999999999999996</v>
      </c>
      <c r="Q116" s="44">
        <v>3.8</v>
      </c>
      <c r="R116" s="44"/>
      <c r="S116" s="67" t="s">
        <v>6132</v>
      </c>
      <c r="T116" s="23"/>
      <c r="U116" s="27" t="s">
        <v>193</v>
      </c>
      <c r="V116" s="46"/>
      <c r="W116" s="47"/>
      <c r="X116" s="23"/>
      <c r="Y116" s="23"/>
      <c r="Z116" s="23"/>
      <c r="AA116" s="23"/>
      <c r="AB116" s="47"/>
      <c r="AC116" s="27"/>
      <c r="AD116" s="23" t="s">
        <v>440</v>
      </c>
      <c r="AE116" s="23"/>
      <c r="AF116" s="66"/>
      <c r="AG116" s="23"/>
      <c r="AH116" s="23"/>
      <c r="AI116" s="23"/>
      <c r="AJ116" s="23" t="s">
        <v>344</v>
      </c>
      <c r="AK116" s="27"/>
      <c r="AL116" s="27" t="s">
        <v>6133</v>
      </c>
      <c r="AM116" s="23"/>
      <c r="AN116" s="23"/>
      <c r="AO116" s="23"/>
      <c r="AP116" s="23"/>
      <c r="AQ116" s="23"/>
      <c r="AR116" s="23"/>
      <c r="AS116" s="23" t="s">
        <v>128</v>
      </c>
      <c r="AT116" s="23" t="s">
        <v>128</v>
      </c>
      <c r="AU116" s="23" t="s">
        <v>128</v>
      </c>
      <c r="AV116" s="23" t="s">
        <v>128</v>
      </c>
      <c r="AW116" s="23" t="s">
        <v>128</v>
      </c>
      <c r="AX116" s="23" t="s">
        <v>128</v>
      </c>
      <c r="AY116" s="23"/>
      <c r="AZ116" s="23" t="s">
        <v>441</v>
      </c>
      <c r="BA116" s="65" t="s">
        <v>345</v>
      </c>
    </row>
    <row r="117" spans="1:53" ht="16.05" customHeight="1" x14ac:dyDescent="0.3">
      <c r="A117" s="23">
        <v>1967</v>
      </c>
      <c r="B117" s="27" t="s">
        <v>130</v>
      </c>
      <c r="C117" s="27" t="s">
        <v>131</v>
      </c>
      <c r="D117" s="27" t="s">
        <v>256</v>
      </c>
      <c r="E117" s="28">
        <v>24824</v>
      </c>
      <c r="F117" s="36">
        <v>0.58871527777777777</v>
      </c>
      <c r="G117" s="22">
        <v>24824</v>
      </c>
      <c r="H117" s="37">
        <v>0.92204861111111114</v>
      </c>
      <c r="I117" s="34" t="s">
        <v>6250</v>
      </c>
      <c r="J117" s="35">
        <v>36.33</v>
      </c>
      <c r="K117" s="35">
        <v>111.61</v>
      </c>
      <c r="L117" s="42">
        <v>80</v>
      </c>
      <c r="M117" s="43">
        <v>5.17</v>
      </c>
      <c r="N117" s="35"/>
      <c r="O117" s="44"/>
      <c r="P117" s="44">
        <v>4.9000000000000004</v>
      </c>
      <c r="Q117" s="44"/>
      <c r="R117" s="44"/>
      <c r="S117" s="27" t="s">
        <v>5110</v>
      </c>
      <c r="T117" s="23" t="s">
        <v>139</v>
      </c>
      <c r="U117" s="27"/>
      <c r="V117" s="47"/>
      <c r="W117" s="47"/>
      <c r="X117" s="23" t="s">
        <v>126</v>
      </c>
      <c r="Y117" s="23"/>
      <c r="Z117" s="23" t="s">
        <v>126</v>
      </c>
      <c r="AA117" s="23"/>
      <c r="AB117" s="47"/>
      <c r="AC117" s="27"/>
      <c r="AD117" s="50"/>
      <c r="AE117" s="50" t="s">
        <v>140</v>
      </c>
      <c r="AF117" s="66" t="s">
        <v>141</v>
      </c>
      <c r="AG117" s="23"/>
      <c r="AH117" s="23"/>
      <c r="AI117" s="23"/>
      <c r="AJ117" s="23" t="s">
        <v>43</v>
      </c>
      <c r="AK117" s="27"/>
      <c r="AL117" s="27"/>
      <c r="AM117" s="23"/>
      <c r="AN117" s="23"/>
      <c r="AO117" s="23"/>
      <c r="AP117" s="23" t="s">
        <v>129</v>
      </c>
      <c r="AQ117" s="23" t="s">
        <v>129</v>
      </c>
      <c r="AR117" s="23"/>
      <c r="AS117" s="23" t="s">
        <v>128</v>
      </c>
      <c r="AT117" s="23" t="s">
        <v>128</v>
      </c>
      <c r="AU117" s="23" t="s">
        <v>129</v>
      </c>
      <c r="AV117" s="23" t="s">
        <v>128</v>
      </c>
      <c r="AW117" s="23" t="s">
        <v>128</v>
      </c>
      <c r="AX117" s="23" t="s">
        <v>128</v>
      </c>
      <c r="AY117" s="23"/>
      <c r="AZ117" s="23" t="s">
        <v>442</v>
      </c>
      <c r="BA117" s="65"/>
    </row>
    <row r="118" spans="1:53" ht="16.05" customHeight="1" x14ac:dyDescent="0.3">
      <c r="A118" s="23">
        <v>1968</v>
      </c>
      <c r="B118" s="27" t="s">
        <v>443</v>
      </c>
      <c r="C118" s="27" t="s">
        <v>444</v>
      </c>
      <c r="D118" s="27" t="s">
        <v>445</v>
      </c>
      <c r="E118" s="28">
        <v>24841</v>
      </c>
      <c r="F118" s="36">
        <v>0.41947916666666668</v>
      </c>
      <c r="G118" s="22">
        <v>24841</v>
      </c>
      <c r="H118" s="37">
        <v>0.16947916666666665</v>
      </c>
      <c r="I118" s="34" t="s">
        <v>6250</v>
      </c>
      <c r="J118" s="35">
        <v>11.76</v>
      </c>
      <c r="K118" s="35">
        <v>-86.61</v>
      </c>
      <c r="L118" s="42">
        <v>2</v>
      </c>
      <c r="M118" s="43">
        <v>4.5199999999999996</v>
      </c>
      <c r="N118" s="35"/>
      <c r="O118" s="44"/>
      <c r="P118" s="44">
        <v>4.3</v>
      </c>
      <c r="Q118" s="44"/>
      <c r="R118" s="44"/>
      <c r="S118" s="27" t="s">
        <v>5110</v>
      </c>
      <c r="T118" s="23" t="s">
        <v>446</v>
      </c>
      <c r="U118" s="27"/>
      <c r="V118" s="46">
        <v>317600</v>
      </c>
      <c r="W118" s="46">
        <v>2000</v>
      </c>
      <c r="X118" s="23">
        <v>0</v>
      </c>
      <c r="Y118" s="23">
        <v>0</v>
      </c>
      <c r="Z118" s="23">
        <v>0</v>
      </c>
      <c r="AA118" s="23"/>
      <c r="AB118" s="47"/>
      <c r="AC118" s="27"/>
      <c r="AD118" s="23" t="s">
        <v>447</v>
      </c>
      <c r="AE118" s="23"/>
      <c r="AF118" s="66">
        <v>2000000</v>
      </c>
      <c r="AG118" s="23"/>
      <c r="AH118" s="23"/>
      <c r="AI118" s="23"/>
      <c r="AJ118" s="23" t="s">
        <v>43</v>
      </c>
      <c r="AK118" s="27"/>
      <c r="AL118" s="27" t="s">
        <v>449</v>
      </c>
      <c r="AM118" s="23"/>
      <c r="AN118" s="23"/>
      <c r="AO118" s="23"/>
      <c r="AP118" s="23"/>
      <c r="AQ118" s="23"/>
      <c r="AR118" s="23"/>
      <c r="AS118" s="23" t="s">
        <v>128</v>
      </c>
      <c r="AT118" s="23" t="s">
        <v>128</v>
      </c>
      <c r="AU118" s="23" t="s">
        <v>129</v>
      </c>
      <c r="AV118" s="23" t="s">
        <v>129</v>
      </c>
      <c r="AW118" s="23" t="s">
        <v>129</v>
      </c>
      <c r="AX118" s="23" t="s">
        <v>128</v>
      </c>
      <c r="AY118" s="23"/>
      <c r="AZ118" s="23" t="s">
        <v>448</v>
      </c>
      <c r="BA118" s="45" t="s">
        <v>450</v>
      </c>
    </row>
    <row r="119" spans="1:53" ht="16.05" customHeight="1" x14ac:dyDescent="0.3">
      <c r="A119" s="23">
        <v>1968</v>
      </c>
      <c r="B119" s="27" t="s">
        <v>254</v>
      </c>
      <c r="C119" s="27" t="s">
        <v>255</v>
      </c>
      <c r="D119" s="27" t="s">
        <v>451</v>
      </c>
      <c r="E119" s="28">
        <v>24893</v>
      </c>
      <c r="F119" s="36">
        <v>0.65328703703703705</v>
      </c>
      <c r="G119" s="22">
        <v>24893</v>
      </c>
      <c r="H119" s="37">
        <v>0.65328703703703705</v>
      </c>
      <c r="I119" s="34" t="s">
        <v>6250</v>
      </c>
      <c r="J119" s="35">
        <v>36.549999999999997</v>
      </c>
      <c r="K119" s="35">
        <v>5.31</v>
      </c>
      <c r="L119" s="42">
        <v>20</v>
      </c>
      <c r="M119" s="43">
        <v>5.0599999999999996</v>
      </c>
      <c r="N119" s="35"/>
      <c r="O119" s="44"/>
      <c r="P119" s="44">
        <v>4.9000000000000004</v>
      </c>
      <c r="Q119" s="44"/>
      <c r="R119" s="44"/>
      <c r="S119" s="27" t="s">
        <v>5110</v>
      </c>
      <c r="T119" s="23" t="s">
        <v>146</v>
      </c>
      <c r="U119" s="27"/>
      <c r="V119" s="47"/>
      <c r="W119" s="47"/>
      <c r="X119" s="23">
        <v>1</v>
      </c>
      <c r="Y119" s="23"/>
      <c r="Z119" s="23">
        <v>4</v>
      </c>
      <c r="AA119" s="23"/>
      <c r="AB119" s="47"/>
      <c r="AC119" s="24" t="s">
        <v>5969</v>
      </c>
      <c r="AD119" s="23" t="s">
        <v>336</v>
      </c>
      <c r="AE119" s="23">
        <v>100</v>
      </c>
      <c r="AF119" s="62" t="s">
        <v>137</v>
      </c>
      <c r="AG119" s="23"/>
      <c r="AH119" s="23"/>
      <c r="AI119" s="23"/>
      <c r="AJ119" s="23"/>
      <c r="AK119" s="27"/>
      <c r="AL119" s="27"/>
      <c r="AM119" s="23"/>
      <c r="AN119" s="23"/>
      <c r="AO119" s="23"/>
      <c r="AP119" s="23"/>
      <c r="AQ119" s="23" t="s">
        <v>129</v>
      </c>
      <c r="AR119" s="23"/>
      <c r="AS119" s="23" t="s">
        <v>128</v>
      </c>
      <c r="AT119" s="23" t="s">
        <v>128</v>
      </c>
      <c r="AU119" s="23" t="s">
        <v>129</v>
      </c>
      <c r="AV119" s="23" t="s">
        <v>128</v>
      </c>
      <c r="AW119" s="23" t="s">
        <v>129</v>
      </c>
      <c r="AX119" s="23" t="s">
        <v>128</v>
      </c>
      <c r="AY119" s="23"/>
      <c r="AZ119" s="23" t="s">
        <v>452</v>
      </c>
      <c r="BA119" s="45"/>
    </row>
    <row r="120" spans="1:53" ht="16.05" customHeight="1" x14ac:dyDescent="0.3">
      <c r="A120" s="23">
        <v>1968</v>
      </c>
      <c r="B120" s="27" t="s">
        <v>143</v>
      </c>
      <c r="C120" s="27" t="s">
        <v>453</v>
      </c>
      <c r="D120" s="27" t="s">
        <v>454</v>
      </c>
      <c r="E120" s="28">
        <v>24917</v>
      </c>
      <c r="F120" s="36">
        <v>0.79363425925925923</v>
      </c>
      <c r="G120" s="22">
        <v>24917</v>
      </c>
      <c r="H120" s="37">
        <v>0.91863425925925923</v>
      </c>
      <c r="I120" s="34" t="s">
        <v>6250</v>
      </c>
      <c r="J120" s="35">
        <v>-0.61</v>
      </c>
      <c r="K120" s="35">
        <v>34.42</v>
      </c>
      <c r="L120" s="42">
        <v>13</v>
      </c>
      <c r="M120" s="35">
        <v>4.5999999999999996</v>
      </c>
      <c r="N120" s="35"/>
      <c r="O120" s="44"/>
      <c r="P120" s="44"/>
      <c r="Q120" s="44"/>
      <c r="R120" s="44">
        <v>4.5999999999999996</v>
      </c>
      <c r="S120" s="67" t="s">
        <v>6103</v>
      </c>
      <c r="T120" s="23"/>
      <c r="U120" s="27"/>
      <c r="V120" s="47"/>
      <c r="W120" s="47"/>
      <c r="X120" s="23">
        <v>1</v>
      </c>
      <c r="Y120" s="23"/>
      <c r="Z120" s="23">
        <v>1</v>
      </c>
      <c r="AA120" s="23"/>
      <c r="AB120" s="47"/>
      <c r="AC120" s="24" t="s">
        <v>5969</v>
      </c>
      <c r="AD120" s="76" t="s">
        <v>5206</v>
      </c>
      <c r="AE120" s="76" t="s">
        <v>578</v>
      </c>
      <c r="AF120" s="62" t="s">
        <v>141</v>
      </c>
      <c r="AG120" s="23"/>
      <c r="AH120" s="23"/>
      <c r="AI120" s="23"/>
      <c r="AJ120" s="23"/>
      <c r="AK120" s="27" t="s">
        <v>2406</v>
      </c>
      <c r="AL120" s="27" t="s">
        <v>5832</v>
      </c>
      <c r="AM120" s="23"/>
      <c r="AN120" s="23"/>
      <c r="AO120" s="23"/>
      <c r="AP120" s="23"/>
      <c r="AQ120" s="23" t="s">
        <v>129</v>
      </c>
      <c r="AR120" s="23"/>
      <c r="AS120" s="23" t="s">
        <v>128</v>
      </c>
      <c r="AT120" s="23" t="s">
        <v>128</v>
      </c>
      <c r="AU120" s="23" t="s">
        <v>129</v>
      </c>
      <c r="AV120" s="23" t="s">
        <v>128</v>
      </c>
      <c r="AW120" s="23" t="s">
        <v>128</v>
      </c>
      <c r="AX120" s="23" t="s">
        <v>128</v>
      </c>
      <c r="AY120" s="23"/>
      <c r="AZ120" s="23" t="s">
        <v>455</v>
      </c>
      <c r="BA120" s="39" t="s">
        <v>5833</v>
      </c>
    </row>
    <row r="121" spans="1:53" ht="16.05" customHeight="1" x14ac:dyDescent="0.3">
      <c r="A121" s="23">
        <v>1968</v>
      </c>
      <c r="B121" s="27" t="s">
        <v>123</v>
      </c>
      <c r="C121" s="27" t="s">
        <v>457</v>
      </c>
      <c r="D121" s="27" t="s">
        <v>458</v>
      </c>
      <c r="E121" s="28">
        <v>24998</v>
      </c>
      <c r="F121" s="36">
        <v>3.9259259259259258E-2</v>
      </c>
      <c r="G121" s="22">
        <v>24998</v>
      </c>
      <c r="H121" s="37">
        <v>0.20592592592592593</v>
      </c>
      <c r="I121" s="34" t="s">
        <v>6250</v>
      </c>
      <c r="J121" s="35">
        <v>39.090000000000003</v>
      </c>
      <c r="K121" s="35">
        <v>46.1</v>
      </c>
      <c r="L121" s="42">
        <v>31</v>
      </c>
      <c r="M121" s="43">
        <v>5.28</v>
      </c>
      <c r="N121" s="35"/>
      <c r="O121" s="44"/>
      <c r="P121" s="44">
        <v>5</v>
      </c>
      <c r="Q121" s="44"/>
      <c r="R121" s="44"/>
      <c r="S121" s="27" t="s">
        <v>5110</v>
      </c>
      <c r="T121" s="23" t="s">
        <v>134</v>
      </c>
      <c r="U121" s="27"/>
      <c r="V121" s="47"/>
      <c r="W121" s="47"/>
      <c r="X121" s="23"/>
      <c r="Y121" s="23"/>
      <c r="Z121" s="23"/>
      <c r="AA121" s="23"/>
      <c r="AB121" s="47"/>
      <c r="AC121" s="27"/>
      <c r="AD121" s="50"/>
      <c r="AE121" s="50"/>
      <c r="AF121" s="66" t="s">
        <v>137</v>
      </c>
      <c r="AG121" s="23"/>
      <c r="AH121" s="23"/>
      <c r="AI121" s="23"/>
      <c r="AJ121" s="23" t="s">
        <v>460</v>
      </c>
      <c r="AK121" s="27"/>
      <c r="AL121" s="27"/>
      <c r="AM121" s="23"/>
      <c r="AN121" s="23"/>
      <c r="AO121" s="23"/>
      <c r="AP121" s="23"/>
      <c r="AQ121" s="23" t="s">
        <v>129</v>
      </c>
      <c r="AR121" s="23"/>
      <c r="AS121" s="23" t="s">
        <v>128</v>
      </c>
      <c r="AT121" s="23" t="s">
        <v>128</v>
      </c>
      <c r="AU121" s="23" t="s">
        <v>129</v>
      </c>
      <c r="AV121" s="23" t="s">
        <v>128</v>
      </c>
      <c r="AW121" s="23" t="s">
        <v>128</v>
      </c>
      <c r="AX121" s="23" t="s">
        <v>128</v>
      </c>
      <c r="AY121" s="23"/>
      <c r="AZ121" s="23" t="s">
        <v>459</v>
      </c>
      <c r="BA121" s="65"/>
    </row>
    <row r="122" spans="1:53" ht="16.05" customHeight="1" x14ac:dyDescent="0.3">
      <c r="A122" s="23">
        <v>1968</v>
      </c>
      <c r="B122" s="27" t="s">
        <v>123</v>
      </c>
      <c r="C122" s="27" t="s">
        <v>457</v>
      </c>
      <c r="D122" s="27" t="s">
        <v>458</v>
      </c>
      <c r="E122" s="28">
        <v>25082</v>
      </c>
      <c r="F122" s="36">
        <v>0.23593749999999999</v>
      </c>
      <c r="G122" s="22">
        <v>25082</v>
      </c>
      <c r="H122" s="37">
        <v>0.40260416666666665</v>
      </c>
      <c r="I122" s="34" t="s">
        <v>6250</v>
      </c>
      <c r="J122" s="35">
        <v>39.1</v>
      </c>
      <c r="K122" s="35">
        <v>46</v>
      </c>
      <c r="L122" s="42">
        <v>38</v>
      </c>
      <c r="M122" s="43">
        <v>5.28</v>
      </c>
      <c r="N122" s="35"/>
      <c r="O122" s="44"/>
      <c r="P122" s="44">
        <v>5</v>
      </c>
      <c r="Q122" s="44"/>
      <c r="R122" s="44"/>
      <c r="S122" s="27" t="s">
        <v>5110</v>
      </c>
      <c r="T122" s="23" t="s">
        <v>146</v>
      </c>
      <c r="U122" s="27"/>
      <c r="V122" s="47"/>
      <c r="W122" s="47"/>
      <c r="X122" s="23" t="s">
        <v>126</v>
      </c>
      <c r="Y122" s="23"/>
      <c r="Z122" s="23" t="s">
        <v>126</v>
      </c>
      <c r="AA122" s="23"/>
      <c r="AB122" s="47"/>
      <c r="AC122" s="27"/>
      <c r="AD122" s="50"/>
      <c r="AE122" s="50" t="s">
        <v>126</v>
      </c>
      <c r="AF122" s="66" t="s">
        <v>127</v>
      </c>
      <c r="AG122" s="23"/>
      <c r="AH122" s="23"/>
      <c r="AI122" s="23"/>
      <c r="AJ122" s="23" t="s">
        <v>464</v>
      </c>
      <c r="AK122" s="27"/>
      <c r="AL122" s="27"/>
      <c r="AM122" s="23"/>
      <c r="AN122" s="23"/>
      <c r="AO122" s="23"/>
      <c r="AP122" s="23"/>
      <c r="AQ122" s="23" t="s">
        <v>129</v>
      </c>
      <c r="AR122" s="23"/>
      <c r="AS122" s="23" t="s">
        <v>128</v>
      </c>
      <c r="AT122" s="23" t="s">
        <v>128</v>
      </c>
      <c r="AU122" s="23" t="s">
        <v>129</v>
      </c>
      <c r="AV122" s="23" t="s">
        <v>128</v>
      </c>
      <c r="AW122" s="23" t="s">
        <v>128</v>
      </c>
      <c r="AX122" s="23" t="s">
        <v>128</v>
      </c>
      <c r="AY122" s="23"/>
      <c r="AZ122" s="23" t="s">
        <v>463</v>
      </c>
      <c r="BA122" s="65"/>
    </row>
    <row r="123" spans="1:53" ht="16.05" customHeight="1" x14ac:dyDescent="0.3">
      <c r="A123" s="23">
        <v>1968</v>
      </c>
      <c r="B123" s="27" t="s">
        <v>123</v>
      </c>
      <c r="C123" s="27" t="s">
        <v>124</v>
      </c>
      <c r="D123" s="27" t="s">
        <v>465</v>
      </c>
      <c r="E123" s="28">
        <v>25105</v>
      </c>
      <c r="F123" s="36">
        <v>0.18049768518518519</v>
      </c>
      <c r="G123" s="22">
        <v>25105</v>
      </c>
      <c r="H123" s="37">
        <v>0.26383101851851853</v>
      </c>
      <c r="I123" s="34" t="s">
        <v>6250</v>
      </c>
      <c r="J123" s="35">
        <v>39.200000000000003</v>
      </c>
      <c r="K123" s="35">
        <v>40.200000000000003</v>
      </c>
      <c r="L123" s="42">
        <v>14</v>
      </c>
      <c r="M123" s="43">
        <v>5.28</v>
      </c>
      <c r="N123" s="35"/>
      <c r="O123" s="44"/>
      <c r="P123" s="44">
        <v>5.0999999999999996</v>
      </c>
      <c r="Q123" s="44"/>
      <c r="R123" s="44"/>
      <c r="S123" s="27" t="s">
        <v>5110</v>
      </c>
      <c r="T123" s="23"/>
      <c r="U123" s="27"/>
      <c r="V123" s="46"/>
      <c r="W123" s="47"/>
      <c r="X123" s="23">
        <v>2</v>
      </c>
      <c r="Y123" s="23">
        <v>2</v>
      </c>
      <c r="Z123" s="23">
        <v>40</v>
      </c>
      <c r="AA123" s="23"/>
      <c r="AB123" s="47"/>
      <c r="AC123" s="27" t="s">
        <v>5900</v>
      </c>
      <c r="AD123" s="23" t="s">
        <v>232</v>
      </c>
      <c r="AE123" s="23"/>
      <c r="AF123" s="50" t="s">
        <v>127</v>
      </c>
      <c r="AG123" s="23"/>
      <c r="AH123" s="23"/>
      <c r="AI123" s="23"/>
      <c r="AJ123" s="23" t="s">
        <v>390</v>
      </c>
      <c r="AK123" s="27"/>
      <c r="AL123" s="27" t="s">
        <v>467</v>
      </c>
      <c r="AM123" s="23"/>
      <c r="AN123" s="23"/>
      <c r="AO123" s="23"/>
      <c r="AP123" s="23"/>
      <c r="AQ123" s="23" t="s">
        <v>129</v>
      </c>
      <c r="AR123" s="23"/>
      <c r="AS123" s="23" t="s">
        <v>128</v>
      </c>
      <c r="AT123" s="23" t="s">
        <v>129</v>
      </c>
      <c r="AU123" s="23" t="s">
        <v>129</v>
      </c>
      <c r="AV123" s="23" t="s">
        <v>128</v>
      </c>
      <c r="AW123" s="23" t="s">
        <v>129</v>
      </c>
      <c r="AX123" s="23" t="s">
        <v>128</v>
      </c>
      <c r="AY123" s="23"/>
      <c r="AZ123" s="23" t="s">
        <v>466</v>
      </c>
      <c r="BA123" s="39" t="s">
        <v>5819</v>
      </c>
    </row>
    <row r="124" spans="1:53" ht="16.05" customHeight="1" x14ac:dyDescent="0.3">
      <c r="A124" s="23">
        <v>1968</v>
      </c>
      <c r="B124" s="27" t="s">
        <v>294</v>
      </c>
      <c r="C124" s="27" t="s">
        <v>468</v>
      </c>
      <c r="D124" s="27" t="s">
        <v>469</v>
      </c>
      <c r="E124" s="28">
        <v>25110</v>
      </c>
      <c r="F124" s="36">
        <v>0.72111111111111104</v>
      </c>
      <c r="G124" s="22">
        <v>25111</v>
      </c>
      <c r="H124" s="37">
        <v>0.13777777777777778</v>
      </c>
      <c r="I124" s="34" t="s">
        <v>6250</v>
      </c>
      <c r="J124" s="35">
        <v>-3.7</v>
      </c>
      <c r="K124" s="35">
        <v>143.4</v>
      </c>
      <c r="L124" s="42">
        <v>38</v>
      </c>
      <c r="M124" s="43">
        <v>5.17</v>
      </c>
      <c r="N124" s="35"/>
      <c r="O124" s="44"/>
      <c r="P124" s="44">
        <v>5.2</v>
      </c>
      <c r="Q124" s="44"/>
      <c r="R124" s="44"/>
      <c r="S124" s="27" t="s">
        <v>5110</v>
      </c>
      <c r="T124" s="23"/>
      <c r="U124" s="27"/>
      <c r="V124" s="46"/>
      <c r="W124" s="47"/>
      <c r="X124" s="23">
        <v>0</v>
      </c>
      <c r="Y124" s="23">
        <v>0</v>
      </c>
      <c r="Z124" s="23">
        <v>1</v>
      </c>
      <c r="AA124" s="23"/>
      <c r="AB124" s="47"/>
      <c r="AC124" s="27"/>
      <c r="AD124" s="23" t="s">
        <v>470</v>
      </c>
      <c r="AE124" s="23"/>
      <c r="AF124" s="23"/>
      <c r="AG124" s="23"/>
      <c r="AH124" s="23"/>
      <c r="AI124" s="23"/>
      <c r="AJ124" s="23" t="s">
        <v>387</v>
      </c>
      <c r="AK124" s="27"/>
      <c r="AL124" s="27" t="s">
        <v>472</v>
      </c>
      <c r="AM124" s="23"/>
      <c r="AN124" s="23"/>
      <c r="AO124" s="23"/>
      <c r="AP124" s="23"/>
      <c r="AQ124" s="23"/>
      <c r="AR124" s="23"/>
      <c r="AS124" s="23" t="s">
        <v>128</v>
      </c>
      <c r="AT124" s="23" t="s">
        <v>129</v>
      </c>
      <c r="AU124" s="23" t="s">
        <v>128</v>
      </c>
      <c r="AV124" s="23" t="s">
        <v>128</v>
      </c>
      <c r="AW124" s="23" t="s">
        <v>129</v>
      </c>
      <c r="AX124" s="23" t="s">
        <v>128</v>
      </c>
      <c r="AY124" s="23"/>
      <c r="AZ124" s="23" t="s">
        <v>471</v>
      </c>
      <c r="BA124" s="45" t="s">
        <v>6422</v>
      </c>
    </row>
    <row r="125" spans="1:53" ht="16.05" customHeight="1" x14ac:dyDescent="0.3">
      <c r="A125" s="23">
        <v>1968</v>
      </c>
      <c r="B125" s="24" t="s">
        <v>1095</v>
      </c>
      <c r="C125" s="24" t="s">
        <v>2597</v>
      </c>
      <c r="D125" s="24" t="s">
        <v>5134</v>
      </c>
      <c r="E125" s="25">
        <v>25126</v>
      </c>
      <c r="F125" s="38">
        <v>0.82939814814814816</v>
      </c>
      <c r="G125" s="22">
        <v>25126</v>
      </c>
      <c r="H125" s="37">
        <v>0.70439814814814816</v>
      </c>
      <c r="I125" s="34" t="s">
        <v>6250</v>
      </c>
      <c r="J125" s="43">
        <v>-26.87</v>
      </c>
      <c r="K125" s="43">
        <v>-60.88</v>
      </c>
      <c r="L125" s="56">
        <v>70</v>
      </c>
      <c r="M125" s="43">
        <v>5</v>
      </c>
      <c r="N125" s="43"/>
      <c r="O125" s="57"/>
      <c r="P125" s="57"/>
      <c r="Q125" s="57"/>
      <c r="R125" s="57">
        <v>5</v>
      </c>
      <c r="S125" s="24" t="s">
        <v>6026</v>
      </c>
      <c r="T125" s="26" t="s">
        <v>139</v>
      </c>
      <c r="U125" s="24"/>
      <c r="V125" s="46"/>
      <c r="W125" s="58"/>
      <c r="X125" s="26">
        <v>0</v>
      </c>
      <c r="Y125" s="26">
        <v>0</v>
      </c>
      <c r="Z125" s="26">
        <v>0</v>
      </c>
      <c r="AA125" s="26"/>
      <c r="AB125" s="58"/>
      <c r="AC125" s="24"/>
      <c r="AD125" s="26" t="s">
        <v>1050</v>
      </c>
      <c r="AE125" s="26"/>
      <c r="AF125" s="59"/>
      <c r="AG125" s="26"/>
      <c r="AH125" s="26"/>
      <c r="AI125" s="26"/>
      <c r="AJ125" s="26" t="s">
        <v>43</v>
      </c>
      <c r="AK125" s="24"/>
      <c r="AL125" s="24" t="s">
        <v>6124</v>
      </c>
      <c r="AM125" s="26"/>
      <c r="AN125" s="26"/>
      <c r="AO125" s="26"/>
      <c r="AP125" s="26"/>
      <c r="AQ125" s="26"/>
      <c r="AR125" s="26"/>
      <c r="AS125" s="26" t="s">
        <v>128</v>
      </c>
      <c r="AT125" s="26" t="s">
        <v>128</v>
      </c>
      <c r="AU125" s="26" t="s">
        <v>128</v>
      </c>
      <c r="AV125" s="26" t="s">
        <v>128</v>
      </c>
      <c r="AW125" s="26" t="s">
        <v>128</v>
      </c>
      <c r="AX125" s="26" t="s">
        <v>128</v>
      </c>
      <c r="AY125" s="26"/>
      <c r="AZ125" s="26" t="s">
        <v>5135</v>
      </c>
      <c r="BA125" s="41" t="s">
        <v>5130</v>
      </c>
    </row>
    <row r="126" spans="1:53" ht="16.05" customHeight="1" x14ac:dyDescent="0.3">
      <c r="A126" s="23">
        <v>1968</v>
      </c>
      <c r="B126" s="27" t="s">
        <v>159</v>
      </c>
      <c r="C126" s="27" t="s">
        <v>473</v>
      </c>
      <c r="D126" s="27" t="s">
        <v>474</v>
      </c>
      <c r="E126" s="28">
        <v>25145</v>
      </c>
      <c r="F126" s="36">
        <v>0.20069444444444443</v>
      </c>
      <c r="G126" s="22">
        <v>25145</v>
      </c>
      <c r="H126" s="37">
        <v>0.24236111111111111</v>
      </c>
      <c r="I126" s="34" t="s">
        <v>6250</v>
      </c>
      <c r="J126" s="35">
        <v>42.1</v>
      </c>
      <c r="K126" s="35">
        <v>19.399999999999999</v>
      </c>
      <c r="L126" s="42">
        <v>17</v>
      </c>
      <c r="M126" s="43">
        <v>5.39</v>
      </c>
      <c r="N126" s="35"/>
      <c r="O126" s="44"/>
      <c r="P126" s="44">
        <v>5.0999999999999996</v>
      </c>
      <c r="Q126" s="44">
        <v>5.3</v>
      </c>
      <c r="R126" s="44"/>
      <c r="S126" s="27" t="s">
        <v>5110</v>
      </c>
      <c r="T126" s="23" t="s">
        <v>134</v>
      </c>
      <c r="U126" s="27"/>
      <c r="V126" s="46"/>
      <c r="W126" s="47">
        <v>15030</v>
      </c>
      <c r="X126" s="23">
        <v>1</v>
      </c>
      <c r="Y126" s="23">
        <v>1</v>
      </c>
      <c r="Z126" s="23">
        <v>30</v>
      </c>
      <c r="AA126" s="23">
        <v>0</v>
      </c>
      <c r="AB126" s="47"/>
      <c r="AC126" s="27" t="s">
        <v>5900</v>
      </c>
      <c r="AD126" s="23"/>
      <c r="AE126" s="23"/>
      <c r="AF126" s="66">
        <v>38600000</v>
      </c>
      <c r="AG126" s="23"/>
      <c r="AH126" s="23"/>
      <c r="AI126" s="23"/>
      <c r="AJ126" s="23" t="s">
        <v>43</v>
      </c>
      <c r="AK126" s="27"/>
      <c r="AL126" s="27"/>
      <c r="AM126" s="23"/>
      <c r="AN126" s="23"/>
      <c r="AO126" s="23"/>
      <c r="AP126" s="23"/>
      <c r="AQ126" s="23"/>
      <c r="AR126" s="23"/>
      <c r="AS126" s="23" t="s">
        <v>129</v>
      </c>
      <c r="AT126" s="23" t="s">
        <v>129</v>
      </c>
      <c r="AU126" s="23" t="s">
        <v>129</v>
      </c>
      <c r="AV126" s="23" t="s">
        <v>129</v>
      </c>
      <c r="AW126" s="23" t="s">
        <v>129</v>
      </c>
      <c r="AX126" s="23" t="s">
        <v>128</v>
      </c>
      <c r="AY126" s="23"/>
      <c r="AZ126" s="23" t="s">
        <v>475</v>
      </c>
      <c r="BA126" s="39" t="s">
        <v>5834</v>
      </c>
    </row>
    <row r="127" spans="1:53" ht="16.05" customHeight="1" x14ac:dyDescent="0.3">
      <c r="A127" s="23">
        <v>1968</v>
      </c>
      <c r="B127" s="27" t="s">
        <v>159</v>
      </c>
      <c r="C127" s="45" t="s">
        <v>476</v>
      </c>
      <c r="D127" s="27" t="s">
        <v>477</v>
      </c>
      <c r="E127" s="28">
        <v>25175</v>
      </c>
      <c r="F127" s="36">
        <v>0.87327546296296299</v>
      </c>
      <c r="G127" s="22">
        <v>25175</v>
      </c>
      <c r="H127" s="37">
        <v>0.91494212962962962</v>
      </c>
      <c r="I127" s="34" t="s">
        <v>6250</v>
      </c>
      <c r="J127" s="35">
        <v>44.6</v>
      </c>
      <c r="K127" s="35">
        <v>18.399999999999999</v>
      </c>
      <c r="L127" s="42">
        <v>7</v>
      </c>
      <c r="M127" s="43">
        <v>4.84</v>
      </c>
      <c r="N127" s="35"/>
      <c r="O127" s="44"/>
      <c r="P127" s="44">
        <v>4.7</v>
      </c>
      <c r="Q127" s="44"/>
      <c r="R127" s="44"/>
      <c r="S127" s="27" t="s">
        <v>5110</v>
      </c>
      <c r="T127" s="23"/>
      <c r="U127" s="27"/>
      <c r="V127" s="46"/>
      <c r="W127" s="47"/>
      <c r="X127" s="23">
        <v>0</v>
      </c>
      <c r="Y127" s="23">
        <v>0</v>
      </c>
      <c r="Z127" s="23">
        <v>35</v>
      </c>
      <c r="AA127" s="23"/>
      <c r="AB127" s="47"/>
      <c r="AC127" s="27"/>
      <c r="AD127" s="23"/>
      <c r="AE127" s="23"/>
      <c r="AF127" s="23"/>
      <c r="AG127" s="23"/>
      <c r="AH127" s="23"/>
      <c r="AI127" s="23"/>
      <c r="AJ127" s="23" t="s">
        <v>43</v>
      </c>
      <c r="AK127" s="27"/>
      <c r="AL127" s="27"/>
      <c r="AM127" s="23"/>
      <c r="AN127" s="23"/>
      <c r="AO127" s="23"/>
      <c r="AP127" s="23"/>
      <c r="AQ127" s="23"/>
      <c r="AR127" s="23"/>
      <c r="AS127" s="23" t="s">
        <v>128</v>
      </c>
      <c r="AT127" s="23" t="s">
        <v>129</v>
      </c>
      <c r="AU127" s="23" t="s">
        <v>128</v>
      </c>
      <c r="AV127" s="23" t="s">
        <v>128</v>
      </c>
      <c r="AW127" s="23" t="s">
        <v>129</v>
      </c>
      <c r="AX127" s="23" t="s">
        <v>128</v>
      </c>
      <c r="AY127" s="23"/>
      <c r="AZ127" s="23" t="s">
        <v>478</v>
      </c>
      <c r="BA127" s="45" t="s">
        <v>6378</v>
      </c>
    </row>
    <row r="128" spans="1:53" ht="16.05" customHeight="1" x14ac:dyDescent="0.3">
      <c r="A128" s="23">
        <v>1969</v>
      </c>
      <c r="B128" s="27" t="s">
        <v>187</v>
      </c>
      <c r="C128" s="27" t="s">
        <v>188</v>
      </c>
      <c r="D128" s="27" t="s">
        <v>479</v>
      </c>
      <c r="E128" s="28">
        <v>25206</v>
      </c>
      <c r="F128" s="36">
        <v>0.13657407407407407</v>
      </c>
      <c r="G128" s="22">
        <v>25206</v>
      </c>
      <c r="H128" s="37">
        <v>0.28240740740740738</v>
      </c>
      <c r="I128" s="34" t="s">
        <v>6250</v>
      </c>
      <c r="J128" s="35">
        <v>37.14</v>
      </c>
      <c r="K128" s="35">
        <v>57.899000000000001</v>
      </c>
      <c r="L128" s="42">
        <v>10</v>
      </c>
      <c r="M128" s="35">
        <v>5.5</v>
      </c>
      <c r="N128" s="35"/>
      <c r="O128" s="44"/>
      <c r="P128" s="44">
        <v>5.4</v>
      </c>
      <c r="Q128" s="44">
        <v>5.2</v>
      </c>
      <c r="R128" s="44"/>
      <c r="S128" s="27" t="s">
        <v>5293</v>
      </c>
      <c r="T128" s="23" t="s">
        <v>146</v>
      </c>
      <c r="U128" s="27"/>
      <c r="V128" s="47"/>
      <c r="W128" s="47">
        <v>48300</v>
      </c>
      <c r="X128" s="23">
        <v>50</v>
      </c>
      <c r="Y128" s="23"/>
      <c r="Z128" s="23">
        <v>300</v>
      </c>
      <c r="AA128" s="23"/>
      <c r="AB128" s="47"/>
      <c r="AC128" s="24" t="s">
        <v>5969</v>
      </c>
      <c r="AD128" s="23" t="s">
        <v>336</v>
      </c>
      <c r="AE128" s="23" t="s">
        <v>126</v>
      </c>
      <c r="AF128" s="62" t="s">
        <v>137</v>
      </c>
      <c r="AG128" s="23"/>
      <c r="AH128" s="23"/>
      <c r="AI128" s="23"/>
      <c r="AJ128" s="23" t="s">
        <v>43</v>
      </c>
      <c r="AK128" s="27"/>
      <c r="AL128" s="27"/>
      <c r="AM128" s="23"/>
      <c r="AN128" s="23"/>
      <c r="AO128" s="23"/>
      <c r="AP128" s="23"/>
      <c r="AQ128" s="23" t="s">
        <v>129</v>
      </c>
      <c r="AR128" s="23"/>
      <c r="AS128" s="23" t="s">
        <v>128</v>
      </c>
      <c r="AT128" s="23" t="s">
        <v>129</v>
      </c>
      <c r="AU128" s="23" t="s">
        <v>129</v>
      </c>
      <c r="AV128" s="23" t="s">
        <v>129</v>
      </c>
      <c r="AW128" s="23" t="s">
        <v>129</v>
      </c>
      <c r="AX128" s="23" t="s">
        <v>128</v>
      </c>
      <c r="AY128" s="23"/>
      <c r="AZ128" s="23" t="s">
        <v>480</v>
      </c>
      <c r="BA128" s="45"/>
    </row>
    <row r="129" spans="1:53" ht="16.05" customHeight="1" x14ac:dyDescent="0.3">
      <c r="A129" s="23">
        <v>1969</v>
      </c>
      <c r="B129" s="27" t="s">
        <v>159</v>
      </c>
      <c r="C129" s="27" t="s">
        <v>239</v>
      </c>
      <c r="D129" s="27" t="s">
        <v>483</v>
      </c>
      <c r="E129" s="28">
        <v>25296</v>
      </c>
      <c r="F129" s="36">
        <v>0.92526620370370372</v>
      </c>
      <c r="G129" s="22">
        <v>25296</v>
      </c>
      <c r="H129" s="37">
        <v>0.96693287037037035</v>
      </c>
      <c r="I129" s="34" t="s">
        <v>6250</v>
      </c>
      <c r="J129" s="35">
        <v>40.700000000000003</v>
      </c>
      <c r="K129" s="35">
        <v>19.899999999999999</v>
      </c>
      <c r="L129" s="42">
        <v>33</v>
      </c>
      <c r="M129" s="43">
        <v>5.28</v>
      </c>
      <c r="N129" s="35"/>
      <c r="O129" s="44"/>
      <c r="P129" s="44">
        <v>5.5</v>
      </c>
      <c r="Q129" s="44"/>
      <c r="R129" s="44"/>
      <c r="S129" s="27" t="s">
        <v>5110</v>
      </c>
      <c r="T129" s="23" t="s">
        <v>134</v>
      </c>
      <c r="U129" s="27"/>
      <c r="V129" s="46"/>
      <c r="W129" s="47"/>
      <c r="X129" s="23">
        <v>1</v>
      </c>
      <c r="Y129" s="23">
        <v>1</v>
      </c>
      <c r="Z129" s="23">
        <v>65</v>
      </c>
      <c r="AA129" s="23"/>
      <c r="AB129" s="47"/>
      <c r="AC129" s="27" t="s">
        <v>5900</v>
      </c>
      <c r="AD129" s="23" t="s">
        <v>456</v>
      </c>
      <c r="AE129" s="23"/>
      <c r="AF129" s="62" t="s">
        <v>137</v>
      </c>
      <c r="AG129" s="23"/>
      <c r="AH129" s="23"/>
      <c r="AI129" s="23"/>
      <c r="AJ129" s="23" t="s">
        <v>43</v>
      </c>
      <c r="AK129" s="27"/>
      <c r="AL129" s="27"/>
      <c r="AM129" s="23"/>
      <c r="AN129" s="23"/>
      <c r="AO129" s="23"/>
      <c r="AP129" s="23"/>
      <c r="AQ129" s="23" t="s">
        <v>129</v>
      </c>
      <c r="AR129" s="23"/>
      <c r="AS129" s="23" t="s">
        <v>128</v>
      </c>
      <c r="AT129" s="23" t="s">
        <v>129</v>
      </c>
      <c r="AU129" s="23" t="s">
        <v>129</v>
      </c>
      <c r="AV129" s="23" t="s">
        <v>128</v>
      </c>
      <c r="AW129" s="23" t="s">
        <v>129</v>
      </c>
      <c r="AX129" s="23" t="s">
        <v>128</v>
      </c>
      <c r="AY129" s="23"/>
      <c r="AZ129" s="23" t="s">
        <v>484</v>
      </c>
      <c r="BA129" s="45"/>
    </row>
    <row r="130" spans="1:53" ht="16.05" customHeight="1" x14ac:dyDescent="0.3">
      <c r="A130" s="23">
        <v>1969</v>
      </c>
      <c r="B130" s="27" t="s">
        <v>123</v>
      </c>
      <c r="C130" s="27" t="s">
        <v>124</v>
      </c>
      <c r="D130" s="27" t="s">
        <v>485</v>
      </c>
      <c r="E130" s="28">
        <v>25323</v>
      </c>
      <c r="F130" s="36">
        <v>0.84759259259259256</v>
      </c>
      <c r="G130" s="22">
        <v>25323</v>
      </c>
      <c r="H130" s="37">
        <v>0.93092592592592593</v>
      </c>
      <c r="I130" s="34" t="s">
        <v>6250</v>
      </c>
      <c r="J130" s="35">
        <v>39.200000000000003</v>
      </c>
      <c r="K130" s="35">
        <v>28.6</v>
      </c>
      <c r="L130" s="42">
        <v>9</v>
      </c>
      <c r="M130" s="43">
        <v>5.28</v>
      </c>
      <c r="N130" s="35"/>
      <c r="O130" s="44"/>
      <c r="P130" s="44">
        <v>5.0999999999999996</v>
      </c>
      <c r="Q130" s="44"/>
      <c r="R130" s="44"/>
      <c r="S130" s="27" t="s">
        <v>5110</v>
      </c>
      <c r="T130" s="23"/>
      <c r="U130" s="27"/>
      <c r="V130" s="46"/>
      <c r="W130" s="47"/>
      <c r="X130" s="23">
        <v>0</v>
      </c>
      <c r="Y130" s="23">
        <v>0</v>
      </c>
      <c r="Z130" s="23">
        <v>15</v>
      </c>
      <c r="AA130" s="23"/>
      <c r="AB130" s="47"/>
      <c r="AC130" s="27"/>
      <c r="AD130" s="23"/>
      <c r="AE130" s="23"/>
      <c r="AF130" s="62" t="s">
        <v>137</v>
      </c>
      <c r="AG130" s="23"/>
      <c r="AH130" s="23"/>
      <c r="AI130" s="23"/>
      <c r="AJ130" s="23" t="s">
        <v>390</v>
      </c>
      <c r="AK130" s="27"/>
      <c r="AL130" s="27" t="s">
        <v>487</v>
      </c>
      <c r="AM130" s="23"/>
      <c r="AN130" s="23"/>
      <c r="AO130" s="23"/>
      <c r="AP130" s="23"/>
      <c r="AQ130" s="23" t="s">
        <v>129</v>
      </c>
      <c r="AR130" s="23"/>
      <c r="AS130" s="23" t="s">
        <v>128</v>
      </c>
      <c r="AT130" s="23" t="s">
        <v>129</v>
      </c>
      <c r="AU130" s="23" t="s">
        <v>129</v>
      </c>
      <c r="AV130" s="23" t="s">
        <v>128</v>
      </c>
      <c r="AW130" s="23" t="s">
        <v>129</v>
      </c>
      <c r="AX130" s="23" t="s">
        <v>128</v>
      </c>
      <c r="AY130" s="23"/>
      <c r="AZ130" s="23" t="s">
        <v>486</v>
      </c>
      <c r="BA130" s="65" t="s">
        <v>488</v>
      </c>
    </row>
    <row r="131" spans="1:53" ht="16.05" customHeight="1" x14ac:dyDescent="0.3">
      <c r="A131" s="23">
        <v>1969</v>
      </c>
      <c r="B131" s="24" t="s">
        <v>294</v>
      </c>
      <c r="C131" s="24" t="s">
        <v>295</v>
      </c>
      <c r="D131" s="24" t="s">
        <v>5196</v>
      </c>
      <c r="E131" s="25">
        <v>25374</v>
      </c>
      <c r="F131" s="38">
        <v>0.46907407407407403</v>
      </c>
      <c r="G131" s="22">
        <v>25374</v>
      </c>
      <c r="H131" s="37">
        <v>0.88574074074074083</v>
      </c>
      <c r="I131" s="34" t="s">
        <v>6250</v>
      </c>
      <c r="J131" s="43">
        <v>-38.47</v>
      </c>
      <c r="K131" s="43">
        <v>146.30000000000001</v>
      </c>
      <c r="L131" s="56">
        <v>19</v>
      </c>
      <c r="M131" s="43">
        <v>5.3070000000000004</v>
      </c>
      <c r="N131" s="43"/>
      <c r="O131" s="57">
        <v>5.3</v>
      </c>
      <c r="P131" s="57"/>
      <c r="Q131" s="57">
        <v>4.8</v>
      </c>
      <c r="R131" s="57"/>
      <c r="S131" s="24" t="s">
        <v>6113</v>
      </c>
      <c r="T131" s="26" t="s">
        <v>139</v>
      </c>
      <c r="U131" s="24"/>
      <c r="V131" s="46"/>
      <c r="W131" s="58"/>
      <c r="X131" s="26"/>
      <c r="Y131" s="26"/>
      <c r="Z131" s="26"/>
      <c r="AA131" s="26"/>
      <c r="AB131" s="58"/>
      <c r="AC131" s="24"/>
      <c r="AD131" s="26" t="s">
        <v>470</v>
      </c>
      <c r="AE131" s="26"/>
      <c r="AF131" s="59"/>
      <c r="AG131" s="26"/>
      <c r="AH131" s="26"/>
      <c r="AI131" s="26"/>
      <c r="AJ131" s="26" t="s">
        <v>43</v>
      </c>
      <c r="AK131" s="24"/>
      <c r="AL131" s="24" t="s">
        <v>6112</v>
      </c>
      <c r="AM131" s="26"/>
      <c r="AN131" s="26"/>
      <c r="AO131" s="26"/>
      <c r="AP131" s="26"/>
      <c r="AQ131" s="26"/>
      <c r="AR131" s="26"/>
      <c r="AS131" s="26" t="s">
        <v>128</v>
      </c>
      <c r="AT131" s="26" t="s">
        <v>128</v>
      </c>
      <c r="AU131" s="26" t="s">
        <v>128</v>
      </c>
      <c r="AV131" s="26" t="s">
        <v>128</v>
      </c>
      <c r="AW131" s="26" t="s">
        <v>129</v>
      </c>
      <c r="AX131" s="26" t="s">
        <v>128</v>
      </c>
      <c r="AY131" s="26"/>
      <c r="AZ131" s="26" t="s">
        <v>5197</v>
      </c>
      <c r="BA131" s="41" t="s">
        <v>5202</v>
      </c>
    </row>
    <row r="132" spans="1:53" ht="16.05" customHeight="1" x14ac:dyDescent="0.3">
      <c r="A132" s="23">
        <v>1969</v>
      </c>
      <c r="B132" s="27" t="s">
        <v>159</v>
      </c>
      <c r="C132" s="27" t="s">
        <v>160</v>
      </c>
      <c r="D132" s="27" t="s">
        <v>489</v>
      </c>
      <c r="E132" s="28">
        <v>25426</v>
      </c>
      <c r="F132" s="36">
        <v>0.57999999999999996</v>
      </c>
      <c r="G132" s="22">
        <v>25426</v>
      </c>
      <c r="H132" s="37">
        <v>0.66333333333333333</v>
      </c>
      <c r="I132" s="34" t="s">
        <v>6250</v>
      </c>
      <c r="J132" s="35">
        <v>43.036000000000001</v>
      </c>
      <c r="K132" s="35">
        <v>12.227</v>
      </c>
      <c r="L132" s="42">
        <v>2</v>
      </c>
      <c r="M132" s="35">
        <v>4.7</v>
      </c>
      <c r="N132" s="35"/>
      <c r="O132" s="44"/>
      <c r="P132" s="44">
        <v>4.5999999999999996</v>
      </c>
      <c r="Q132" s="44"/>
      <c r="R132" s="44"/>
      <c r="S132" s="67" t="s">
        <v>5285</v>
      </c>
      <c r="T132" s="23" t="s">
        <v>134</v>
      </c>
      <c r="U132" s="27"/>
      <c r="V132" s="46"/>
      <c r="W132" s="47"/>
      <c r="X132" s="23">
        <v>0</v>
      </c>
      <c r="Y132" s="23">
        <v>0</v>
      </c>
      <c r="Z132" s="23">
        <v>4</v>
      </c>
      <c r="AA132" s="23"/>
      <c r="AB132" s="47"/>
      <c r="AC132" s="27"/>
      <c r="AD132" s="23"/>
      <c r="AE132" s="23"/>
      <c r="AF132" s="62" t="s">
        <v>141</v>
      </c>
      <c r="AG132" s="23"/>
      <c r="AH132" s="23"/>
      <c r="AI132" s="23"/>
      <c r="AJ132" s="23" t="s">
        <v>43</v>
      </c>
      <c r="AK132" s="27"/>
      <c r="AL132" s="27"/>
      <c r="AM132" s="23"/>
      <c r="AN132" s="23"/>
      <c r="AO132" s="23"/>
      <c r="AP132" s="23"/>
      <c r="AQ132" s="23" t="s">
        <v>129</v>
      </c>
      <c r="AR132" s="23"/>
      <c r="AS132" s="23" t="s">
        <v>128</v>
      </c>
      <c r="AT132" s="23" t="s">
        <v>129</v>
      </c>
      <c r="AU132" s="23" t="s">
        <v>129</v>
      </c>
      <c r="AV132" s="23" t="s">
        <v>128</v>
      </c>
      <c r="AW132" s="23" t="s">
        <v>128</v>
      </c>
      <c r="AX132" s="23" t="s">
        <v>128</v>
      </c>
      <c r="AY132" s="23"/>
      <c r="AZ132" s="23" t="s">
        <v>490</v>
      </c>
      <c r="BA132" s="65" t="s">
        <v>491</v>
      </c>
    </row>
    <row r="133" spans="1:53" ht="16.05" customHeight="1" x14ac:dyDescent="0.3">
      <c r="A133" s="23">
        <v>1969</v>
      </c>
      <c r="B133" s="27" t="s">
        <v>148</v>
      </c>
      <c r="C133" s="27" t="s">
        <v>191</v>
      </c>
      <c r="D133" s="27" t="s">
        <v>492</v>
      </c>
      <c r="E133" s="28">
        <v>25478</v>
      </c>
      <c r="F133" s="36">
        <v>0.20608796296296297</v>
      </c>
      <c r="G133" s="22">
        <v>25477</v>
      </c>
      <c r="H133" s="37">
        <v>0.91442129629629632</v>
      </c>
      <c r="I133" s="34" t="s">
        <v>6250</v>
      </c>
      <c r="J133" s="35">
        <v>38.5</v>
      </c>
      <c r="K133" s="35">
        <v>-122.7</v>
      </c>
      <c r="L133" s="42">
        <v>2</v>
      </c>
      <c r="M133" s="43">
        <v>5.39</v>
      </c>
      <c r="N133" s="35"/>
      <c r="O133" s="44">
        <v>5.6</v>
      </c>
      <c r="P133" s="44">
        <v>5.2</v>
      </c>
      <c r="Q133" s="44">
        <v>4.8</v>
      </c>
      <c r="R133" s="44"/>
      <c r="S133" s="27" t="s">
        <v>5110</v>
      </c>
      <c r="T133" s="23" t="s">
        <v>146</v>
      </c>
      <c r="U133" s="27"/>
      <c r="V133" s="46">
        <v>10817</v>
      </c>
      <c r="W133" s="47">
        <v>0.47500000000000003</v>
      </c>
      <c r="X133" s="23">
        <v>1</v>
      </c>
      <c r="Y133" s="23"/>
      <c r="Z133" s="23">
        <v>15</v>
      </c>
      <c r="AA133" s="23"/>
      <c r="AB133" s="47"/>
      <c r="AC133" s="24" t="s">
        <v>5835</v>
      </c>
      <c r="AD133" s="23">
        <f>74-21</f>
        <v>53</v>
      </c>
      <c r="AE133" s="23">
        <v>21</v>
      </c>
      <c r="AF133" s="66">
        <v>8350000</v>
      </c>
      <c r="AG133" s="23"/>
      <c r="AH133" s="23"/>
      <c r="AI133" s="23"/>
      <c r="AJ133" s="23" t="s">
        <v>43</v>
      </c>
      <c r="AK133" s="27" t="s">
        <v>494</v>
      </c>
      <c r="AL133" s="27" t="s">
        <v>495</v>
      </c>
      <c r="AM133" s="23"/>
      <c r="AN133" s="23"/>
      <c r="AO133" s="23"/>
      <c r="AP133" s="23"/>
      <c r="AQ133" s="23"/>
      <c r="AR133" s="23"/>
      <c r="AS133" s="23" t="s">
        <v>128</v>
      </c>
      <c r="AT133" s="23" t="s">
        <v>129</v>
      </c>
      <c r="AU133" s="23" t="s">
        <v>129</v>
      </c>
      <c r="AV133" s="23" t="s">
        <v>128</v>
      </c>
      <c r="AW133" s="23" t="s">
        <v>129</v>
      </c>
      <c r="AX133" s="23" t="s">
        <v>128</v>
      </c>
      <c r="AY133" s="23"/>
      <c r="AZ133" s="23" t="s">
        <v>493</v>
      </c>
      <c r="BA133" s="65" t="s">
        <v>5836</v>
      </c>
    </row>
    <row r="134" spans="1:53" ht="16.05" customHeight="1" x14ac:dyDescent="0.3">
      <c r="A134" s="23">
        <v>1969</v>
      </c>
      <c r="B134" s="27" t="s">
        <v>159</v>
      </c>
      <c r="C134" s="27" t="s">
        <v>308</v>
      </c>
      <c r="D134" s="27" t="s">
        <v>496</v>
      </c>
      <c r="E134" s="28">
        <v>25488</v>
      </c>
      <c r="F134" s="36">
        <v>0.56545138888888891</v>
      </c>
      <c r="G134" s="22">
        <v>25488</v>
      </c>
      <c r="H134" s="37">
        <v>0.64878472222222217</v>
      </c>
      <c r="I134" s="34" t="s">
        <v>6250</v>
      </c>
      <c r="J134" s="35">
        <v>39.700000000000003</v>
      </c>
      <c r="K134" s="35">
        <v>20.399999999999999</v>
      </c>
      <c r="L134" s="42">
        <v>14</v>
      </c>
      <c r="M134" s="43">
        <v>5.28</v>
      </c>
      <c r="N134" s="35"/>
      <c r="O134" s="44"/>
      <c r="P134" s="44">
        <v>5.0999999999999996</v>
      </c>
      <c r="Q134" s="44"/>
      <c r="R134" s="44"/>
      <c r="S134" s="27" t="s">
        <v>5110</v>
      </c>
      <c r="T134" s="23" t="s">
        <v>497</v>
      </c>
      <c r="U134" s="27"/>
      <c r="V134" s="46"/>
      <c r="W134" s="47"/>
      <c r="X134" s="23">
        <v>0</v>
      </c>
      <c r="Y134" s="23">
        <v>0</v>
      </c>
      <c r="Z134" s="23">
        <v>1</v>
      </c>
      <c r="AA134" s="23"/>
      <c r="AB134" s="47"/>
      <c r="AC134" s="27"/>
      <c r="AD134" s="23" t="s">
        <v>232</v>
      </c>
      <c r="AE134" s="23"/>
      <c r="AF134" s="23"/>
      <c r="AG134" s="23"/>
      <c r="AH134" s="23"/>
      <c r="AI134" s="23"/>
      <c r="AJ134" s="23" t="s">
        <v>387</v>
      </c>
      <c r="AK134" s="27"/>
      <c r="AL134" s="27" t="s">
        <v>499</v>
      </c>
      <c r="AM134" s="23"/>
      <c r="AN134" s="23"/>
      <c r="AO134" s="23"/>
      <c r="AP134" s="23"/>
      <c r="AQ134" s="23"/>
      <c r="AR134" s="23"/>
      <c r="AS134" s="23" t="s">
        <v>128</v>
      </c>
      <c r="AT134" s="23" t="s">
        <v>129</v>
      </c>
      <c r="AU134" s="23" t="s">
        <v>128</v>
      </c>
      <c r="AV134" s="23" t="s">
        <v>128</v>
      </c>
      <c r="AW134" s="23" t="s">
        <v>128</v>
      </c>
      <c r="AX134" s="23" t="s">
        <v>128</v>
      </c>
      <c r="AY134" s="23"/>
      <c r="AZ134" s="23" t="s">
        <v>498</v>
      </c>
      <c r="BA134" s="39" t="s">
        <v>6557</v>
      </c>
    </row>
    <row r="135" spans="1:53" ht="16.05" customHeight="1" x14ac:dyDescent="0.3">
      <c r="A135" s="23">
        <v>1969</v>
      </c>
      <c r="B135" s="27" t="s">
        <v>269</v>
      </c>
      <c r="C135" s="27" t="s">
        <v>500</v>
      </c>
      <c r="D135" s="27" t="s">
        <v>501</v>
      </c>
      <c r="E135" s="28">
        <v>25554</v>
      </c>
      <c r="F135" s="36">
        <v>0.30076388888888889</v>
      </c>
      <c r="G135" s="22">
        <v>25554</v>
      </c>
      <c r="H135" s="37">
        <v>9.2430555555555557E-2</v>
      </c>
      <c r="I135" s="34" t="s">
        <v>6250</v>
      </c>
      <c r="J135" s="35">
        <v>-0.8</v>
      </c>
      <c r="K135" s="35">
        <v>-78.3</v>
      </c>
      <c r="L135" s="42">
        <v>27</v>
      </c>
      <c r="M135" s="43">
        <v>4.41</v>
      </c>
      <c r="N135" s="35"/>
      <c r="O135" s="44"/>
      <c r="P135" s="44">
        <v>4.2</v>
      </c>
      <c r="Q135" s="44"/>
      <c r="R135" s="44"/>
      <c r="S135" s="27" t="s">
        <v>5110</v>
      </c>
      <c r="T135" s="23"/>
      <c r="U135" s="27"/>
      <c r="V135" s="47"/>
      <c r="W135" s="47"/>
      <c r="X135" s="23" t="s">
        <v>126</v>
      </c>
      <c r="Y135" s="23"/>
      <c r="Z135" s="23" t="s">
        <v>126</v>
      </c>
      <c r="AA135" s="23"/>
      <c r="AB135" s="47"/>
      <c r="AC135" s="27"/>
      <c r="AD135" s="50" t="s">
        <v>456</v>
      </c>
      <c r="AE135" s="50" t="s">
        <v>126</v>
      </c>
      <c r="AF135" s="66" t="s">
        <v>127</v>
      </c>
      <c r="AG135" s="23"/>
      <c r="AH135" s="23"/>
      <c r="AI135" s="23"/>
      <c r="AJ135" s="23" t="s">
        <v>43</v>
      </c>
      <c r="AK135" s="27" t="s">
        <v>290</v>
      </c>
      <c r="AL135" s="27" t="s">
        <v>503</v>
      </c>
      <c r="AM135" s="23"/>
      <c r="AN135" s="23"/>
      <c r="AO135" s="23"/>
      <c r="AP135" s="23"/>
      <c r="AQ135" s="23" t="s">
        <v>129</v>
      </c>
      <c r="AR135" s="23"/>
      <c r="AS135" s="23" t="s">
        <v>128</v>
      </c>
      <c r="AT135" s="23" t="s">
        <v>128</v>
      </c>
      <c r="AU135" s="23" t="s">
        <v>129</v>
      </c>
      <c r="AV135" s="23" t="s">
        <v>128</v>
      </c>
      <c r="AW135" s="23" t="s">
        <v>129</v>
      </c>
      <c r="AX135" s="23" t="s">
        <v>128</v>
      </c>
      <c r="AY135" s="23"/>
      <c r="AZ135" s="23" t="s">
        <v>502</v>
      </c>
      <c r="BA135" s="65"/>
    </row>
    <row r="136" spans="1:53" ht="16.05" customHeight="1" x14ac:dyDescent="0.3">
      <c r="A136" s="23">
        <v>1969</v>
      </c>
      <c r="B136" s="27" t="s">
        <v>159</v>
      </c>
      <c r="C136" s="45" t="s">
        <v>476</v>
      </c>
      <c r="D136" s="27" t="s">
        <v>504</v>
      </c>
      <c r="E136" s="28">
        <v>25568</v>
      </c>
      <c r="F136" s="36">
        <v>0.55454861111111109</v>
      </c>
      <c r="G136" s="22">
        <v>25568</v>
      </c>
      <c r="H136" s="37">
        <v>0.59621527777777772</v>
      </c>
      <c r="I136" s="34" t="s">
        <v>6250</v>
      </c>
      <c r="J136" s="35">
        <v>44.9</v>
      </c>
      <c r="K136" s="35">
        <v>17.2</v>
      </c>
      <c r="L136" s="42">
        <v>33</v>
      </c>
      <c r="M136" s="43">
        <v>5.0599999999999996</v>
      </c>
      <c r="N136" s="35"/>
      <c r="O136" s="44"/>
      <c r="P136" s="44">
        <v>5.0999999999999996</v>
      </c>
      <c r="Q136" s="44">
        <v>5</v>
      </c>
      <c r="R136" s="44"/>
      <c r="S136" s="27" t="s">
        <v>5110</v>
      </c>
      <c r="T136" s="23" t="s">
        <v>171</v>
      </c>
      <c r="U136" s="27"/>
      <c r="V136" s="46"/>
      <c r="W136" s="47"/>
      <c r="X136" s="23">
        <v>1</v>
      </c>
      <c r="Y136" s="23">
        <v>0</v>
      </c>
      <c r="Z136" s="50" t="s">
        <v>5837</v>
      </c>
      <c r="AA136" s="23"/>
      <c r="AB136" s="47"/>
      <c r="AC136" s="24" t="s">
        <v>5838</v>
      </c>
      <c r="AD136" s="23" t="s">
        <v>361</v>
      </c>
      <c r="AE136" s="23">
        <v>4</v>
      </c>
      <c r="AF136" s="23"/>
      <c r="AG136" s="23"/>
      <c r="AH136" s="23"/>
      <c r="AI136" s="23"/>
      <c r="AJ136" s="23" t="s">
        <v>390</v>
      </c>
      <c r="AK136" s="27" t="s">
        <v>97</v>
      </c>
      <c r="AL136" s="27" t="s">
        <v>5840</v>
      </c>
      <c r="AM136" s="23"/>
      <c r="AN136" s="23"/>
      <c r="AO136" s="23"/>
      <c r="AP136" s="23"/>
      <c r="AQ136" s="23"/>
      <c r="AR136" s="23"/>
      <c r="AS136" s="23" t="s">
        <v>128</v>
      </c>
      <c r="AT136" s="23" t="s">
        <v>129</v>
      </c>
      <c r="AU136" s="23" t="s">
        <v>128</v>
      </c>
      <c r="AV136" s="23" t="s">
        <v>128</v>
      </c>
      <c r="AW136" s="23" t="s">
        <v>128</v>
      </c>
      <c r="AX136" s="23" t="s">
        <v>128</v>
      </c>
      <c r="AY136" s="23"/>
      <c r="AZ136" s="23" t="s">
        <v>505</v>
      </c>
      <c r="BA136" s="45" t="s">
        <v>5839</v>
      </c>
    </row>
    <row r="137" spans="1:53" ht="16.05" customHeight="1" x14ac:dyDescent="0.3">
      <c r="A137" s="23">
        <v>1970</v>
      </c>
      <c r="B137" s="24" t="s">
        <v>153</v>
      </c>
      <c r="C137" s="24" t="s">
        <v>704</v>
      </c>
      <c r="D137" s="24" t="s">
        <v>4878</v>
      </c>
      <c r="E137" s="25">
        <v>25590</v>
      </c>
      <c r="F137" s="38">
        <v>0.64256944444444442</v>
      </c>
      <c r="G137" s="22">
        <v>25590</v>
      </c>
      <c r="H137" s="37">
        <v>0.68423611111111116</v>
      </c>
      <c r="I137" s="34" t="s">
        <v>6250</v>
      </c>
      <c r="J137" s="43">
        <v>48.429299999999998</v>
      </c>
      <c r="K137" s="43">
        <v>9.0236999999999998</v>
      </c>
      <c r="L137" s="56">
        <v>16.399999999999999</v>
      </c>
      <c r="M137" s="43">
        <v>4.74</v>
      </c>
      <c r="N137" s="43"/>
      <c r="O137" s="57"/>
      <c r="P137" s="57">
        <v>4.5</v>
      </c>
      <c r="Q137" s="57"/>
      <c r="R137" s="57"/>
      <c r="S137" s="24" t="s">
        <v>5110</v>
      </c>
      <c r="T137" s="26" t="s">
        <v>134</v>
      </c>
      <c r="U137" s="24"/>
      <c r="V137" s="46"/>
      <c r="W137" s="58"/>
      <c r="X137" s="26"/>
      <c r="Y137" s="26"/>
      <c r="Z137" s="26"/>
      <c r="AA137" s="26"/>
      <c r="AB137" s="58"/>
      <c r="AC137" s="24"/>
      <c r="AD137" s="26">
        <v>1</v>
      </c>
      <c r="AE137" s="26"/>
      <c r="AF137" s="26"/>
      <c r="AG137" s="26"/>
      <c r="AH137" s="26"/>
      <c r="AI137" s="26"/>
      <c r="AJ137" s="26" t="s">
        <v>43</v>
      </c>
      <c r="AK137" s="24" t="s">
        <v>100</v>
      </c>
      <c r="AL137" s="24" t="s">
        <v>4879</v>
      </c>
      <c r="AM137" s="26"/>
      <c r="AN137" s="26"/>
      <c r="AO137" s="26"/>
      <c r="AP137" s="26"/>
      <c r="AQ137" s="26"/>
      <c r="AR137" s="26"/>
      <c r="AS137" s="26" t="s">
        <v>128</v>
      </c>
      <c r="AT137" s="26" t="s">
        <v>128</v>
      </c>
      <c r="AU137" s="26" t="s">
        <v>128</v>
      </c>
      <c r="AV137" s="26" t="s">
        <v>128</v>
      </c>
      <c r="AW137" s="26" t="s">
        <v>128</v>
      </c>
      <c r="AX137" s="26" t="s">
        <v>128</v>
      </c>
      <c r="AY137" s="26"/>
      <c r="AZ137" s="26" t="s">
        <v>4880</v>
      </c>
      <c r="BA137" s="39" t="s">
        <v>4881</v>
      </c>
    </row>
    <row r="138" spans="1:53" ht="16.05" customHeight="1" x14ac:dyDescent="0.3">
      <c r="A138" s="23">
        <v>1970</v>
      </c>
      <c r="B138" s="27" t="s">
        <v>187</v>
      </c>
      <c r="C138" s="27" t="s">
        <v>188</v>
      </c>
      <c r="D138" s="27" t="s">
        <v>506</v>
      </c>
      <c r="E138" s="28">
        <v>25641</v>
      </c>
      <c r="F138" s="36">
        <v>7.7592592592592588E-2</v>
      </c>
      <c r="G138" s="22">
        <v>25641</v>
      </c>
      <c r="H138" s="37">
        <v>0.22342592592592592</v>
      </c>
      <c r="I138" s="34" t="s">
        <v>6250</v>
      </c>
      <c r="J138" s="35">
        <v>38.597000000000001</v>
      </c>
      <c r="K138" s="35">
        <v>44.707000000000001</v>
      </c>
      <c r="L138" s="42">
        <v>23</v>
      </c>
      <c r="M138" s="43">
        <v>5.49</v>
      </c>
      <c r="N138" s="35"/>
      <c r="O138" s="44"/>
      <c r="P138" s="44"/>
      <c r="Q138" s="44"/>
      <c r="R138" s="44"/>
      <c r="S138" s="27" t="s">
        <v>5110</v>
      </c>
      <c r="T138" s="23"/>
      <c r="U138" s="27"/>
      <c r="V138" s="46"/>
      <c r="W138" s="47"/>
      <c r="X138" s="23">
        <v>5</v>
      </c>
      <c r="Y138" s="23">
        <v>5</v>
      </c>
      <c r="Z138" s="23" t="s">
        <v>156</v>
      </c>
      <c r="AA138" s="23">
        <v>300</v>
      </c>
      <c r="AB138" s="47"/>
      <c r="AC138" s="27" t="s">
        <v>5900</v>
      </c>
      <c r="AD138" s="23"/>
      <c r="AE138" s="50" t="s">
        <v>135</v>
      </c>
      <c r="AF138" s="62" t="s">
        <v>137</v>
      </c>
      <c r="AG138" s="23"/>
      <c r="AH138" s="23"/>
      <c r="AI138" s="23"/>
      <c r="AJ138" s="23"/>
      <c r="AK138" s="27"/>
      <c r="AL138" s="27"/>
      <c r="AM138" s="23"/>
      <c r="AN138" s="23"/>
      <c r="AO138" s="23"/>
      <c r="AP138" s="23" t="s">
        <v>129</v>
      </c>
      <c r="AQ138" s="23" t="s">
        <v>129</v>
      </c>
      <c r="AR138" s="23"/>
      <c r="AS138" s="23" t="s">
        <v>129</v>
      </c>
      <c r="AT138" s="23" t="s">
        <v>129</v>
      </c>
      <c r="AU138" s="23" t="s">
        <v>129</v>
      </c>
      <c r="AV138" s="23" t="s">
        <v>128</v>
      </c>
      <c r="AW138" s="23" t="s">
        <v>129</v>
      </c>
      <c r="AX138" s="23" t="s">
        <v>128</v>
      </c>
      <c r="AY138" s="23"/>
      <c r="AZ138" s="23" t="s">
        <v>507</v>
      </c>
      <c r="BA138" s="39" t="s">
        <v>5793</v>
      </c>
    </row>
    <row r="139" spans="1:53" ht="16.05" customHeight="1" x14ac:dyDescent="0.3">
      <c r="A139" s="23">
        <v>1970</v>
      </c>
      <c r="B139" s="27" t="s">
        <v>357</v>
      </c>
      <c r="C139" s="27" t="s">
        <v>358</v>
      </c>
      <c r="D139" s="27" t="s">
        <v>508</v>
      </c>
      <c r="E139" s="28">
        <v>25650</v>
      </c>
      <c r="F139" s="36">
        <v>7.8483796296296301E-2</v>
      </c>
      <c r="G139" s="22">
        <v>25650</v>
      </c>
      <c r="H139" s="37">
        <v>0.30765046296296295</v>
      </c>
      <c r="I139" s="34" t="s">
        <v>6250</v>
      </c>
      <c r="J139" s="35">
        <v>21.7</v>
      </c>
      <c r="K139" s="35">
        <v>73</v>
      </c>
      <c r="L139" s="42">
        <v>3</v>
      </c>
      <c r="M139" s="43">
        <v>5.49</v>
      </c>
      <c r="N139" s="35"/>
      <c r="O139" s="44"/>
      <c r="P139" s="44">
        <v>5.4</v>
      </c>
      <c r="Q139" s="44"/>
      <c r="R139" s="44"/>
      <c r="S139" s="27" t="s">
        <v>5110</v>
      </c>
      <c r="T139" s="23" t="s">
        <v>134</v>
      </c>
      <c r="U139" s="27"/>
      <c r="V139" s="46"/>
      <c r="W139" s="47"/>
      <c r="X139" s="50" t="s">
        <v>5760</v>
      </c>
      <c r="Y139" s="23"/>
      <c r="Z139" s="23">
        <v>200</v>
      </c>
      <c r="AA139" s="23"/>
      <c r="AB139" s="47"/>
      <c r="AC139" s="24" t="s">
        <v>5969</v>
      </c>
      <c r="AD139" s="23" t="s">
        <v>509</v>
      </c>
      <c r="AE139" s="23"/>
      <c r="AF139" s="62" t="s">
        <v>137</v>
      </c>
      <c r="AG139" s="23"/>
      <c r="AH139" s="23"/>
      <c r="AI139" s="23"/>
      <c r="AJ139" s="23" t="s">
        <v>43</v>
      </c>
      <c r="AK139" s="27"/>
      <c r="AL139" s="27"/>
      <c r="AM139" s="23"/>
      <c r="AN139" s="23"/>
      <c r="AO139" s="23"/>
      <c r="AP139" s="23"/>
      <c r="AQ139" s="23" t="s">
        <v>129</v>
      </c>
      <c r="AR139" s="23"/>
      <c r="AS139" s="23" t="s">
        <v>128</v>
      </c>
      <c r="AT139" s="23" t="s">
        <v>128</v>
      </c>
      <c r="AU139" s="23" t="s">
        <v>129</v>
      </c>
      <c r="AV139" s="23" t="s">
        <v>129</v>
      </c>
      <c r="AW139" s="23" t="s">
        <v>129</v>
      </c>
      <c r="AX139" s="23" t="s">
        <v>128</v>
      </c>
      <c r="AY139" s="23"/>
      <c r="AZ139" s="23" t="s">
        <v>510</v>
      </c>
      <c r="BA139" s="65" t="s">
        <v>5761</v>
      </c>
    </row>
    <row r="140" spans="1:53" ht="16.05" customHeight="1" x14ac:dyDescent="0.3">
      <c r="A140" s="23">
        <v>1970</v>
      </c>
      <c r="B140" s="27" t="s">
        <v>254</v>
      </c>
      <c r="C140" s="27" t="s">
        <v>511</v>
      </c>
      <c r="D140" s="27" t="s">
        <v>512</v>
      </c>
      <c r="E140" s="28">
        <v>25665</v>
      </c>
      <c r="F140" s="36">
        <v>0.38627314814814812</v>
      </c>
      <c r="G140" s="22">
        <v>25665</v>
      </c>
      <c r="H140" s="37">
        <v>0.38627314814814812</v>
      </c>
      <c r="I140" s="34" t="s">
        <v>6250</v>
      </c>
      <c r="J140" s="35">
        <v>34.869999999999997</v>
      </c>
      <c r="K140" s="35">
        <v>-3.9</v>
      </c>
      <c r="L140" s="42">
        <v>27</v>
      </c>
      <c r="M140" s="43">
        <v>5.0599999999999996</v>
      </c>
      <c r="N140" s="35"/>
      <c r="O140" s="44"/>
      <c r="P140" s="44">
        <v>4.9000000000000004</v>
      </c>
      <c r="Q140" s="44"/>
      <c r="R140" s="44"/>
      <c r="S140" s="27" t="s">
        <v>5110</v>
      </c>
      <c r="T140" s="23" t="s">
        <v>134</v>
      </c>
      <c r="U140" s="27"/>
      <c r="V140" s="46"/>
      <c r="W140" s="47"/>
      <c r="X140" s="23">
        <v>0</v>
      </c>
      <c r="Y140" s="23">
        <v>0</v>
      </c>
      <c r="Z140" s="23">
        <v>1</v>
      </c>
      <c r="AA140" s="23"/>
      <c r="AB140" s="47"/>
      <c r="AC140" s="27"/>
      <c r="AD140" s="23" t="s">
        <v>420</v>
      </c>
      <c r="AE140" s="23"/>
      <c r="AF140" s="23"/>
      <c r="AG140" s="23"/>
      <c r="AH140" s="23"/>
      <c r="AI140" s="23"/>
      <c r="AJ140" s="23" t="s">
        <v>43</v>
      </c>
      <c r="AK140" s="27"/>
      <c r="AL140" s="27"/>
      <c r="AM140" s="23"/>
      <c r="AN140" s="23"/>
      <c r="AO140" s="23"/>
      <c r="AP140" s="23"/>
      <c r="AQ140" s="23"/>
      <c r="AR140" s="23"/>
      <c r="AS140" s="23" t="s">
        <v>128</v>
      </c>
      <c r="AT140" s="23" t="s">
        <v>129</v>
      </c>
      <c r="AU140" s="23" t="s">
        <v>128</v>
      </c>
      <c r="AV140" s="23" t="s">
        <v>128</v>
      </c>
      <c r="AW140" s="23" t="s">
        <v>128</v>
      </c>
      <c r="AX140" s="23" t="s">
        <v>128</v>
      </c>
      <c r="AY140" s="23"/>
      <c r="AZ140" s="23" t="s">
        <v>513</v>
      </c>
      <c r="BA140" s="39" t="s">
        <v>6558</v>
      </c>
    </row>
    <row r="141" spans="1:53" ht="16.05" customHeight="1" x14ac:dyDescent="0.3">
      <c r="A141" s="23">
        <v>1970</v>
      </c>
      <c r="B141" s="27" t="s">
        <v>123</v>
      </c>
      <c r="C141" s="27" t="s">
        <v>124</v>
      </c>
      <c r="D141" s="27" t="s">
        <v>514</v>
      </c>
      <c r="E141" s="28">
        <v>25751</v>
      </c>
      <c r="F141" s="36">
        <v>0.10041666666666667</v>
      </c>
      <c r="G141" s="22">
        <v>25751</v>
      </c>
      <c r="H141" s="37">
        <v>0.22541666666666668</v>
      </c>
      <c r="I141" s="34" t="s">
        <v>6250</v>
      </c>
      <c r="J141" s="35">
        <v>38.813000000000002</v>
      </c>
      <c r="K141" s="35">
        <v>36.665999999999997</v>
      </c>
      <c r="L141" s="42">
        <v>27</v>
      </c>
      <c r="M141" s="43">
        <v>4.95</v>
      </c>
      <c r="N141" s="35"/>
      <c r="O141" s="44"/>
      <c r="P141" s="44"/>
      <c r="Q141" s="44"/>
      <c r="R141" s="44"/>
      <c r="S141" s="27" t="s">
        <v>5110</v>
      </c>
      <c r="T141" s="23"/>
      <c r="U141" s="27"/>
      <c r="V141" s="46"/>
      <c r="W141" s="47"/>
      <c r="X141" s="23">
        <v>1</v>
      </c>
      <c r="Y141" s="23"/>
      <c r="Z141" s="23"/>
      <c r="AA141" s="23"/>
      <c r="AB141" s="47"/>
      <c r="AC141" s="24" t="s">
        <v>5969</v>
      </c>
      <c r="AD141" s="23"/>
      <c r="AE141" s="50">
        <v>150</v>
      </c>
      <c r="AF141" s="62" t="s">
        <v>137</v>
      </c>
      <c r="AG141" s="23"/>
      <c r="AH141" s="23"/>
      <c r="AI141" s="23"/>
      <c r="AJ141" s="23" t="s">
        <v>43</v>
      </c>
      <c r="AK141" s="27"/>
      <c r="AL141" s="27"/>
      <c r="AM141" s="23"/>
      <c r="AN141" s="23"/>
      <c r="AO141" s="23"/>
      <c r="AP141" s="23"/>
      <c r="AQ141" s="23" t="s">
        <v>129</v>
      </c>
      <c r="AR141" s="23"/>
      <c r="AS141" s="23" t="s">
        <v>128</v>
      </c>
      <c r="AT141" s="23" t="s">
        <v>129</v>
      </c>
      <c r="AU141" s="23" t="s">
        <v>129</v>
      </c>
      <c r="AV141" s="23" t="s">
        <v>128</v>
      </c>
      <c r="AW141" s="23" t="s">
        <v>129</v>
      </c>
      <c r="AX141" s="23" t="s">
        <v>128</v>
      </c>
      <c r="AY141" s="23"/>
      <c r="AZ141" s="23" t="s">
        <v>515</v>
      </c>
      <c r="BA141" s="45"/>
    </row>
    <row r="142" spans="1:53" ht="16.05" customHeight="1" x14ac:dyDescent="0.3">
      <c r="A142" s="23">
        <v>1970</v>
      </c>
      <c r="B142" s="27" t="s">
        <v>123</v>
      </c>
      <c r="C142" s="27" t="s">
        <v>124</v>
      </c>
      <c r="D142" s="27" t="s">
        <v>516</v>
      </c>
      <c r="E142" s="28">
        <v>25814</v>
      </c>
      <c r="F142" s="36">
        <v>0.23067129629629632</v>
      </c>
      <c r="G142" s="22">
        <v>25814</v>
      </c>
      <c r="H142" s="37">
        <v>0.35567129629629629</v>
      </c>
      <c r="I142" s="34" t="s">
        <v>6250</v>
      </c>
      <c r="J142" s="35">
        <v>39.621000000000002</v>
      </c>
      <c r="K142" s="35">
        <v>38.697000000000003</v>
      </c>
      <c r="L142" s="42">
        <v>23</v>
      </c>
      <c r="M142" s="43">
        <v>5.28</v>
      </c>
      <c r="N142" s="35"/>
      <c r="O142" s="44"/>
      <c r="P142" s="44">
        <v>5.0999999999999996</v>
      </c>
      <c r="Q142" s="44">
        <v>5.3</v>
      </c>
      <c r="R142" s="44"/>
      <c r="S142" s="27" t="s">
        <v>5110</v>
      </c>
      <c r="T142" s="23"/>
      <c r="U142" s="27"/>
      <c r="V142" s="46"/>
      <c r="W142" s="47"/>
      <c r="X142" s="23">
        <v>0</v>
      </c>
      <c r="Y142" s="23">
        <v>0</v>
      </c>
      <c r="Z142" s="23">
        <v>5</v>
      </c>
      <c r="AA142" s="23"/>
      <c r="AB142" s="47"/>
      <c r="AC142" s="27"/>
      <c r="AD142" s="23" t="s">
        <v>232</v>
      </c>
      <c r="AE142" s="23"/>
      <c r="AF142" s="23"/>
      <c r="AG142" s="23"/>
      <c r="AH142" s="23"/>
      <c r="AI142" s="23"/>
      <c r="AJ142" s="23"/>
      <c r="AK142" s="27"/>
      <c r="AL142" s="27"/>
      <c r="AM142" s="23"/>
      <c r="AN142" s="23"/>
      <c r="AO142" s="23"/>
      <c r="AP142" s="23"/>
      <c r="AQ142" s="23"/>
      <c r="AR142" s="23"/>
      <c r="AS142" s="23" t="s">
        <v>129</v>
      </c>
      <c r="AT142" s="23" t="s">
        <v>129</v>
      </c>
      <c r="AU142" s="23" t="s">
        <v>128</v>
      </c>
      <c r="AV142" s="23" t="s">
        <v>128</v>
      </c>
      <c r="AW142" s="23" t="s">
        <v>129</v>
      </c>
      <c r="AX142" s="23" t="s">
        <v>128</v>
      </c>
      <c r="AY142" s="23"/>
      <c r="AZ142" s="23" t="s">
        <v>517</v>
      </c>
      <c r="BA142" s="45" t="s">
        <v>6379</v>
      </c>
    </row>
    <row r="143" spans="1:53" ht="16.05" customHeight="1" x14ac:dyDescent="0.3">
      <c r="A143" s="23">
        <v>1970</v>
      </c>
      <c r="B143" s="27" t="s">
        <v>159</v>
      </c>
      <c r="C143" s="27" t="s">
        <v>518</v>
      </c>
      <c r="D143" s="27" t="s">
        <v>519</v>
      </c>
      <c r="E143" s="28">
        <v>25818</v>
      </c>
      <c r="F143" s="36">
        <v>0.87418981481481473</v>
      </c>
      <c r="G143" s="22">
        <v>25818</v>
      </c>
      <c r="H143" s="37">
        <v>0.91585648148148147</v>
      </c>
      <c r="I143" s="34" t="s">
        <v>6250</v>
      </c>
      <c r="J143" s="35">
        <v>43.95</v>
      </c>
      <c r="K143" s="35">
        <v>16.079999999999998</v>
      </c>
      <c r="L143" s="42">
        <v>12</v>
      </c>
      <c r="M143" s="43">
        <v>5.49</v>
      </c>
      <c r="N143" s="35"/>
      <c r="O143" s="44"/>
      <c r="P143" s="44">
        <v>5.5</v>
      </c>
      <c r="Q143" s="44">
        <v>5.2</v>
      </c>
      <c r="R143" s="44"/>
      <c r="S143" s="27" t="s">
        <v>5110</v>
      </c>
      <c r="T143" s="23" t="s">
        <v>134</v>
      </c>
      <c r="U143" s="27"/>
      <c r="V143" s="46"/>
      <c r="W143" s="47"/>
      <c r="X143" s="23">
        <v>0</v>
      </c>
      <c r="Y143" s="23">
        <v>0</v>
      </c>
      <c r="Z143" s="23">
        <v>8</v>
      </c>
      <c r="AA143" s="23"/>
      <c r="AB143" s="47"/>
      <c r="AC143" s="27"/>
      <c r="AD143" s="23"/>
      <c r="AE143" s="23"/>
      <c r="AF143" s="62" t="s">
        <v>137</v>
      </c>
      <c r="AG143" s="23"/>
      <c r="AH143" s="23"/>
      <c r="AI143" s="23"/>
      <c r="AJ143" s="23" t="s">
        <v>43</v>
      </c>
      <c r="AK143" s="27"/>
      <c r="AL143" s="27"/>
      <c r="AM143" s="23"/>
      <c r="AN143" s="23"/>
      <c r="AO143" s="23"/>
      <c r="AP143" s="23"/>
      <c r="AQ143" s="23" t="s">
        <v>129</v>
      </c>
      <c r="AR143" s="23"/>
      <c r="AS143" s="23" t="s">
        <v>129</v>
      </c>
      <c r="AT143" s="23" t="s">
        <v>129</v>
      </c>
      <c r="AU143" s="23" t="s">
        <v>129</v>
      </c>
      <c r="AV143" s="23" t="s">
        <v>128</v>
      </c>
      <c r="AW143" s="23" t="s">
        <v>129</v>
      </c>
      <c r="AX143" s="23" t="s">
        <v>128</v>
      </c>
      <c r="AY143" s="23"/>
      <c r="AZ143" s="23" t="s">
        <v>520</v>
      </c>
      <c r="BA143" s="45"/>
    </row>
    <row r="144" spans="1:53" ht="16.05" customHeight="1" x14ac:dyDescent="0.3">
      <c r="A144" s="23">
        <v>1971</v>
      </c>
      <c r="B144" s="27" t="s">
        <v>143</v>
      </c>
      <c r="C144" s="27" t="s">
        <v>521</v>
      </c>
      <c r="D144" s="27" t="s">
        <v>522</v>
      </c>
      <c r="E144" s="28">
        <v>25949</v>
      </c>
      <c r="F144" s="36">
        <v>0.3752314814814815</v>
      </c>
      <c r="G144" s="22">
        <v>25949</v>
      </c>
      <c r="H144" s="37">
        <v>0.45856481481481487</v>
      </c>
      <c r="I144" s="34" t="s">
        <v>6250</v>
      </c>
      <c r="J144" s="35">
        <v>-1.4039999999999999</v>
      </c>
      <c r="K144" s="35">
        <v>28.61</v>
      </c>
      <c r="L144" s="42">
        <v>18</v>
      </c>
      <c r="M144" s="43">
        <v>5.2009999999999996</v>
      </c>
      <c r="N144" s="35"/>
      <c r="O144" s="44"/>
      <c r="P144" s="44">
        <v>5</v>
      </c>
      <c r="Q144" s="44"/>
      <c r="R144" s="44"/>
      <c r="S144" s="67" t="s">
        <v>6105</v>
      </c>
      <c r="T144" s="23" t="s">
        <v>497</v>
      </c>
      <c r="U144" s="27"/>
      <c r="V144" s="46"/>
      <c r="W144" s="47"/>
      <c r="X144" s="23">
        <v>1</v>
      </c>
      <c r="Y144" s="23"/>
      <c r="Z144" s="23"/>
      <c r="AA144" s="23"/>
      <c r="AB144" s="47"/>
      <c r="AC144" s="24" t="s">
        <v>5969</v>
      </c>
      <c r="AD144" s="23" t="s">
        <v>232</v>
      </c>
      <c r="AE144" s="23"/>
      <c r="AF144" s="23"/>
      <c r="AG144" s="23"/>
      <c r="AH144" s="23"/>
      <c r="AI144" s="23"/>
      <c r="AJ144" s="23"/>
      <c r="AK144" s="27"/>
      <c r="AL144" s="27"/>
      <c r="AM144" s="23"/>
      <c r="AN144" s="23"/>
      <c r="AO144" s="23"/>
      <c r="AP144" s="23"/>
      <c r="AQ144" s="23"/>
      <c r="AR144" s="23"/>
      <c r="AS144" s="23" t="s">
        <v>128</v>
      </c>
      <c r="AT144" s="23" t="s">
        <v>129</v>
      </c>
      <c r="AU144" s="23" t="s">
        <v>128</v>
      </c>
      <c r="AV144" s="23" t="s">
        <v>128</v>
      </c>
      <c r="AW144" s="23" t="s">
        <v>129</v>
      </c>
      <c r="AX144" s="23" t="s">
        <v>128</v>
      </c>
      <c r="AY144" s="23"/>
      <c r="AZ144" s="23" t="s">
        <v>523</v>
      </c>
      <c r="BA144" s="39" t="s">
        <v>524</v>
      </c>
    </row>
    <row r="145" spans="1:53" ht="16.05" customHeight="1" x14ac:dyDescent="0.3">
      <c r="A145" s="23">
        <v>1971</v>
      </c>
      <c r="B145" s="27" t="s">
        <v>159</v>
      </c>
      <c r="C145" s="27" t="s">
        <v>160</v>
      </c>
      <c r="D145" s="27" t="s">
        <v>525</v>
      </c>
      <c r="E145" s="28">
        <v>25970</v>
      </c>
      <c r="F145" s="36">
        <v>0.75631944444444443</v>
      </c>
      <c r="G145" s="22">
        <v>25970</v>
      </c>
      <c r="H145" s="37">
        <v>0.79798611111111117</v>
      </c>
      <c r="I145" s="34" t="s">
        <v>6250</v>
      </c>
      <c r="J145" s="35">
        <v>42.312399999999997</v>
      </c>
      <c r="K145" s="35">
        <v>11.755000000000001</v>
      </c>
      <c r="L145" s="42">
        <v>4</v>
      </c>
      <c r="M145" s="43">
        <v>4.83</v>
      </c>
      <c r="N145" s="43">
        <v>4.6100000000000003</v>
      </c>
      <c r="O145" s="44"/>
      <c r="P145" s="44">
        <v>4.5999999999999996</v>
      </c>
      <c r="Q145" s="44"/>
      <c r="R145" s="44"/>
      <c r="S145" s="27" t="s">
        <v>6158</v>
      </c>
      <c r="T145" s="23" t="s">
        <v>224</v>
      </c>
      <c r="U145" s="27"/>
      <c r="V145" s="46">
        <v>8000</v>
      </c>
      <c r="W145" s="46">
        <v>4220</v>
      </c>
      <c r="X145" s="50" t="s">
        <v>5759</v>
      </c>
      <c r="Y145" s="50" t="s">
        <v>5759</v>
      </c>
      <c r="Z145" s="23" t="s">
        <v>526</v>
      </c>
      <c r="AA145" s="23" t="s">
        <v>527</v>
      </c>
      <c r="AB145" s="47"/>
      <c r="AC145" s="24" t="s">
        <v>5698</v>
      </c>
      <c r="AD145" s="23">
        <v>1678</v>
      </c>
      <c r="AE145" s="23">
        <v>40</v>
      </c>
      <c r="AF145" s="66">
        <v>41600000</v>
      </c>
      <c r="AG145" s="23" t="s">
        <v>129</v>
      </c>
      <c r="AH145" s="23" t="s">
        <v>129</v>
      </c>
      <c r="AI145" s="23" t="s">
        <v>128</v>
      </c>
      <c r="AJ145" s="23" t="s">
        <v>43</v>
      </c>
      <c r="AK145" s="27"/>
      <c r="AL145" s="27"/>
      <c r="AM145" s="23"/>
      <c r="AN145" s="23"/>
      <c r="AO145" s="23"/>
      <c r="AP145" s="23"/>
      <c r="AQ145" s="23"/>
      <c r="AR145" s="23"/>
      <c r="AS145" s="23" t="s">
        <v>128</v>
      </c>
      <c r="AT145" s="23" t="s">
        <v>129</v>
      </c>
      <c r="AU145" s="23" t="s">
        <v>129</v>
      </c>
      <c r="AV145" s="23" t="s">
        <v>129</v>
      </c>
      <c r="AW145" s="23" t="s">
        <v>129</v>
      </c>
      <c r="AX145" s="23" t="s">
        <v>128</v>
      </c>
      <c r="AY145" s="23"/>
      <c r="AZ145" s="23" t="s">
        <v>528</v>
      </c>
      <c r="BA145" s="45" t="s">
        <v>529</v>
      </c>
    </row>
    <row r="146" spans="1:53" ht="16.05" customHeight="1" x14ac:dyDescent="0.3">
      <c r="A146" s="23">
        <v>1971</v>
      </c>
      <c r="B146" s="27" t="s">
        <v>187</v>
      </c>
      <c r="C146" s="27" t="s">
        <v>188</v>
      </c>
      <c r="D146" s="27" t="s">
        <v>530</v>
      </c>
      <c r="E146" s="28">
        <v>26029</v>
      </c>
      <c r="F146" s="36">
        <v>0.28462962962962962</v>
      </c>
      <c r="G146" s="22">
        <v>26029</v>
      </c>
      <c r="H146" s="37">
        <v>0.43046296296296299</v>
      </c>
      <c r="I146" s="34" t="s">
        <v>6250</v>
      </c>
      <c r="J146" s="35">
        <v>29.796600000000002</v>
      </c>
      <c r="K146" s="35">
        <v>51.910899999999998</v>
      </c>
      <c r="L146" s="42">
        <v>8.1</v>
      </c>
      <c r="M146" s="43">
        <v>5.49</v>
      </c>
      <c r="N146" s="35"/>
      <c r="O146" s="44"/>
      <c r="P146" s="44">
        <v>5.2</v>
      </c>
      <c r="Q146" s="44">
        <v>5.0999999999999996</v>
      </c>
      <c r="R146" s="44"/>
      <c r="S146" s="27" t="s">
        <v>5110</v>
      </c>
      <c r="T146" s="23"/>
      <c r="U146" s="27"/>
      <c r="V146" s="47"/>
      <c r="W146" s="47"/>
      <c r="X146" s="23" t="s">
        <v>126</v>
      </c>
      <c r="Y146" s="23"/>
      <c r="Z146" s="23" t="s">
        <v>126</v>
      </c>
      <c r="AA146" s="23"/>
      <c r="AB146" s="47"/>
      <c r="AC146" s="27"/>
      <c r="AD146" s="50"/>
      <c r="AE146" s="50" t="s">
        <v>126</v>
      </c>
      <c r="AF146" s="66" t="s">
        <v>127</v>
      </c>
      <c r="AG146" s="23"/>
      <c r="AH146" s="23"/>
      <c r="AI146" s="23"/>
      <c r="AJ146" s="23" t="s">
        <v>43</v>
      </c>
      <c r="AK146" s="27"/>
      <c r="AL146" s="27"/>
      <c r="AM146" s="23"/>
      <c r="AN146" s="23"/>
      <c r="AO146" s="23"/>
      <c r="AP146" s="23"/>
      <c r="AQ146" s="23" t="s">
        <v>129</v>
      </c>
      <c r="AR146" s="23"/>
      <c r="AS146" s="23" t="s">
        <v>128</v>
      </c>
      <c r="AT146" s="23" t="s">
        <v>128</v>
      </c>
      <c r="AU146" s="23" t="s">
        <v>129</v>
      </c>
      <c r="AV146" s="23" t="s">
        <v>128</v>
      </c>
      <c r="AW146" s="23" t="s">
        <v>128</v>
      </c>
      <c r="AX146" s="23" t="s">
        <v>128</v>
      </c>
      <c r="AY146" s="23"/>
      <c r="AZ146" s="23" t="s">
        <v>531</v>
      </c>
      <c r="BA146" s="65"/>
    </row>
    <row r="147" spans="1:53" ht="16.05" customHeight="1" x14ac:dyDescent="0.3">
      <c r="A147" s="23">
        <v>1971</v>
      </c>
      <c r="B147" s="24" t="s">
        <v>269</v>
      </c>
      <c r="C147" s="24" t="s">
        <v>270</v>
      </c>
      <c r="D147" s="24" t="s">
        <v>5152</v>
      </c>
      <c r="E147" s="25">
        <v>26057</v>
      </c>
      <c r="F147" s="38">
        <v>0.72791666666666666</v>
      </c>
      <c r="G147" s="22">
        <v>26057</v>
      </c>
      <c r="H147" s="37">
        <v>0.5195833333333334</v>
      </c>
      <c r="I147" s="34" t="s">
        <v>6250</v>
      </c>
      <c r="J147" s="43">
        <v>-8.4092000000000002</v>
      </c>
      <c r="K147" s="43">
        <v>-77.968800000000002</v>
      </c>
      <c r="L147" s="56">
        <v>35</v>
      </c>
      <c r="M147" s="43">
        <v>5.0599999999999996</v>
      </c>
      <c r="N147" s="43"/>
      <c r="O147" s="57"/>
      <c r="P147" s="57">
        <v>4.9000000000000004</v>
      </c>
      <c r="Q147" s="57"/>
      <c r="R147" s="57"/>
      <c r="S147" s="24" t="s">
        <v>5110</v>
      </c>
      <c r="T147" s="26"/>
      <c r="U147" s="24"/>
      <c r="V147" s="46"/>
      <c r="W147" s="58"/>
      <c r="X147" s="26">
        <v>5</v>
      </c>
      <c r="Y147" s="26">
        <v>0</v>
      </c>
      <c r="Z147" s="26">
        <v>30</v>
      </c>
      <c r="AA147" s="26"/>
      <c r="AB147" s="58"/>
      <c r="AC147" s="24" t="s">
        <v>5794</v>
      </c>
      <c r="AD147" s="26"/>
      <c r="AE147" s="26"/>
      <c r="AF147" s="59"/>
      <c r="AG147" s="26"/>
      <c r="AH147" s="26" t="s">
        <v>129</v>
      </c>
      <c r="AI147" s="26"/>
      <c r="AJ147" s="26" t="s">
        <v>43</v>
      </c>
      <c r="AK147" s="24"/>
      <c r="AL147" s="24"/>
      <c r="AM147" s="26"/>
      <c r="AN147" s="26"/>
      <c r="AO147" s="26"/>
      <c r="AP147" s="26"/>
      <c r="AQ147" s="26"/>
      <c r="AR147" s="26"/>
      <c r="AS147" s="26" t="s">
        <v>128</v>
      </c>
      <c r="AT147" s="26" t="s">
        <v>128</v>
      </c>
      <c r="AU147" s="26" t="s">
        <v>128</v>
      </c>
      <c r="AV147" s="26" t="s">
        <v>128</v>
      </c>
      <c r="AW147" s="26" t="s">
        <v>128</v>
      </c>
      <c r="AX147" s="26" t="s">
        <v>128</v>
      </c>
      <c r="AY147" s="26"/>
      <c r="AZ147" s="26" t="s">
        <v>5151</v>
      </c>
      <c r="BA147" s="39" t="s">
        <v>5795</v>
      </c>
    </row>
    <row r="148" spans="1:53" ht="16.05" customHeight="1" x14ac:dyDescent="0.3">
      <c r="A148" s="23">
        <v>1971</v>
      </c>
      <c r="B148" s="27" t="s">
        <v>218</v>
      </c>
      <c r="C148" s="27" t="s">
        <v>426</v>
      </c>
      <c r="D148" s="27" t="s">
        <v>532</v>
      </c>
      <c r="E148" s="28">
        <v>26100</v>
      </c>
      <c r="F148" s="36">
        <v>0.61414351851851856</v>
      </c>
      <c r="G148" s="22">
        <v>26100</v>
      </c>
      <c r="H148" s="37">
        <v>0.90581018518518519</v>
      </c>
      <c r="I148" s="34" t="s">
        <v>6250</v>
      </c>
      <c r="J148" s="35">
        <v>-7.2249999999999996</v>
      </c>
      <c r="K148" s="35">
        <v>109.0779</v>
      </c>
      <c r="L148" s="42">
        <v>35</v>
      </c>
      <c r="M148" s="43">
        <v>5.0599999999999996</v>
      </c>
      <c r="N148" s="35"/>
      <c r="O148" s="44"/>
      <c r="P148" s="44">
        <v>5.2</v>
      </c>
      <c r="Q148" s="44"/>
      <c r="R148" s="44"/>
      <c r="S148" s="27" t="s">
        <v>5110</v>
      </c>
      <c r="T148" s="23"/>
      <c r="U148" s="27"/>
      <c r="V148" s="46"/>
      <c r="W148" s="47"/>
      <c r="X148" s="23">
        <v>1</v>
      </c>
      <c r="Y148" s="29">
        <v>1</v>
      </c>
      <c r="Z148" s="23">
        <v>6</v>
      </c>
      <c r="AA148" s="23"/>
      <c r="AB148" s="47"/>
      <c r="AC148" s="27" t="s">
        <v>5903</v>
      </c>
      <c r="AD148" s="23">
        <v>1377</v>
      </c>
      <c r="AE148" s="23" t="s">
        <v>232</v>
      </c>
      <c r="AF148" s="50" t="s">
        <v>127</v>
      </c>
      <c r="AG148" s="23"/>
      <c r="AH148" s="23"/>
      <c r="AI148" s="23"/>
      <c r="AJ148" s="23" t="s">
        <v>43</v>
      </c>
      <c r="AK148" s="27"/>
      <c r="AL148" s="27"/>
      <c r="AM148" s="23"/>
      <c r="AN148" s="23"/>
      <c r="AO148" s="23"/>
      <c r="AP148" s="23"/>
      <c r="AQ148" s="23" t="s">
        <v>129</v>
      </c>
      <c r="AR148" s="23"/>
      <c r="AS148" s="23" t="s">
        <v>128</v>
      </c>
      <c r="AT148" s="23" t="s">
        <v>129</v>
      </c>
      <c r="AU148" s="23" t="s">
        <v>129</v>
      </c>
      <c r="AV148" s="23" t="s">
        <v>128</v>
      </c>
      <c r="AW148" s="23" t="s">
        <v>129</v>
      </c>
      <c r="AX148" s="23" t="s">
        <v>128</v>
      </c>
      <c r="AY148" s="23"/>
      <c r="AZ148" s="23" t="s">
        <v>533</v>
      </c>
      <c r="BA148" s="65" t="s">
        <v>5841</v>
      </c>
    </row>
    <row r="149" spans="1:53" ht="16.05" customHeight="1" x14ac:dyDescent="0.3">
      <c r="A149" s="23">
        <v>1971</v>
      </c>
      <c r="B149" s="24" t="s">
        <v>294</v>
      </c>
      <c r="C149" s="24" t="s">
        <v>295</v>
      </c>
      <c r="D149" s="24" t="s">
        <v>5199</v>
      </c>
      <c r="E149" s="25">
        <v>26120</v>
      </c>
      <c r="F149" s="38">
        <v>0.91319444444444453</v>
      </c>
      <c r="G149" s="22">
        <v>26121</v>
      </c>
      <c r="H149" s="37">
        <v>0.3298611111111111</v>
      </c>
      <c r="I149" s="34" t="s">
        <v>6250</v>
      </c>
      <c r="J149" s="43">
        <v>-38.423000000000002</v>
      </c>
      <c r="K149" s="43">
        <v>145.113</v>
      </c>
      <c r="L149" s="56">
        <v>43</v>
      </c>
      <c r="M149" s="43">
        <v>5.3739999999999997</v>
      </c>
      <c r="N149" s="43"/>
      <c r="O149" s="57">
        <v>5</v>
      </c>
      <c r="P149" s="57"/>
      <c r="Q149" s="57">
        <v>4.9000000000000004</v>
      </c>
      <c r="R149" s="57"/>
      <c r="S149" s="24" t="s">
        <v>6114</v>
      </c>
      <c r="T149" s="26" t="s">
        <v>139</v>
      </c>
      <c r="U149" s="24"/>
      <c r="V149" s="46"/>
      <c r="W149" s="58"/>
      <c r="X149" s="26">
        <v>0</v>
      </c>
      <c r="Y149" s="26">
        <v>0</v>
      </c>
      <c r="Z149" s="26">
        <v>0</v>
      </c>
      <c r="AA149" s="26"/>
      <c r="AB149" s="58"/>
      <c r="AC149" s="24"/>
      <c r="AD149" s="26" t="s">
        <v>420</v>
      </c>
      <c r="AE149" s="26"/>
      <c r="AF149" s="59"/>
      <c r="AG149" s="26"/>
      <c r="AH149" s="26"/>
      <c r="AI149" s="26"/>
      <c r="AJ149" s="26" t="s">
        <v>43</v>
      </c>
      <c r="AK149" s="24"/>
      <c r="AL149" s="24" t="s">
        <v>6112</v>
      </c>
      <c r="AM149" s="26"/>
      <c r="AN149" s="26"/>
      <c r="AO149" s="26"/>
      <c r="AP149" s="26"/>
      <c r="AQ149" s="26"/>
      <c r="AR149" s="26"/>
      <c r="AS149" s="26" t="s">
        <v>128</v>
      </c>
      <c r="AT149" s="26" t="s">
        <v>128</v>
      </c>
      <c r="AU149" s="26" t="s">
        <v>128</v>
      </c>
      <c r="AV149" s="26" t="s">
        <v>128</v>
      </c>
      <c r="AW149" s="26" t="s">
        <v>129</v>
      </c>
      <c r="AX149" s="26" t="s">
        <v>128</v>
      </c>
      <c r="AY149" s="26"/>
      <c r="AZ149" s="26" t="s">
        <v>5200</v>
      </c>
      <c r="BA149" s="39" t="s">
        <v>5201</v>
      </c>
    </row>
    <row r="150" spans="1:53" ht="16.05" customHeight="1" x14ac:dyDescent="0.3">
      <c r="A150" s="23">
        <v>1971</v>
      </c>
      <c r="B150" s="24" t="s">
        <v>269</v>
      </c>
      <c r="C150" s="24" t="s">
        <v>270</v>
      </c>
      <c r="D150" s="24" t="s">
        <v>3897</v>
      </c>
      <c r="E150" s="25">
        <v>26123</v>
      </c>
      <c r="F150" s="38">
        <v>0.86565972222222232</v>
      </c>
      <c r="G150" s="22">
        <v>26123</v>
      </c>
      <c r="H150" s="37">
        <v>0.65732638888888884</v>
      </c>
      <c r="I150" s="34" t="s">
        <v>6250</v>
      </c>
      <c r="J150" s="43">
        <v>-3.8308</v>
      </c>
      <c r="K150" s="43">
        <v>-80.685000000000002</v>
      </c>
      <c r="L150" s="56">
        <v>57</v>
      </c>
      <c r="M150" s="43">
        <v>4.84</v>
      </c>
      <c r="N150" s="43"/>
      <c r="O150" s="57"/>
      <c r="P150" s="57">
        <v>4.4000000000000004</v>
      </c>
      <c r="Q150" s="57"/>
      <c r="R150" s="57"/>
      <c r="S150" s="24" t="s">
        <v>5110</v>
      </c>
      <c r="T150" s="26"/>
      <c r="U150" s="24"/>
      <c r="V150" s="46"/>
      <c r="W150" s="58"/>
      <c r="X150" s="26">
        <v>0</v>
      </c>
      <c r="Y150" s="26">
        <v>0</v>
      </c>
      <c r="Z150" s="26">
        <v>0</v>
      </c>
      <c r="AA150" s="26"/>
      <c r="AB150" s="58"/>
      <c r="AC150" s="24"/>
      <c r="AD150" s="26"/>
      <c r="AE150" s="26" t="s">
        <v>5102</v>
      </c>
      <c r="AF150" s="59"/>
      <c r="AG150" s="26"/>
      <c r="AH150" s="26"/>
      <c r="AI150" s="26"/>
      <c r="AJ150" s="26" t="s">
        <v>5154</v>
      </c>
      <c r="AK150" s="24"/>
      <c r="AL150" s="24" t="s">
        <v>5155</v>
      </c>
      <c r="AM150" s="26"/>
      <c r="AN150" s="26"/>
      <c r="AO150" s="26"/>
      <c r="AP150" s="26"/>
      <c r="AQ150" s="26"/>
      <c r="AR150" s="26"/>
      <c r="AS150" s="26" t="s">
        <v>128</v>
      </c>
      <c r="AT150" s="26" t="s">
        <v>128</v>
      </c>
      <c r="AU150" s="26" t="s">
        <v>128</v>
      </c>
      <c r="AV150" s="26" t="s">
        <v>128</v>
      </c>
      <c r="AW150" s="26" t="s">
        <v>128</v>
      </c>
      <c r="AX150" s="26" t="s">
        <v>128</v>
      </c>
      <c r="AY150" s="26"/>
      <c r="AZ150" s="26" t="s">
        <v>5149</v>
      </c>
      <c r="BA150" s="39" t="s">
        <v>5136</v>
      </c>
    </row>
    <row r="151" spans="1:53" ht="16.05" customHeight="1" x14ac:dyDescent="0.3">
      <c r="A151" s="23">
        <v>1971</v>
      </c>
      <c r="B151" s="27" t="s">
        <v>159</v>
      </c>
      <c r="C151" s="27" t="s">
        <v>160</v>
      </c>
      <c r="D151" s="27" t="s">
        <v>534</v>
      </c>
      <c r="E151" s="28">
        <v>26129</v>
      </c>
      <c r="F151" s="36">
        <v>6.4837962962962958E-2</v>
      </c>
      <c r="G151" s="22">
        <v>26129</v>
      </c>
      <c r="H151" s="37">
        <v>0.1481712962962963</v>
      </c>
      <c r="I151" s="34" t="s">
        <v>6250</v>
      </c>
      <c r="J151" s="35">
        <v>44.776000000000003</v>
      </c>
      <c r="K151" s="35">
        <v>10.335000000000001</v>
      </c>
      <c r="L151" s="42">
        <v>8</v>
      </c>
      <c r="M151" s="35">
        <v>5.51</v>
      </c>
      <c r="N151" s="35"/>
      <c r="O151" s="44"/>
      <c r="P151" s="44">
        <v>5.2</v>
      </c>
      <c r="Q151" s="44"/>
      <c r="R151" s="44"/>
      <c r="S151" s="27" t="s">
        <v>5285</v>
      </c>
      <c r="T151" s="23" t="s">
        <v>146</v>
      </c>
      <c r="U151" s="27"/>
      <c r="V151" s="46"/>
      <c r="W151" s="47"/>
      <c r="X151" s="23">
        <v>2</v>
      </c>
      <c r="Y151" s="23">
        <v>0</v>
      </c>
      <c r="Z151" s="23" t="s">
        <v>232</v>
      </c>
      <c r="AA151" s="23"/>
      <c r="AB151" s="47"/>
      <c r="AC151" s="27" t="s">
        <v>535</v>
      </c>
      <c r="AD151" s="23">
        <v>160</v>
      </c>
      <c r="AE151" s="23"/>
      <c r="AF151" s="62">
        <v>8000000</v>
      </c>
      <c r="AG151" s="23"/>
      <c r="AH151" s="23"/>
      <c r="AI151" s="23"/>
      <c r="AJ151" s="23" t="s">
        <v>43</v>
      </c>
      <c r="AK151" s="27"/>
      <c r="AL151" s="27" t="s">
        <v>5878</v>
      </c>
      <c r="AM151" s="23"/>
      <c r="AN151" s="23"/>
      <c r="AO151" s="23"/>
      <c r="AP151" s="23"/>
      <c r="AQ151" s="23"/>
      <c r="AR151" s="23"/>
      <c r="AS151" s="23" t="s">
        <v>128</v>
      </c>
      <c r="AT151" s="23" t="s">
        <v>129</v>
      </c>
      <c r="AU151" s="23" t="s">
        <v>129</v>
      </c>
      <c r="AV151" s="23" t="s">
        <v>128</v>
      </c>
      <c r="AW151" s="23" t="s">
        <v>129</v>
      </c>
      <c r="AX151" s="23" t="s">
        <v>128</v>
      </c>
      <c r="AY151" s="23"/>
      <c r="AZ151" s="23" t="s">
        <v>536</v>
      </c>
      <c r="BA151" s="65" t="s">
        <v>537</v>
      </c>
    </row>
    <row r="152" spans="1:53" ht="16.05" customHeight="1" x14ac:dyDescent="0.3">
      <c r="A152" s="23">
        <v>1971</v>
      </c>
      <c r="B152" s="27" t="s">
        <v>187</v>
      </c>
      <c r="C152" s="27" t="s">
        <v>188</v>
      </c>
      <c r="D152" s="27" t="s">
        <v>538</v>
      </c>
      <c r="E152" s="28">
        <v>26171</v>
      </c>
      <c r="F152" s="36">
        <v>0.28828703703703701</v>
      </c>
      <c r="G152" s="22">
        <v>26171</v>
      </c>
      <c r="H152" s="37">
        <v>0.43412037037037038</v>
      </c>
      <c r="I152" s="34" t="s">
        <v>6250</v>
      </c>
      <c r="J152" s="35">
        <v>30.0565</v>
      </c>
      <c r="K152" s="35">
        <v>50.832599999999999</v>
      </c>
      <c r="L152" s="42">
        <v>42.1</v>
      </c>
      <c r="M152" s="43">
        <v>4.95</v>
      </c>
      <c r="N152" s="35"/>
      <c r="O152" s="44"/>
      <c r="P152" s="44">
        <v>4.7</v>
      </c>
      <c r="Q152" s="44"/>
      <c r="R152" s="44"/>
      <c r="S152" s="27" t="s">
        <v>5110</v>
      </c>
      <c r="T152" s="23"/>
      <c r="U152" s="27"/>
      <c r="V152" s="47"/>
      <c r="W152" s="47"/>
      <c r="X152" s="23" t="s">
        <v>126</v>
      </c>
      <c r="Y152" s="23"/>
      <c r="Z152" s="23" t="s">
        <v>126</v>
      </c>
      <c r="AA152" s="23"/>
      <c r="AB152" s="47"/>
      <c r="AC152" s="27"/>
      <c r="AD152" s="50"/>
      <c r="AE152" s="50" t="s">
        <v>126</v>
      </c>
      <c r="AF152" s="66" t="s">
        <v>127</v>
      </c>
      <c r="AG152" s="23"/>
      <c r="AH152" s="23"/>
      <c r="AI152" s="23"/>
      <c r="AJ152" s="23" t="s">
        <v>311</v>
      </c>
      <c r="AK152" s="27"/>
      <c r="AL152" s="27"/>
      <c r="AM152" s="23"/>
      <c r="AN152" s="23"/>
      <c r="AO152" s="23"/>
      <c r="AP152" s="23"/>
      <c r="AQ152" s="23" t="s">
        <v>129</v>
      </c>
      <c r="AR152" s="23"/>
      <c r="AS152" s="23" t="s">
        <v>128</v>
      </c>
      <c r="AT152" s="23" t="s">
        <v>128</v>
      </c>
      <c r="AU152" s="23" t="s">
        <v>129</v>
      </c>
      <c r="AV152" s="23" t="s">
        <v>128</v>
      </c>
      <c r="AW152" s="23" t="s">
        <v>128</v>
      </c>
      <c r="AX152" s="23" t="s">
        <v>128</v>
      </c>
      <c r="AY152" s="23"/>
      <c r="AZ152" s="23" t="s">
        <v>539</v>
      </c>
      <c r="BA152" s="65"/>
    </row>
    <row r="153" spans="1:53" ht="16.05" customHeight="1" x14ac:dyDescent="0.3">
      <c r="A153" s="23">
        <v>1972</v>
      </c>
      <c r="B153" s="27" t="s">
        <v>159</v>
      </c>
      <c r="C153" s="27" t="s">
        <v>160</v>
      </c>
      <c r="D153" s="27" t="s">
        <v>540</v>
      </c>
      <c r="E153" s="28">
        <v>26333</v>
      </c>
      <c r="F153" s="36">
        <v>0.11270833333333334</v>
      </c>
      <c r="G153" s="22">
        <v>26333</v>
      </c>
      <c r="H153" s="37">
        <v>0.15437500000000001</v>
      </c>
      <c r="I153" s="34" t="s">
        <v>6250</v>
      </c>
      <c r="J153" s="35">
        <v>43.820999999999998</v>
      </c>
      <c r="K153" s="35">
        <v>13.308999999999999</v>
      </c>
      <c r="L153" s="42">
        <v>25</v>
      </c>
      <c r="M153" s="35">
        <v>4.57</v>
      </c>
      <c r="N153" s="35"/>
      <c r="O153" s="44"/>
      <c r="P153" s="44">
        <v>4.5</v>
      </c>
      <c r="Q153" s="44"/>
      <c r="R153" s="44"/>
      <c r="S153" s="67" t="s">
        <v>5285</v>
      </c>
      <c r="T153" s="23" t="s">
        <v>146</v>
      </c>
      <c r="U153" s="27"/>
      <c r="V153" s="46"/>
      <c r="W153" s="47">
        <v>450</v>
      </c>
      <c r="X153" s="23">
        <v>1</v>
      </c>
      <c r="Y153" s="23"/>
      <c r="Z153" s="23">
        <v>2</v>
      </c>
      <c r="AA153" s="23"/>
      <c r="AB153" s="47"/>
      <c r="AC153" s="24" t="s">
        <v>5969</v>
      </c>
      <c r="AD153" s="23" t="s">
        <v>541</v>
      </c>
      <c r="AE153" s="23"/>
      <c r="AF153" s="62" t="s">
        <v>137</v>
      </c>
      <c r="AG153" s="23"/>
      <c r="AH153" s="23"/>
      <c r="AI153" s="23"/>
      <c r="AJ153" s="23" t="s">
        <v>543</v>
      </c>
      <c r="AK153" s="27" t="s">
        <v>102</v>
      </c>
      <c r="AL153" s="27" t="s">
        <v>540</v>
      </c>
      <c r="AM153" s="23"/>
      <c r="AN153" s="23"/>
      <c r="AO153" s="23"/>
      <c r="AP153" s="23"/>
      <c r="AQ153" s="23" t="s">
        <v>129</v>
      </c>
      <c r="AR153" s="23"/>
      <c r="AS153" s="23" t="s">
        <v>128</v>
      </c>
      <c r="AT153" s="23" t="s">
        <v>129</v>
      </c>
      <c r="AU153" s="23" t="s">
        <v>129</v>
      </c>
      <c r="AV153" s="23" t="s">
        <v>129</v>
      </c>
      <c r="AW153" s="23" t="s">
        <v>129</v>
      </c>
      <c r="AX153" s="23" t="s">
        <v>128</v>
      </c>
      <c r="AY153" s="23"/>
      <c r="AZ153" s="23" t="s">
        <v>542</v>
      </c>
      <c r="BA153" s="65" t="s">
        <v>544</v>
      </c>
    </row>
    <row r="154" spans="1:53" ht="16.05" customHeight="1" x14ac:dyDescent="0.3">
      <c r="A154" s="23">
        <v>1972</v>
      </c>
      <c r="B154" s="27" t="s">
        <v>187</v>
      </c>
      <c r="C154" s="27" t="s">
        <v>188</v>
      </c>
      <c r="D154" s="27" t="s">
        <v>545</v>
      </c>
      <c r="E154" s="28">
        <v>26339</v>
      </c>
      <c r="F154" s="36">
        <v>0.28420138888888885</v>
      </c>
      <c r="G154" s="22">
        <v>26339</v>
      </c>
      <c r="H154" s="37">
        <v>0.43003472222222222</v>
      </c>
      <c r="I154" s="34" t="s">
        <v>6250</v>
      </c>
      <c r="J154" s="35">
        <v>29.532699999999998</v>
      </c>
      <c r="K154" s="35">
        <v>51.120600000000003</v>
      </c>
      <c r="L154" s="42">
        <v>84.1</v>
      </c>
      <c r="M154" s="43">
        <v>4.84</v>
      </c>
      <c r="N154" s="35"/>
      <c r="O154" s="44"/>
      <c r="P154" s="44">
        <v>4.5999999999999996</v>
      </c>
      <c r="Q154" s="44"/>
      <c r="R154" s="44"/>
      <c r="S154" s="27" t="s">
        <v>5110</v>
      </c>
      <c r="T154" s="23"/>
      <c r="U154" s="27"/>
      <c r="V154" s="47"/>
      <c r="W154" s="47"/>
      <c r="X154" s="23" t="s">
        <v>126</v>
      </c>
      <c r="Y154" s="23"/>
      <c r="Z154" s="23" t="s">
        <v>126</v>
      </c>
      <c r="AA154" s="23"/>
      <c r="AB154" s="47"/>
      <c r="AC154" s="27"/>
      <c r="AD154" s="50"/>
      <c r="AE154" s="50" t="s">
        <v>126</v>
      </c>
      <c r="AF154" s="66" t="s">
        <v>127</v>
      </c>
      <c r="AG154" s="23"/>
      <c r="AH154" s="23"/>
      <c r="AI154" s="23"/>
      <c r="AJ154" s="23" t="s">
        <v>311</v>
      </c>
      <c r="AK154" s="27"/>
      <c r="AL154" s="27"/>
      <c r="AM154" s="23"/>
      <c r="AN154" s="23"/>
      <c r="AO154" s="23"/>
      <c r="AP154" s="23"/>
      <c r="AQ154" s="23" t="s">
        <v>129</v>
      </c>
      <c r="AR154" s="23"/>
      <c r="AS154" s="23" t="s">
        <v>128</v>
      </c>
      <c r="AT154" s="23" t="s">
        <v>128</v>
      </c>
      <c r="AU154" s="23" t="s">
        <v>129</v>
      </c>
      <c r="AV154" s="23" t="s">
        <v>128</v>
      </c>
      <c r="AW154" s="23" t="s">
        <v>128</v>
      </c>
      <c r="AX154" s="23" t="s">
        <v>128</v>
      </c>
      <c r="AY154" s="23"/>
      <c r="AZ154" s="23" t="s">
        <v>546</v>
      </c>
      <c r="BA154" s="65"/>
    </row>
    <row r="155" spans="1:53" ht="16.05" customHeight="1" x14ac:dyDescent="0.3">
      <c r="A155" s="23">
        <v>1972</v>
      </c>
      <c r="B155" s="23" t="s">
        <v>159</v>
      </c>
      <c r="C155" s="45" t="s">
        <v>476</v>
      </c>
      <c r="D155" s="27" t="s">
        <v>477</v>
      </c>
      <c r="E155" s="28">
        <v>26361</v>
      </c>
      <c r="F155" s="36">
        <v>0.89363425925925932</v>
      </c>
      <c r="G155" s="22">
        <v>26361</v>
      </c>
      <c r="H155" s="37">
        <v>0.93530092592592595</v>
      </c>
      <c r="I155" s="34" t="s">
        <v>6250</v>
      </c>
      <c r="J155" s="23">
        <v>44.5976</v>
      </c>
      <c r="K155" s="23">
        <v>18.4208</v>
      </c>
      <c r="L155" s="23">
        <v>9</v>
      </c>
      <c r="M155" s="43">
        <v>4.95</v>
      </c>
      <c r="N155" s="35"/>
      <c r="O155" s="44"/>
      <c r="P155" s="44">
        <v>4.8</v>
      </c>
      <c r="Q155" s="57">
        <v>4.3</v>
      </c>
      <c r="R155" s="57"/>
      <c r="S155" s="24" t="s">
        <v>5110</v>
      </c>
      <c r="T155" s="26" t="s">
        <v>677</v>
      </c>
      <c r="U155" s="24"/>
      <c r="V155" s="46"/>
      <c r="W155" s="58"/>
      <c r="X155" s="26">
        <v>0</v>
      </c>
      <c r="Y155" s="26">
        <v>0</v>
      </c>
      <c r="Z155" s="26">
        <v>4</v>
      </c>
      <c r="AA155" s="26"/>
      <c r="AB155" s="58"/>
      <c r="AC155" s="24"/>
      <c r="AD155" s="26" t="s">
        <v>232</v>
      </c>
      <c r="AE155" s="26"/>
      <c r="AF155" s="59"/>
      <c r="AG155" s="26"/>
      <c r="AH155" s="26"/>
      <c r="AI155" s="26"/>
      <c r="AJ155" s="26" t="s">
        <v>43</v>
      </c>
      <c r="AK155" s="24"/>
      <c r="AL155" s="24"/>
      <c r="AM155" s="26"/>
      <c r="AN155" s="26"/>
      <c r="AO155" s="26"/>
      <c r="AP155" s="26"/>
      <c r="AQ155" s="26"/>
      <c r="AR155" s="26"/>
      <c r="AS155" s="26" t="s">
        <v>128</v>
      </c>
      <c r="AT155" s="26" t="s">
        <v>129</v>
      </c>
      <c r="AU155" s="26" t="s">
        <v>128</v>
      </c>
      <c r="AV155" s="26" t="s">
        <v>128</v>
      </c>
      <c r="AW155" s="26" t="s">
        <v>129</v>
      </c>
      <c r="AX155" s="26" t="s">
        <v>128</v>
      </c>
      <c r="AY155" s="26"/>
      <c r="AZ155" s="26" t="s">
        <v>5253</v>
      </c>
      <c r="BA155" s="39" t="s">
        <v>5254</v>
      </c>
    </row>
    <row r="156" spans="1:53" ht="16.05" customHeight="1" x14ac:dyDescent="0.3">
      <c r="A156" s="23">
        <v>1972</v>
      </c>
      <c r="B156" s="24" t="s">
        <v>159</v>
      </c>
      <c r="C156" s="24" t="s">
        <v>229</v>
      </c>
      <c r="D156" s="24" t="s">
        <v>5183</v>
      </c>
      <c r="E156" s="25">
        <v>26374</v>
      </c>
      <c r="F156" s="38">
        <v>0.89689814814814817</v>
      </c>
      <c r="G156" s="22">
        <v>26374</v>
      </c>
      <c r="H156" s="37">
        <v>0.9385648148148148</v>
      </c>
      <c r="I156" s="34" t="s">
        <v>6250</v>
      </c>
      <c r="J156" s="43">
        <v>37.42</v>
      </c>
      <c r="K156" s="43">
        <v>-2.2450000000000001</v>
      </c>
      <c r="L156" s="56">
        <v>5</v>
      </c>
      <c r="M156" s="43">
        <v>4.84</v>
      </c>
      <c r="N156" s="43"/>
      <c r="O156" s="57"/>
      <c r="P156" s="57">
        <v>4.8</v>
      </c>
      <c r="Q156" s="57"/>
      <c r="R156" s="57"/>
      <c r="S156" s="24" t="s">
        <v>5110</v>
      </c>
      <c r="T156" s="26" t="s">
        <v>134</v>
      </c>
      <c r="U156" s="24"/>
      <c r="V156" s="46"/>
      <c r="W156" s="58"/>
      <c r="X156" s="26">
        <v>0</v>
      </c>
      <c r="Y156" s="26">
        <v>0</v>
      </c>
      <c r="Z156" s="26"/>
      <c r="AA156" s="26"/>
      <c r="AB156" s="58"/>
      <c r="AC156" s="24"/>
      <c r="AD156" s="26" t="s">
        <v>361</v>
      </c>
      <c r="AE156" s="26" t="s">
        <v>156</v>
      </c>
      <c r="AF156" s="59"/>
      <c r="AG156" s="26"/>
      <c r="AH156" s="26"/>
      <c r="AI156" s="26"/>
      <c r="AJ156" s="26" t="s">
        <v>43</v>
      </c>
      <c r="AK156" s="24"/>
      <c r="AL156" s="24"/>
      <c r="AM156" s="26"/>
      <c r="AN156" s="26"/>
      <c r="AO156" s="26"/>
      <c r="AP156" s="26"/>
      <c r="AQ156" s="26"/>
      <c r="AR156" s="26"/>
      <c r="AS156" s="26" t="s">
        <v>128</v>
      </c>
      <c r="AT156" s="26" t="s">
        <v>128</v>
      </c>
      <c r="AU156" s="26" t="s">
        <v>128</v>
      </c>
      <c r="AV156" s="26" t="s">
        <v>128</v>
      </c>
      <c r="AW156" s="26" t="s">
        <v>129</v>
      </c>
      <c r="AX156" s="26" t="s">
        <v>128</v>
      </c>
      <c r="AY156" s="26"/>
      <c r="AZ156" s="26" t="s">
        <v>5184</v>
      </c>
      <c r="BA156" s="39" t="s">
        <v>5181</v>
      </c>
    </row>
    <row r="157" spans="1:53" ht="16.05" customHeight="1" x14ac:dyDescent="0.3">
      <c r="A157" s="23">
        <v>1972</v>
      </c>
      <c r="B157" s="27" t="s">
        <v>123</v>
      </c>
      <c r="C157" s="27" t="s">
        <v>124</v>
      </c>
      <c r="D157" s="27" t="s">
        <v>547</v>
      </c>
      <c r="E157" s="28">
        <v>26380</v>
      </c>
      <c r="F157" s="36">
        <v>3.5960648148148151E-2</v>
      </c>
      <c r="G157" s="22">
        <v>26380</v>
      </c>
      <c r="H157" s="37">
        <v>0.11929398148148147</v>
      </c>
      <c r="I157" s="34" t="s">
        <v>6250</v>
      </c>
      <c r="J157" s="35">
        <v>40.277000000000001</v>
      </c>
      <c r="K157" s="35">
        <v>42.131999999999998</v>
      </c>
      <c r="L157" s="42">
        <v>34</v>
      </c>
      <c r="M157" s="43">
        <v>4.84</v>
      </c>
      <c r="N157" s="35"/>
      <c r="O157" s="44"/>
      <c r="P157" s="44">
        <v>4.8</v>
      </c>
      <c r="Q157" s="44"/>
      <c r="R157" s="44"/>
      <c r="S157" s="27" t="s">
        <v>5110</v>
      </c>
      <c r="T157" s="23"/>
      <c r="U157" s="27"/>
      <c r="V157" s="46"/>
      <c r="W157" s="47"/>
      <c r="X157" s="23">
        <v>0</v>
      </c>
      <c r="Y157" s="23">
        <v>0</v>
      </c>
      <c r="Z157" s="23">
        <v>4</v>
      </c>
      <c r="AA157" s="23"/>
      <c r="AB157" s="47"/>
      <c r="AC157" s="27"/>
      <c r="AD157" s="23" t="s">
        <v>470</v>
      </c>
      <c r="AE157" s="23">
        <v>100</v>
      </c>
      <c r="AF157" s="23"/>
      <c r="AG157" s="23"/>
      <c r="AH157" s="23"/>
      <c r="AI157" s="23"/>
      <c r="AJ157" s="23" t="s">
        <v>43</v>
      </c>
      <c r="AK157" s="27" t="s">
        <v>100</v>
      </c>
      <c r="AL157" s="27"/>
      <c r="AM157" s="23"/>
      <c r="AN157" s="23"/>
      <c r="AO157" s="23"/>
      <c r="AP157" s="23"/>
      <c r="AQ157" s="23"/>
      <c r="AR157" s="23"/>
      <c r="AS157" s="23" t="s">
        <v>128</v>
      </c>
      <c r="AT157" s="23" t="s">
        <v>129</v>
      </c>
      <c r="AU157" s="23" t="s">
        <v>128</v>
      </c>
      <c r="AV157" s="23" t="s">
        <v>128</v>
      </c>
      <c r="AW157" s="23" t="s">
        <v>129</v>
      </c>
      <c r="AX157" s="23" t="s">
        <v>128</v>
      </c>
      <c r="AY157" s="23"/>
      <c r="AZ157" s="23" t="s">
        <v>548</v>
      </c>
      <c r="BA157" s="45" t="s">
        <v>6479</v>
      </c>
    </row>
    <row r="158" spans="1:53" ht="16.05" customHeight="1" x14ac:dyDescent="0.3">
      <c r="A158" s="23">
        <v>1972</v>
      </c>
      <c r="B158" s="27" t="s">
        <v>159</v>
      </c>
      <c r="C158" s="27" t="s">
        <v>160</v>
      </c>
      <c r="D158" s="27" t="s">
        <v>540</v>
      </c>
      <c r="E158" s="28">
        <v>26464</v>
      </c>
      <c r="F158" s="36">
        <v>0.78879629629629633</v>
      </c>
      <c r="G158" s="22">
        <v>26464</v>
      </c>
      <c r="H158" s="37">
        <v>0.87212962962962959</v>
      </c>
      <c r="I158" s="34" t="s">
        <v>6250</v>
      </c>
      <c r="J158" s="35">
        <v>43.688200000000002</v>
      </c>
      <c r="K158" s="35">
        <v>13.4657</v>
      </c>
      <c r="L158" s="42">
        <v>3</v>
      </c>
      <c r="M158" s="35">
        <v>4.68</v>
      </c>
      <c r="N158" s="35"/>
      <c r="O158" s="44"/>
      <c r="P158" s="44">
        <v>4.5</v>
      </c>
      <c r="Q158" s="44">
        <v>4.7</v>
      </c>
      <c r="R158" s="44"/>
      <c r="S158" s="27" t="s">
        <v>5285</v>
      </c>
      <c r="T158" s="23" t="s">
        <v>224</v>
      </c>
      <c r="U158" s="27"/>
      <c r="V158" s="46"/>
      <c r="W158" s="47"/>
      <c r="X158" s="23">
        <v>2</v>
      </c>
      <c r="Y158" s="23"/>
      <c r="Z158" s="23"/>
      <c r="AA158" s="23"/>
      <c r="AB158" s="47"/>
      <c r="AC158" s="24" t="s">
        <v>5969</v>
      </c>
      <c r="AD158" s="23" t="s">
        <v>456</v>
      </c>
      <c r="AE158" s="23"/>
      <c r="AF158" s="23"/>
      <c r="AG158" s="23"/>
      <c r="AH158" s="23"/>
      <c r="AI158" s="23"/>
      <c r="AJ158" s="23" t="s">
        <v>550</v>
      </c>
      <c r="AK158" s="27" t="s">
        <v>102</v>
      </c>
      <c r="AL158" s="27" t="s">
        <v>551</v>
      </c>
      <c r="AM158" s="23"/>
      <c r="AN158" s="23"/>
      <c r="AO158" s="23"/>
      <c r="AP158" s="23"/>
      <c r="AQ158" s="23"/>
      <c r="AR158" s="23"/>
      <c r="AS158" s="23" t="s">
        <v>128</v>
      </c>
      <c r="AT158" s="23" t="s">
        <v>128</v>
      </c>
      <c r="AU158" s="23" t="s">
        <v>128</v>
      </c>
      <c r="AV158" s="23" t="s">
        <v>128</v>
      </c>
      <c r="AW158" s="23" t="s">
        <v>129</v>
      </c>
      <c r="AX158" s="23" t="s">
        <v>128</v>
      </c>
      <c r="AY158" s="23"/>
      <c r="AZ158" s="23" t="s">
        <v>549</v>
      </c>
      <c r="BA158" s="65" t="s">
        <v>544</v>
      </c>
    </row>
    <row r="159" spans="1:53" ht="16.05" customHeight="1" x14ac:dyDescent="0.3">
      <c r="A159" s="23">
        <v>1972</v>
      </c>
      <c r="B159" s="24" t="s">
        <v>269</v>
      </c>
      <c r="C159" s="24" t="s">
        <v>270</v>
      </c>
      <c r="D159" s="24" t="s">
        <v>847</v>
      </c>
      <c r="E159" s="25">
        <v>26469</v>
      </c>
      <c r="F159" s="38">
        <v>0.6600462962962963</v>
      </c>
      <c r="G159" s="25">
        <v>26469</v>
      </c>
      <c r="H159" s="37">
        <v>0.45171296296296298</v>
      </c>
      <c r="I159" s="34" t="s">
        <v>6252</v>
      </c>
      <c r="J159" s="43">
        <v>-12.226599999999999</v>
      </c>
      <c r="K159" s="43">
        <v>-77.624799999999993</v>
      </c>
      <c r="L159" s="56">
        <v>51</v>
      </c>
      <c r="M159" s="43">
        <v>5.39</v>
      </c>
      <c r="N159" s="43"/>
      <c r="O159" s="57"/>
      <c r="P159" s="57">
        <v>5.2</v>
      </c>
      <c r="Q159" s="57"/>
      <c r="R159" s="57"/>
      <c r="S159" s="24" t="s">
        <v>5110</v>
      </c>
      <c r="T159" s="26"/>
      <c r="U159" s="24"/>
      <c r="V159" s="46"/>
      <c r="W159" s="58"/>
      <c r="X159" s="26">
        <v>0</v>
      </c>
      <c r="Y159" s="26">
        <v>0</v>
      </c>
      <c r="Z159" s="26">
        <v>0</v>
      </c>
      <c r="AA159" s="26"/>
      <c r="AB159" s="58"/>
      <c r="AC159" s="24"/>
      <c r="AD159" s="26" t="s">
        <v>470</v>
      </c>
      <c r="AE159" s="26"/>
      <c r="AF159" s="59"/>
      <c r="AG159" s="26"/>
      <c r="AH159" s="26"/>
      <c r="AI159" s="26"/>
      <c r="AJ159" s="26" t="s">
        <v>43</v>
      </c>
      <c r="AK159" s="24"/>
      <c r="AL159" s="24"/>
      <c r="AM159" s="26"/>
      <c r="AN159" s="26"/>
      <c r="AO159" s="26"/>
      <c r="AP159" s="26"/>
      <c r="AQ159" s="26"/>
      <c r="AR159" s="26"/>
      <c r="AS159" s="26" t="s">
        <v>128</v>
      </c>
      <c r="AT159" s="26" t="s">
        <v>128</v>
      </c>
      <c r="AU159" s="26" t="s">
        <v>128</v>
      </c>
      <c r="AV159" s="26" t="s">
        <v>128</v>
      </c>
      <c r="AW159" s="26" t="s">
        <v>128</v>
      </c>
      <c r="AX159" s="26" t="s">
        <v>128</v>
      </c>
      <c r="AY159" s="26"/>
      <c r="AZ159" s="26" t="s">
        <v>5148</v>
      </c>
      <c r="BA159" s="39" t="s">
        <v>5136</v>
      </c>
    </row>
    <row r="160" spans="1:53" ht="16.05" customHeight="1" x14ac:dyDescent="0.3">
      <c r="A160" s="23">
        <v>1972</v>
      </c>
      <c r="B160" s="27" t="s">
        <v>159</v>
      </c>
      <c r="C160" s="27" t="s">
        <v>160</v>
      </c>
      <c r="D160" s="27" t="s">
        <v>552</v>
      </c>
      <c r="E160" s="28">
        <v>26471</v>
      </c>
      <c r="F160" s="36">
        <v>0.62976851851851856</v>
      </c>
      <c r="G160" s="22">
        <v>26471</v>
      </c>
      <c r="H160" s="37">
        <v>0.71310185185185182</v>
      </c>
      <c r="I160" s="34" t="s">
        <v>6250</v>
      </c>
      <c r="J160" s="35">
        <v>43.8</v>
      </c>
      <c r="K160" s="35">
        <v>13.3</v>
      </c>
      <c r="L160" s="42">
        <v>4</v>
      </c>
      <c r="M160" s="35">
        <v>4.53</v>
      </c>
      <c r="N160" s="35"/>
      <c r="O160" s="44"/>
      <c r="P160" s="44">
        <v>4.4000000000000004</v>
      </c>
      <c r="Q160" s="44"/>
      <c r="R160" s="44">
        <v>4</v>
      </c>
      <c r="S160" s="67" t="s">
        <v>6083</v>
      </c>
      <c r="T160" s="23" t="s">
        <v>139</v>
      </c>
      <c r="U160" s="27"/>
      <c r="V160" s="46"/>
      <c r="W160" s="47"/>
      <c r="X160" s="23">
        <v>2</v>
      </c>
      <c r="Y160" s="23">
        <v>2</v>
      </c>
      <c r="Z160" s="23"/>
      <c r="AA160" s="23"/>
      <c r="AB160" s="47"/>
      <c r="AC160" s="27" t="s">
        <v>5900</v>
      </c>
      <c r="AD160" s="23"/>
      <c r="AE160" s="23"/>
      <c r="AF160" s="66">
        <v>300000000</v>
      </c>
      <c r="AG160" s="23"/>
      <c r="AH160" s="23"/>
      <c r="AI160" s="23"/>
      <c r="AJ160" s="23" t="s">
        <v>554</v>
      </c>
      <c r="AK160" s="27" t="s">
        <v>555</v>
      </c>
      <c r="AL160" s="27" t="s">
        <v>540</v>
      </c>
      <c r="AM160" s="23"/>
      <c r="AN160" s="23"/>
      <c r="AO160" s="23"/>
      <c r="AP160" s="23"/>
      <c r="AQ160" s="23"/>
      <c r="AR160" s="23"/>
      <c r="AS160" s="23" t="s">
        <v>128</v>
      </c>
      <c r="AT160" s="23" t="s">
        <v>128</v>
      </c>
      <c r="AU160" s="23" t="s">
        <v>129</v>
      </c>
      <c r="AV160" s="23" t="s">
        <v>128</v>
      </c>
      <c r="AW160" s="23" t="s">
        <v>128</v>
      </c>
      <c r="AX160" s="23" t="s">
        <v>128</v>
      </c>
      <c r="AY160" s="23"/>
      <c r="AZ160" s="23" t="s">
        <v>553</v>
      </c>
      <c r="BA160" s="65" t="s">
        <v>544</v>
      </c>
    </row>
    <row r="161" spans="1:53" ht="16.05" customHeight="1" x14ac:dyDescent="0.3">
      <c r="A161" s="23">
        <v>1972</v>
      </c>
      <c r="B161" s="27" t="s">
        <v>123</v>
      </c>
      <c r="C161" s="27" t="s">
        <v>124</v>
      </c>
      <c r="D161" s="27" t="s">
        <v>6481</v>
      </c>
      <c r="E161" s="28">
        <v>26496</v>
      </c>
      <c r="F161" s="36">
        <v>0.11586805555555556</v>
      </c>
      <c r="G161" s="22">
        <v>26496</v>
      </c>
      <c r="H161" s="37">
        <v>0.24086805555555557</v>
      </c>
      <c r="I161" s="34" t="s">
        <v>6250</v>
      </c>
      <c r="J161" s="35">
        <v>38.232399999999998</v>
      </c>
      <c r="K161" s="35">
        <v>43.363300000000002</v>
      </c>
      <c r="L161" s="42">
        <v>46.1</v>
      </c>
      <c r="M161" s="43">
        <v>5.17</v>
      </c>
      <c r="N161" s="35"/>
      <c r="O161" s="44"/>
      <c r="P161" s="44">
        <v>4.9000000000000004</v>
      </c>
      <c r="Q161" s="44"/>
      <c r="R161" s="44"/>
      <c r="S161" s="27" t="s">
        <v>5110</v>
      </c>
      <c r="T161" s="23"/>
      <c r="U161" s="27"/>
      <c r="V161" s="46"/>
      <c r="W161" s="47"/>
      <c r="X161" s="23">
        <v>0</v>
      </c>
      <c r="Y161" s="23">
        <v>0</v>
      </c>
      <c r="Z161" s="50" t="s">
        <v>557</v>
      </c>
      <c r="AA161" s="23"/>
      <c r="AB161" s="47"/>
      <c r="AC161" s="27"/>
      <c r="AD161" s="23" t="s">
        <v>156</v>
      </c>
      <c r="AE161" s="23">
        <v>400</v>
      </c>
      <c r="AF161" s="23"/>
      <c r="AG161" s="23"/>
      <c r="AH161" s="23"/>
      <c r="AI161" s="23"/>
      <c r="AJ161" s="23" t="s">
        <v>43</v>
      </c>
      <c r="AK161" s="27"/>
      <c r="AL161" s="27"/>
      <c r="AM161" s="23"/>
      <c r="AN161" s="23"/>
      <c r="AO161" s="23"/>
      <c r="AP161" s="23"/>
      <c r="AQ161" s="23"/>
      <c r="AR161" s="23"/>
      <c r="AS161" s="23" t="s">
        <v>128</v>
      </c>
      <c r="AT161" s="23" t="s">
        <v>129</v>
      </c>
      <c r="AU161" s="23" t="s">
        <v>128</v>
      </c>
      <c r="AV161" s="23" t="s">
        <v>128</v>
      </c>
      <c r="AW161" s="23" t="s">
        <v>129</v>
      </c>
      <c r="AX161" s="23" t="s">
        <v>128</v>
      </c>
      <c r="AY161" s="23"/>
      <c r="AZ161" s="23" t="s">
        <v>558</v>
      </c>
      <c r="BA161" s="45" t="s">
        <v>6480</v>
      </c>
    </row>
    <row r="162" spans="1:53" ht="16.05" customHeight="1" x14ac:dyDescent="0.3">
      <c r="A162" s="23">
        <v>1972</v>
      </c>
      <c r="B162" s="27" t="s">
        <v>153</v>
      </c>
      <c r="C162" s="27" t="s">
        <v>154</v>
      </c>
      <c r="D162" s="27" t="s">
        <v>559</v>
      </c>
      <c r="E162" s="28">
        <v>26549</v>
      </c>
      <c r="F162" s="36">
        <v>0.93538194444444445</v>
      </c>
      <c r="G162" s="22">
        <v>26549</v>
      </c>
      <c r="H162" s="37">
        <v>0.97704861111111108</v>
      </c>
      <c r="I162" s="34" t="s">
        <v>6250</v>
      </c>
      <c r="J162" s="35">
        <v>45.927999999999997</v>
      </c>
      <c r="K162" s="35">
        <v>-1.254</v>
      </c>
      <c r="L162" s="42">
        <v>15</v>
      </c>
      <c r="M162" s="43">
        <v>5</v>
      </c>
      <c r="N162" s="35"/>
      <c r="O162" s="44"/>
      <c r="P162" s="44">
        <v>4.9000000000000004</v>
      </c>
      <c r="Q162" s="44">
        <v>5.5</v>
      </c>
      <c r="R162" s="44"/>
      <c r="S162" s="67" t="s">
        <v>6142</v>
      </c>
      <c r="T162" s="23" t="s">
        <v>146</v>
      </c>
      <c r="U162" s="27"/>
      <c r="V162" s="47"/>
      <c r="W162" s="47"/>
      <c r="X162" s="23" t="s">
        <v>126</v>
      </c>
      <c r="Y162" s="23"/>
      <c r="Z162" s="23" t="s">
        <v>126</v>
      </c>
      <c r="AA162" s="23"/>
      <c r="AB162" s="47"/>
      <c r="AC162" s="27"/>
      <c r="AD162" s="50" t="s">
        <v>163</v>
      </c>
      <c r="AE162" s="50" t="s">
        <v>126</v>
      </c>
      <c r="AF162" s="66" t="s">
        <v>137</v>
      </c>
      <c r="AG162" s="23" t="s">
        <v>129</v>
      </c>
      <c r="AH162" s="23"/>
      <c r="AI162" s="23"/>
      <c r="AJ162" s="23" t="s">
        <v>43</v>
      </c>
      <c r="AK162" s="27"/>
      <c r="AL162" s="27"/>
      <c r="AM162" s="23"/>
      <c r="AN162" s="23"/>
      <c r="AO162" s="23"/>
      <c r="AP162" s="23"/>
      <c r="AQ162" s="23" t="s">
        <v>129</v>
      </c>
      <c r="AR162" s="23"/>
      <c r="AS162" s="23" t="s">
        <v>128</v>
      </c>
      <c r="AT162" s="23" t="s">
        <v>128</v>
      </c>
      <c r="AU162" s="23" t="s">
        <v>129</v>
      </c>
      <c r="AV162" s="23" t="s">
        <v>128</v>
      </c>
      <c r="AW162" s="23" t="s">
        <v>129</v>
      </c>
      <c r="AX162" s="23" t="s">
        <v>128</v>
      </c>
      <c r="AY162" s="23"/>
      <c r="AZ162" s="23" t="s">
        <v>560</v>
      </c>
      <c r="BA162" s="65" t="s">
        <v>561</v>
      </c>
    </row>
    <row r="163" spans="1:53" ht="16.05" customHeight="1" x14ac:dyDescent="0.3">
      <c r="A163" s="23">
        <v>1972</v>
      </c>
      <c r="B163" s="27" t="s">
        <v>159</v>
      </c>
      <c r="C163" s="27" t="s">
        <v>239</v>
      </c>
      <c r="D163" s="27" t="s">
        <v>562</v>
      </c>
      <c r="E163" s="28">
        <v>26558</v>
      </c>
      <c r="F163" s="36">
        <v>0.16210648148148146</v>
      </c>
      <c r="G163" s="22">
        <v>26558</v>
      </c>
      <c r="H163" s="37">
        <v>0.20377314814814815</v>
      </c>
      <c r="I163" s="34" t="s">
        <v>6250</v>
      </c>
      <c r="J163" s="35">
        <v>40.276699999999998</v>
      </c>
      <c r="K163" s="35">
        <v>19.733699999999999</v>
      </c>
      <c r="L163" s="42">
        <v>15</v>
      </c>
      <c r="M163" s="43">
        <v>5.28</v>
      </c>
      <c r="N163" s="35"/>
      <c r="O163" s="44"/>
      <c r="P163" s="44">
        <v>5.0999999999999996</v>
      </c>
      <c r="Q163" s="44"/>
      <c r="R163" s="44"/>
      <c r="S163" s="27" t="s">
        <v>5110</v>
      </c>
      <c r="T163" s="23" t="s">
        <v>134</v>
      </c>
      <c r="U163" s="27"/>
      <c r="V163" s="46"/>
      <c r="W163" s="47"/>
      <c r="X163" s="23">
        <v>0</v>
      </c>
      <c r="Y163" s="23">
        <v>0</v>
      </c>
      <c r="Z163" s="23">
        <v>1</v>
      </c>
      <c r="AA163" s="23"/>
      <c r="AB163" s="47"/>
      <c r="AC163" s="27"/>
      <c r="AD163" s="23">
        <v>2</v>
      </c>
      <c r="AE163" s="23">
        <v>30</v>
      </c>
      <c r="AF163" s="23"/>
      <c r="AG163" s="23"/>
      <c r="AH163" s="23"/>
      <c r="AI163" s="23"/>
      <c r="AJ163" s="23" t="s">
        <v>43</v>
      </c>
      <c r="AK163" s="27"/>
      <c r="AL163" s="27"/>
      <c r="AM163" s="23"/>
      <c r="AN163" s="23"/>
      <c r="AO163" s="23"/>
      <c r="AP163" s="23"/>
      <c r="AQ163" s="23"/>
      <c r="AR163" s="23"/>
      <c r="AS163" s="23" t="s">
        <v>128</v>
      </c>
      <c r="AT163" s="23" t="s">
        <v>129</v>
      </c>
      <c r="AU163" s="23" t="s">
        <v>128</v>
      </c>
      <c r="AV163" s="23" t="s">
        <v>128</v>
      </c>
      <c r="AW163" s="23" t="s">
        <v>129</v>
      </c>
      <c r="AX163" s="23" t="s">
        <v>128</v>
      </c>
      <c r="AY163" s="23"/>
      <c r="AZ163" s="23" t="s">
        <v>563</v>
      </c>
      <c r="BA163" s="45" t="s">
        <v>6555</v>
      </c>
    </row>
    <row r="164" spans="1:53" ht="16.05" customHeight="1" x14ac:dyDescent="0.3">
      <c r="A164" s="23">
        <v>1973</v>
      </c>
      <c r="B164" s="24" t="s">
        <v>148</v>
      </c>
      <c r="C164" s="24" t="s">
        <v>191</v>
      </c>
      <c r="D164" s="24" t="s">
        <v>4882</v>
      </c>
      <c r="E164" s="25">
        <v>26716</v>
      </c>
      <c r="F164" s="38">
        <v>0.61523148148148155</v>
      </c>
      <c r="G164" s="25">
        <v>26716</v>
      </c>
      <c r="H164" s="37">
        <v>0.28189814814814812</v>
      </c>
      <c r="I164" s="34" t="s">
        <v>6252</v>
      </c>
      <c r="J164" s="43">
        <v>33.978999999999999</v>
      </c>
      <c r="K164" s="43">
        <v>-119.05</v>
      </c>
      <c r="L164" s="56">
        <v>10</v>
      </c>
      <c r="M164" s="43">
        <v>5.3</v>
      </c>
      <c r="N164" s="43"/>
      <c r="O164" s="57">
        <v>6</v>
      </c>
      <c r="P164" s="57">
        <v>5.6</v>
      </c>
      <c r="Q164" s="57">
        <v>5.8</v>
      </c>
      <c r="R164" s="57"/>
      <c r="S164" s="24" t="s">
        <v>5294</v>
      </c>
      <c r="T164" s="26" t="s">
        <v>134</v>
      </c>
      <c r="U164" s="24"/>
      <c r="V164" s="46"/>
      <c r="W164" s="58"/>
      <c r="X164" s="23">
        <v>0</v>
      </c>
      <c r="Y164" s="23">
        <v>0</v>
      </c>
      <c r="Z164" s="26">
        <v>5</v>
      </c>
      <c r="AA164" s="26"/>
      <c r="AB164" s="58"/>
      <c r="AC164" s="24"/>
      <c r="AD164" s="26" t="s">
        <v>232</v>
      </c>
      <c r="AE164" s="26">
        <v>0</v>
      </c>
      <c r="AF164" s="59">
        <v>1000000</v>
      </c>
      <c r="AG164" s="26" t="s">
        <v>129</v>
      </c>
      <c r="AH164" s="26" t="s">
        <v>129</v>
      </c>
      <c r="AI164" s="26"/>
      <c r="AJ164" s="26" t="s">
        <v>43</v>
      </c>
      <c r="AK164" s="24"/>
      <c r="AL164" s="24" t="s">
        <v>4884</v>
      </c>
      <c r="AM164" s="26"/>
      <c r="AN164" s="26"/>
      <c r="AO164" s="26"/>
      <c r="AP164" s="26"/>
      <c r="AQ164" s="26"/>
      <c r="AR164" s="26"/>
      <c r="AS164" s="26" t="s">
        <v>128</v>
      </c>
      <c r="AT164" s="26" t="s">
        <v>129</v>
      </c>
      <c r="AU164" s="26" t="s">
        <v>129</v>
      </c>
      <c r="AV164" s="26" t="s">
        <v>128</v>
      </c>
      <c r="AW164" s="26" t="s">
        <v>129</v>
      </c>
      <c r="AX164" s="26" t="s">
        <v>128</v>
      </c>
      <c r="AY164" s="26"/>
      <c r="AZ164" s="26" t="s">
        <v>4883</v>
      </c>
      <c r="BA164" s="39" t="s">
        <v>4885</v>
      </c>
    </row>
    <row r="165" spans="1:53" ht="16.05" customHeight="1" x14ac:dyDescent="0.3">
      <c r="A165" s="23">
        <v>1973</v>
      </c>
      <c r="B165" s="27" t="s">
        <v>187</v>
      </c>
      <c r="C165" s="27" t="s">
        <v>188</v>
      </c>
      <c r="D165" s="27" t="s">
        <v>564</v>
      </c>
      <c r="E165" s="28">
        <v>26719</v>
      </c>
      <c r="F165" s="36">
        <v>1.8634259259259261E-3</v>
      </c>
      <c r="G165" s="22">
        <v>26719</v>
      </c>
      <c r="H165" s="37">
        <v>0.14769675925925926</v>
      </c>
      <c r="I165" s="34" t="s">
        <v>6250</v>
      </c>
      <c r="J165" s="35">
        <v>28.584</v>
      </c>
      <c r="K165" s="35">
        <v>52.62</v>
      </c>
      <c r="L165" s="42">
        <v>27</v>
      </c>
      <c r="M165" s="43">
        <v>5.28</v>
      </c>
      <c r="N165" s="35"/>
      <c r="O165" s="44"/>
      <c r="P165" s="44">
        <v>5.2</v>
      </c>
      <c r="Q165" s="44"/>
      <c r="R165" s="44"/>
      <c r="S165" s="27" t="s">
        <v>5110</v>
      </c>
      <c r="T165" s="23"/>
      <c r="U165" s="27"/>
      <c r="V165" s="47"/>
      <c r="W165" s="47"/>
      <c r="X165" s="23"/>
      <c r="Y165" s="23"/>
      <c r="Z165" s="23"/>
      <c r="AA165" s="23"/>
      <c r="AB165" s="47"/>
      <c r="AC165" s="27"/>
      <c r="AD165" s="23"/>
      <c r="AE165" s="23"/>
      <c r="AF165" s="62" t="s">
        <v>127</v>
      </c>
      <c r="AG165" s="23"/>
      <c r="AH165" s="23"/>
      <c r="AI165" s="23"/>
      <c r="AJ165" s="23" t="s">
        <v>390</v>
      </c>
      <c r="AK165" s="27"/>
      <c r="AL165" s="27" t="s">
        <v>566</v>
      </c>
      <c r="AM165" s="23"/>
      <c r="AN165" s="23"/>
      <c r="AO165" s="23"/>
      <c r="AP165" s="23"/>
      <c r="AQ165" s="23" t="s">
        <v>129</v>
      </c>
      <c r="AR165" s="23"/>
      <c r="AS165" s="23" t="s">
        <v>128</v>
      </c>
      <c r="AT165" s="23" t="s">
        <v>128</v>
      </c>
      <c r="AU165" s="23" t="s">
        <v>129</v>
      </c>
      <c r="AV165" s="23" t="s">
        <v>128</v>
      </c>
      <c r="AW165" s="23" t="s">
        <v>128</v>
      </c>
      <c r="AX165" s="23" t="s">
        <v>128</v>
      </c>
      <c r="AY165" s="23"/>
      <c r="AZ165" s="23" t="s">
        <v>565</v>
      </c>
      <c r="BA165" s="45"/>
    </row>
    <row r="166" spans="1:53" ht="16.05" customHeight="1" x14ac:dyDescent="0.3">
      <c r="A166" s="23">
        <v>1973</v>
      </c>
      <c r="B166" s="27" t="s">
        <v>366</v>
      </c>
      <c r="C166" s="27" t="s">
        <v>367</v>
      </c>
      <c r="D166" s="27" t="s">
        <v>368</v>
      </c>
      <c r="E166" s="28">
        <v>26991</v>
      </c>
      <c r="F166" s="36">
        <v>0.56688657407407406</v>
      </c>
      <c r="G166" s="22">
        <v>26991</v>
      </c>
      <c r="H166" s="37">
        <v>0.52521990740740743</v>
      </c>
      <c r="I166" s="34" t="s">
        <v>6250</v>
      </c>
      <c r="J166" s="35">
        <v>38.457999999999998</v>
      </c>
      <c r="K166" s="35">
        <v>-28.308</v>
      </c>
      <c r="L166" s="42">
        <v>5</v>
      </c>
      <c r="M166" s="43">
        <v>5.17</v>
      </c>
      <c r="N166" s="35"/>
      <c r="O166" s="44"/>
      <c r="P166" s="44"/>
      <c r="Q166" s="44">
        <v>5.0999999999999996</v>
      </c>
      <c r="R166" s="44"/>
      <c r="S166" s="27" t="s">
        <v>5110</v>
      </c>
      <c r="T166" s="23" t="s">
        <v>146</v>
      </c>
      <c r="U166" s="27"/>
      <c r="V166" s="46">
        <v>99592</v>
      </c>
      <c r="W166" s="47"/>
      <c r="X166" s="23">
        <v>1</v>
      </c>
      <c r="Y166" s="23">
        <v>1</v>
      </c>
      <c r="Z166" s="23"/>
      <c r="AA166" s="23">
        <v>3700</v>
      </c>
      <c r="AB166" s="47"/>
      <c r="AC166" s="27" t="s">
        <v>5903</v>
      </c>
      <c r="AD166" s="29" t="s">
        <v>336</v>
      </c>
      <c r="AE166" s="29" t="s">
        <v>232</v>
      </c>
      <c r="AF166" s="62" t="s">
        <v>137</v>
      </c>
      <c r="AG166" s="23"/>
      <c r="AH166" s="23" t="s">
        <v>128</v>
      </c>
      <c r="AI166" s="23" t="s">
        <v>128</v>
      </c>
      <c r="AJ166" s="23"/>
      <c r="AK166" s="27"/>
      <c r="AL166" s="27"/>
      <c r="AM166" s="23"/>
      <c r="AN166" s="23"/>
      <c r="AO166" s="23"/>
      <c r="AP166" s="23"/>
      <c r="AQ166" s="23" t="s">
        <v>129</v>
      </c>
      <c r="AR166" s="23"/>
      <c r="AS166" s="23" t="s">
        <v>129</v>
      </c>
      <c r="AT166" s="23" t="s">
        <v>129</v>
      </c>
      <c r="AU166" s="23" t="s">
        <v>129</v>
      </c>
      <c r="AV166" s="29" t="s">
        <v>128</v>
      </c>
      <c r="AW166" s="29" t="s">
        <v>129</v>
      </c>
      <c r="AX166" s="23" t="s">
        <v>128</v>
      </c>
      <c r="AY166" s="23"/>
      <c r="AZ166" s="23" t="s">
        <v>568</v>
      </c>
      <c r="BA166" s="45" t="s">
        <v>5842</v>
      </c>
    </row>
    <row r="167" spans="1:53" ht="16.05" customHeight="1" x14ac:dyDescent="0.3">
      <c r="A167" s="23">
        <v>1973</v>
      </c>
      <c r="B167" s="27" t="s">
        <v>254</v>
      </c>
      <c r="C167" s="27" t="s">
        <v>255</v>
      </c>
      <c r="D167" s="27" t="s">
        <v>569</v>
      </c>
      <c r="E167" s="28">
        <v>26992</v>
      </c>
      <c r="F167" s="36">
        <v>0.58733796296296303</v>
      </c>
      <c r="G167" s="22">
        <v>26992</v>
      </c>
      <c r="H167" s="37">
        <v>0.58733796296296303</v>
      </c>
      <c r="I167" s="34" t="s">
        <v>6250</v>
      </c>
      <c r="J167" s="35">
        <v>36.14</v>
      </c>
      <c r="K167" s="35">
        <v>4.4080000000000004</v>
      </c>
      <c r="L167" s="42">
        <v>17</v>
      </c>
      <c r="M167" s="43">
        <v>5.17</v>
      </c>
      <c r="N167" s="35"/>
      <c r="O167" s="44"/>
      <c r="P167" s="44">
        <v>5.0999999999999996</v>
      </c>
      <c r="Q167" s="44"/>
      <c r="R167" s="44"/>
      <c r="S167" s="27" t="s">
        <v>5110</v>
      </c>
      <c r="T167" s="23" t="s">
        <v>171</v>
      </c>
      <c r="U167" s="27"/>
      <c r="V167" s="46">
        <v>3362818</v>
      </c>
      <c r="W167" s="47"/>
      <c r="X167" s="23">
        <v>4</v>
      </c>
      <c r="Y167" s="23">
        <v>4</v>
      </c>
      <c r="Z167" s="23">
        <v>43</v>
      </c>
      <c r="AA167" s="23">
        <v>14922</v>
      </c>
      <c r="AB167" s="47"/>
      <c r="AC167" s="27" t="s">
        <v>5900</v>
      </c>
      <c r="AD167" s="23" t="s">
        <v>570</v>
      </c>
      <c r="AE167" s="23"/>
      <c r="AF167" s="23"/>
      <c r="AG167" s="23"/>
      <c r="AH167" s="23" t="s">
        <v>128</v>
      </c>
      <c r="AI167" s="23" t="s">
        <v>128</v>
      </c>
      <c r="AJ167" s="23" t="s">
        <v>43</v>
      </c>
      <c r="AK167" s="27" t="s">
        <v>572</v>
      </c>
      <c r="AL167" s="27" t="s">
        <v>573</v>
      </c>
      <c r="AM167" s="23"/>
      <c r="AN167" s="23"/>
      <c r="AO167" s="23"/>
      <c r="AP167" s="23"/>
      <c r="AQ167" s="23"/>
      <c r="AR167" s="23"/>
      <c r="AS167" s="23" t="s">
        <v>128</v>
      </c>
      <c r="AT167" s="23" t="s">
        <v>129</v>
      </c>
      <c r="AU167" s="23" t="s">
        <v>128</v>
      </c>
      <c r="AV167" s="23" t="s">
        <v>128</v>
      </c>
      <c r="AW167" s="23" t="s">
        <v>129</v>
      </c>
      <c r="AX167" s="23" t="s">
        <v>128</v>
      </c>
      <c r="AY167" s="23"/>
      <c r="AZ167" s="23" t="s">
        <v>571</v>
      </c>
      <c r="BA167" s="65" t="s">
        <v>280</v>
      </c>
    </row>
    <row r="168" spans="1:53" ht="16.05" customHeight="1" x14ac:dyDescent="0.3">
      <c r="A168" s="23">
        <v>1974</v>
      </c>
      <c r="B168" s="27" t="s">
        <v>123</v>
      </c>
      <c r="C168" s="27" t="s">
        <v>124</v>
      </c>
      <c r="D168" s="27" t="s">
        <v>574</v>
      </c>
      <c r="E168" s="28">
        <v>27061</v>
      </c>
      <c r="F168" s="36">
        <v>7.175925925925927E-4</v>
      </c>
      <c r="G168" s="22">
        <v>27061</v>
      </c>
      <c r="H168" s="37">
        <v>8.4050925925925932E-2</v>
      </c>
      <c r="I168" s="34" t="s">
        <v>6250</v>
      </c>
      <c r="J168" s="35">
        <v>38.552</v>
      </c>
      <c r="K168" s="35">
        <v>27.015000000000001</v>
      </c>
      <c r="L168" s="42">
        <v>29</v>
      </c>
      <c r="M168" s="43">
        <v>5.49</v>
      </c>
      <c r="N168" s="35"/>
      <c r="O168" s="44"/>
      <c r="P168" s="44">
        <v>5.2</v>
      </c>
      <c r="Q168" s="44"/>
      <c r="R168" s="44"/>
      <c r="S168" s="27" t="s">
        <v>5110</v>
      </c>
      <c r="T168" s="23" t="s">
        <v>139</v>
      </c>
      <c r="U168" s="27"/>
      <c r="V168" s="46">
        <v>5388652</v>
      </c>
      <c r="W168" s="47"/>
      <c r="X168" s="50" t="s">
        <v>3350</v>
      </c>
      <c r="Y168" s="50" t="s">
        <v>3350</v>
      </c>
      <c r="Z168" s="23">
        <v>20</v>
      </c>
      <c r="AA168" s="23"/>
      <c r="AB168" s="47"/>
      <c r="AC168" s="27" t="s">
        <v>5904</v>
      </c>
      <c r="AD168" s="23">
        <f>25+14+43</f>
        <v>82</v>
      </c>
      <c r="AE168" s="23"/>
      <c r="AF168" s="23"/>
      <c r="AG168" s="23"/>
      <c r="AH168" s="23" t="s">
        <v>128</v>
      </c>
      <c r="AI168" s="23" t="s">
        <v>128</v>
      </c>
      <c r="AJ168" s="23" t="s">
        <v>43</v>
      </c>
      <c r="AK168" s="27"/>
      <c r="AL168" s="27"/>
      <c r="AM168" s="23"/>
      <c r="AN168" s="23"/>
      <c r="AO168" s="23"/>
      <c r="AP168" s="23"/>
      <c r="AQ168" s="23"/>
      <c r="AR168" s="23"/>
      <c r="AS168" s="23" t="s">
        <v>129</v>
      </c>
      <c r="AT168" s="23" t="s">
        <v>129</v>
      </c>
      <c r="AU168" s="23" t="s">
        <v>129</v>
      </c>
      <c r="AV168" s="23" t="s">
        <v>128</v>
      </c>
      <c r="AW168" s="23" t="s">
        <v>129</v>
      </c>
      <c r="AX168" s="23" t="s">
        <v>128</v>
      </c>
      <c r="AY168" s="23"/>
      <c r="AZ168" s="23" t="s">
        <v>575</v>
      </c>
      <c r="BA168" s="65" t="s">
        <v>576</v>
      </c>
    </row>
    <row r="169" spans="1:53" ht="16.05" customHeight="1" x14ac:dyDescent="0.3">
      <c r="A169" s="23">
        <v>1974</v>
      </c>
      <c r="B169" s="27" t="s">
        <v>148</v>
      </c>
      <c r="C169" s="27" t="s">
        <v>191</v>
      </c>
      <c r="D169" s="27" t="s">
        <v>577</v>
      </c>
      <c r="E169" s="28">
        <v>27075</v>
      </c>
      <c r="F169" s="36">
        <v>0.56515046296296301</v>
      </c>
      <c r="G169" s="22">
        <v>27075</v>
      </c>
      <c r="H169" s="37">
        <v>0.35681712962962964</v>
      </c>
      <c r="I169" s="34" t="s">
        <v>6250</v>
      </c>
      <c r="J169" s="35">
        <v>36.5</v>
      </c>
      <c r="K169" s="35">
        <v>-100.693</v>
      </c>
      <c r="L169" s="42">
        <v>24</v>
      </c>
      <c r="M169" s="43">
        <v>4.6420000000000003</v>
      </c>
      <c r="N169" s="35"/>
      <c r="O169" s="44"/>
      <c r="P169" s="44">
        <v>4.5</v>
      </c>
      <c r="Q169" s="44"/>
      <c r="R169" s="44"/>
      <c r="S169" s="67" t="s">
        <v>6102</v>
      </c>
      <c r="T169" s="23" t="s">
        <v>497</v>
      </c>
      <c r="U169" s="27" t="s">
        <v>193</v>
      </c>
      <c r="V169" s="46">
        <v>660</v>
      </c>
      <c r="W169" s="47"/>
      <c r="X169" s="23"/>
      <c r="Y169" s="23"/>
      <c r="Z169" s="23"/>
      <c r="AA169" s="23"/>
      <c r="AB169" s="47"/>
      <c r="AC169" s="27"/>
      <c r="AD169" s="23" t="s">
        <v>578</v>
      </c>
      <c r="AE169" s="23"/>
      <c r="AF169" s="23"/>
      <c r="AG169" s="23"/>
      <c r="AH169" s="23"/>
      <c r="AI169" s="23"/>
      <c r="AJ169" s="23" t="s">
        <v>43</v>
      </c>
      <c r="AK169" s="27" t="s">
        <v>100</v>
      </c>
      <c r="AL169" s="27"/>
      <c r="AM169" s="23"/>
      <c r="AN169" s="23"/>
      <c r="AO169" s="23"/>
      <c r="AP169" s="23"/>
      <c r="AQ169" s="23"/>
      <c r="AR169" s="23"/>
      <c r="AS169" s="23" t="s">
        <v>128</v>
      </c>
      <c r="AT169" s="23" t="s">
        <v>128</v>
      </c>
      <c r="AU169" s="23" t="s">
        <v>128</v>
      </c>
      <c r="AV169" s="23" t="s">
        <v>128</v>
      </c>
      <c r="AW169" s="23" t="s">
        <v>128</v>
      </c>
      <c r="AX169" s="23" t="s">
        <v>128</v>
      </c>
      <c r="AY169" s="23"/>
      <c r="AZ169" s="23" t="s">
        <v>579</v>
      </c>
      <c r="BA169" s="65" t="s">
        <v>580</v>
      </c>
    </row>
    <row r="170" spans="1:53" ht="16.05" customHeight="1" x14ac:dyDescent="0.3">
      <c r="A170" s="23">
        <v>1974</v>
      </c>
      <c r="B170" s="27" t="s">
        <v>269</v>
      </c>
      <c r="C170" s="27" t="s">
        <v>409</v>
      </c>
      <c r="D170" s="27" t="s">
        <v>581</v>
      </c>
      <c r="E170" s="28">
        <v>27137</v>
      </c>
      <c r="F170" s="36">
        <v>5.5115740740740743E-2</v>
      </c>
      <c r="G170" s="22">
        <v>27136</v>
      </c>
      <c r="H170" s="37">
        <v>0.8467824074074074</v>
      </c>
      <c r="I170" s="34" t="s">
        <v>6250</v>
      </c>
      <c r="J170" s="35">
        <v>6.8949999999999996</v>
      </c>
      <c r="K170" s="35">
        <v>-72.932000000000002</v>
      </c>
      <c r="L170" s="42">
        <v>24</v>
      </c>
      <c r="M170" s="43">
        <v>5.0599999999999996</v>
      </c>
      <c r="N170" s="35"/>
      <c r="O170" s="44"/>
      <c r="P170" s="44">
        <v>5</v>
      </c>
      <c r="Q170" s="44">
        <v>4.5</v>
      </c>
      <c r="R170" s="44"/>
      <c r="S170" s="27" t="s">
        <v>5110</v>
      </c>
      <c r="T170" s="23" t="s">
        <v>582</v>
      </c>
      <c r="U170" s="27"/>
      <c r="V170" s="46"/>
      <c r="W170" s="47"/>
      <c r="X170" s="50" t="s">
        <v>5808</v>
      </c>
      <c r="Y170" s="23"/>
      <c r="Z170" s="50" t="s">
        <v>629</v>
      </c>
      <c r="AA170" s="23"/>
      <c r="AB170" s="47"/>
      <c r="AC170" s="24" t="s">
        <v>5969</v>
      </c>
      <c r="AD170" s="23" t="s">
        <v>163</v>
      </c>
      <c r="AE170" s="23" t="s">
        <v>232</v>
      </c>
      <c r="AF170" s="62" t="s">
        <v>137</v>
      </c>
      <c r="AG170" s="23"/>
      <c r="AH170" s="23"/>
      <c r="AI170" s="23"/>
      <c r="AJ170" s="23"/>
      <c r="AK170" s="27"/>
      <c r="AL170" s="27"/>
      <c r="AM170" s="23"/>
      <c r="AN170" s="23"/>
      <c r="AO170" s="23"/>
      <c r="AP170" s="23"/>
      <c r="AQ170" s="23" t="s">
        <v>129</v>
      </c>
      <c r="AR170" s="23"/>
      <c r="AS170" s="23" t="s">
        <v>128</v>
      </c>
      <c r="AT170" s="23" t="s">
        <v>129</v>
      </c>
      <c r="AU170" s="23" t="s">
        <v>129</v>
      </c>
      <c r="AV170" s="23" t="s">
        <v>128</v>
      </c>
      <c r="AW170" s="23" t="s">
        <v>129</v>
      </c>
      <c r="AX170" s="23" t="s">
        <v>128</v>
      </c>
      <c r="AY170" s="23"/>
      <c r="AZ170" s="23" t="s">
        <v>583</v>
      </c>
      <c r="BA170" s="39" t="s">
        <v>5809</v>
      </c>
    </row>
    <row r="171" spans="1:53" ht="16.05" customHeight="1" x14ac:dyDescent="0.3">
      <c r="A171" s="23">
        <v>1974</v>
      </c>
      <c r="B171" s="27" t="s">
        <v>130</v>
      </c>
      <c r="C171" s="27" t="s">
        <v>131</v>
      </c>
      <c r="D171" s="27" t="s">
        <v>584</v>
      </c>
      <c r="E171" s="28">
        <v>27141</v>
      </c>
      <c r="F171" s="36">
        <v>2.0358796296296295E-2</v>
      </c>
      <c r="G171" s="22">
        <v>27141</v>
      </c>
      <c r="H171" s="37">
        <v>0.35369212962962965</v>
      </c>
      <c r="I171" s="34" t="s">
        <v>6250</v>
      </c>
      <c r="J171" s="35">
        <v>31.649000000000001</v>
      </c>
      <c r="K171" s="35">
        <v>119.17100000000001</v>
      </c>
      <c r="L171" s="42">
        <v>33</v>
      </c>
      <c r="M171" s="43">
        <v>5.28</v>
      </c>
      <c r="N171" s="35"/>
      <c r="O171" s="44"/>
      <c r="P171" s="44">
        <v>5</v>
      </c>
      <c r="Q171" s="44">
        <v>5.5</v>
      </c>
      <c r="R171" s="44"/>
      <c r="S171" s="27" t="s">
        <v>5110</v>
      </c>
      <c r="T171" s="23" t="s">
        <v>134</v>
      </c>
      <c r="U171" s="27"/>
      <c r="V171" s="46">
        <v>61723198</v>
      </c>
      <c r="W171" s="47"/>
      <c r="X171" s="23">
        <v>8</v>
      </c>
      <c r="Y171" s="23">
        <v>8</v>
      </c>
      <c r="Z171" s="23">
        <v>214</v>
      </c>
      <c r="AA171" s="23"/>
      <c r="AB171" s="47"/>
      <c r="AC171" s="64" t="s">
        <v>5905</v>
      </c>
      <c r="AD171" s="66">
        <v>21709</v>
      </c>
      <c r="AE171" s="23">
        <v>11081</v>
      </c>
      <c r="AF171" s="62" t="s">
        <v>137</v>
      </c>
      <c r="AG171" s="23" t="s">
        <v>129</v>
      </c>
      <c r="AH171" s="23" t="s">
        <v>128</v>
      </c>
      <c r="AI171" s="23" t="s">
        <v>128</v>
      </c>
      <c r="AJ171" s="23" t="s">
        <v>43</v>
      </c>
      <c r="AK171" s="27" t="s">
        <v>100</v>
      </c>
      <c r="AL171" s="27"/>
      <c r="AM171" s="23"/>
      <c r="AN171" s="23"/>
      <c r="AO171" s="23"/>
      <c r="AP171" s="23"/>
      <c r="AQ171" s="23" t="s">
        <v>129</v>
      </c>
      <c r="AR171" s="23"/>
      <c r="AS171" s="23" t="s">
        <v>128</v>
      </c>
      <c r="AT171" s="23" t="s">
        <v>128</v>
      </c>
      <c r="AU171" s="23" t="s">
        <v>129</v>
      </c>
      <c r="AV171" s="23" t="s">
        <v>128</v>
      </c>
      <c r="AW171" s="23" t="s">
        <v>128</v>
      </c>
      <c r="AX171" s="23" t="s">
        <v>128</v>
      </c>
      <c r="AY171" s="23"/>
      <c r="AZ171" s="23" t="s">
        <v>585</v>
      </c>
      <c r="BA171" s="65" t="s">
        <v>5780</v>
      </c>
    </row>
    <row r="172" spans="1:53" ht="16.05" customHeight="1" x14ac:dyDescent="0.3">
      <c r="A172" s="23">
        <v>1974</v>
      </c>
      <c r="B172" s="27" t="s">
        <v>159</v>
      </c>
      <c r="C172" s="27" t="s">
        <v>476</v>
      </c>
      <c r="D172" s="27" t="s">
        <v>6585</v>
      </c>
      <c r="E172" s="28">
        <v>27200</v>
      </c>
      <c r="F172" s="36">
        <v>0.39482638888888894</v>
      </c>
      <c r="G172" s="22">
        <v>27200</v>
      </c>
      <c r="H172" s="37">
        <v>0.43649305555555556</v>
      </c>
      <c r="I172" s="34" t="s">
        <v>6250</v>
      </c>
      <c r="J172" s="35">
        <v>44.343800000000002</v>
      </c>
      <c r="K172" s="35">
        <v>17.822500000000002</v>
      </c>
      <c r="L172" s="42">
        <v>33</v>
      </c>
      <c r="M172" s="43">
        <v>5.0599999999999996</v>
      </c>
      <c r="N172" s="35"/>
      <c r="O172" s="44"/>
      <c r="P172" s="44">
        <v>5.0999999999999996</v>
      </c>
      <c r="Q172" s="44"/>
      <c r="R172" s="44"/>
      <c r="S172" s="27" t="s">
        <v>5110</v>
      </c>
      <c r="T172" s="23" t="s">
        <v>134</v>
      </c>
      <c r="U172" s="27"/>
      <c r="V172" s="46"/>
      <c r="W172" s="47"/>
      <c r="X172" s="23">
        <v>0</v>
      </c>
      <c r="Y172" s="23">
        <v>0</v>
      </c>
      <c r="Z172" s="23">
        <v>0</v>
      </c>
      <c r="AA172" s="23"/>
      <c r="AB172" s="47"/>
      <c r="AC172" s="27"/>
      <c r="AD172" s="23" t="s">
        <v>232</v>
      </c>
      <c r="AE172" s="23"/>
      <c r="AF172" s="62"/>
      <c r="AG172" s="23"/>
      <c r="AH172" s="23" t="s">
        <v>128</v>
      </c>
      <c r="AI172" s="23" t="s">
        <v>128</v>
      </c>
      <c r="AJ172" s="23"/>
      <c r="AK172" s="27"/>
      <c r="AL172" s="27"/>
      <c r="AM172" s="23"/>
      <c r="AN172" s="23"/>
      <c r="AO172" s="23"/>
      <c r="AP172" s="23"/>
      <c r="AQ172" s="23"/>
      <c r="AR172" s="23"/>
      <c r="AS172" s="23" t="s">
        <v>128</v>
      </c>
      <c r="AT172" s="23" t="s">
        <v>128</v>
      </c>
      <c r="AU172" s="23" t="s">
        <v>128</v>
      </c>
      <c r="AV172" s="23" t="s">
        <v>128</v>
      </c>
      <c r="AW172" s="23" t="s">
        <v>129</v>
      </c>
      <c r="AX172" s="23" t="s">
        <v>128</v>
      </c>
      <c r="AY172" s="23"/>
      <c r="AZ172" s="23" t="s">
        <v>6584</v>
      </c>
      <c r="BA172" s="45"/>
    </row>
    <row r="173" spans="1:53" ht="16.05" customHeight="1" x14ac:dyDescent="0.3">
      <c r="A173" s="23">
        <v>1974</v>
      </c>
      <c r="B173" s="27" t="s">
        <v>159</v>
      </c>
      <c r="C173" s="27" t="s">
        <v>174</v>
      </c>
      <c r="D173" s="27" t="s">
        <v>586</v>
      </c>
      <c r="E173" s="28">
        <v>27200</v>
      </c>
      <c r="F173" s="36">
        <v>0.71420138888888884</v>
      </c>
      <c r="G173" s="22">
        <v>27200</v>
      </c>
      <c r="H173" s="36">
        <v>0.75586805555555558</v>
      </c>
      <c r="I173" s="34" t="s">
        <v>6250</v>
      </c>
      <c r="J173" s="35">
        <v>45.965000000000003</v>
      </c>
      <c r="K173" s="35">
        <v>15.529</v>
      </c>
      <c r="L173" s="42">
        <v>47</v>
      </c>
      <c r="M173" s="43">
        <v>4.63</v>
      </c>
      <c r="N173" s="35"/>
      <c r="O173" s="44"/>
      <c r="P173" s="44">
        <v>4.5</v>
      </c>
      <c r="Q173" s="44"/>
      <c r="R173" s="44"/>
      <c r="S173" s="27" t="s">
        <v>5110</v>
      </c>
      <c r="T173" s="23" t="s">
        <v>134</v>
      </c>
      <c r="U173" s="27"/>
      <c r="V173" s="46">
        <v>3528330</v>
      </c>
      <c r="W173" s="47"/>
      <c r="X173" s="23">
        <v>0</v>
      </c>
      <c r="Y173" s="23">
        <v>0</v>
      </c>
      <c r="Z173" s="23">
        <v>2</v>
      </c>
      <c r="AA173" s="23"/>
      <c r="AB173" s="47"/>
      <c r="AC173" s="27"/>
      <c r="AD173" s="23" t="s">
        <v>232</v>
      </c>
      <c r="AE173" s="23"/>
      <c r="AF173" s="62" t="s">
        <v>137</v>
      </c>
      <c r="AG173" s="23"/>
      <c r="AH173" s="23" t="s">
        <v>128</v>
      </c>
      <c r="AI173" s="23" t="s">
        <v>128</v>
      </c>
      <c r="AJ173" s="23" t="s">
        <v>311</v>
      </c>
      <c r="AK173" s="27" t="s">
        <v>102</v>
      </c>
      <c r="AL173" s="27" t="s">
        <v>6583</v>
      </c>
      <c r="AM173" s="23"/>
      <c r="AN173" s="23"/>
      <c r="AO173" s="23"/>
      <c r="AP173" s="23"/>
      <c r="AQ173" s="23" t="s">
        <v>129</v>
      </c>
      <c r="AR173" s="23"/>
      <c r="AS173" s="23" t="s">
        <v>128</v>
      </c>
      <c r="AT173" s="23" t="s">
        <v>129</v>
      </c>
      <c r="AU173" s="23" t="s">
        <v>129</v>
      </c>
      <c r="AV173" s="23" t="s">
        <v>128</v>
      </c>
      <c r="AW173" s="23" t="s">
        <v>129</v>
      </c>
      <c r="AX173" s="23" t="s">
        <v>128</v>
      </c>
      <c r="AY173" s="23"/>
      <c r="AZ173" s="23" t="s">
        <v>587</v>
      </c>
      <c r="BA173" s="45"/>
    </row>
    <row r="174" spans="1:53" ht="16.05" customHeight="1" x14ac:dyDescent="0.3">
      <c r="A174" s="23">
        <v>1974</v>
      </c>
      <c r="B174" s="27" t="s">
        <v>254</v>
      </c>
      <c r="C174" s="27" t="s">
        <v>255</v>
      </c>
      <c r="D174" s="27" t="s">
        <v>588</v>
      </c>
      <c r="E174" s="28">
        <v>27208</v>
      </c>
      <c r="F174" s="36">
        <v>0.46504629629629629</v>
      </c>
      <c r="G174" s="22">
        <v>27208</v>
      </c>
      <c r="H174" s="37">
        <v>0.46504629629629629</v>
      </c>
      <c r="I174" s="34" t="s">
        <v>6250</v>
      </c>
      <c r="J174" s="35">
        <v>36.585999999999999</v>
      </c>
      <c r="K174" s="35">
        <v>5.2709999999999999</v>
      </c>
      <c r="L174" s="42">
        <v>33</v>
      </c>
      <c r="M174" s="43">
        <v>5.28</v>
      </c>
      <c r="N174" s="35"/>
      <c r="O174" s="44"/>
      <c r="P174" s="44">
        <v>5</v>
      </c>
      <c r="Q174" s="44"/>
      <c r="R174" s="44"/>
      <c r="S174" s="27" t="s">
        <v>5110</v>
      </c>
      <c r="T174" s="23" t="s">
        <v>582</v>
      </c>
      <c r="U174" s="27"/>
      <c r="V174" s="46"/>
      <c r="W174" s="47"/>
      <c r="X174" s="23">
        <v>0</v>
      </c>
      <c r="Y174" s="23">
        <v>0</v>
      </c>
      <c r="Z174" s="23">
        <v>3</v>
      </c>
      <c r="AA174" s="23"/>
      <c r="AB174" s="47"/>
      <c r="AC174" s="27"/>
      <c r="AD174" s="23" t="s">
        <v>509</v>
      </c>
      <c r="AE174" s="23"/>
      <c r="AF174" s="23"/>
      <c r="AG174" s="23"/>
      <c r="AH174" s="23"/>
      <c r="AI174" s="23"/>
      <c r="AJ174" s="23" t="s">
        <v>43</v>
      </c>
      <c r="AK174" s="27"/>
      <c r="AL174" s="27"/>
      <c r="AM174" s="23"/>
      <c r="AN174" s="23"/>
      <c r="AO174" s="23"/>
      <c r="AP174" s="23"/>
      <c r="AQ174" s="23"/>
      <c r="AR174" s="23"/>
      <c r="AS174" s="23" t="s">
        <v>128</v>
      </c>
      <c r="AT174" s="23" t="s">
        <v>129</v>
      </c>
      <c r="AU174" s="23" t="s">
        <v>128</v>
      </c>
      <c r="AV174" s="23" t="s">
        <v>128</v>
      </c>
      <c r="AW174" s="23" t="s">
        <v>129</v>
      </c>
      <c r="AX174" s="23" t="s">
        <v>128</v>
      </c>
      <c r="AY174" s="23"/>
      <c r="AZ174" s="23" t="s">
        <v>589</v>
      </c>
      <c r="BA174" s="45" t="s">
        <v>6482</v>
      </c>
    </row>
    <row r="175" spans="1:53" ht="16.05" customHeight="1" x14ac:dyDescent="0.3">
      <c r="A175" s="23">
        <v>1974</v>
      </c>
      <c r="B175" s="24" t="s">
        <v>1095</v>
      </c>
      <c r="C175" s="24" t="s">
        <v>2597</v>
      </c>
      <c r="D175" s="24" t="s">
        <v>4319</v>
      </c>
      <c r="E175" s="25">
        <v>27258</v>
      </c>
      <c r="F175" s="38">
        <v>0.92552083333333324</v>
      </c>
      <c r="G175" s="22">
        <v>27258</v>
      </c>
      <c r="H175" s="37">
        <v>0.80052083333333324</v>
      </c>
      <c r="I175" s="34" t="s">
        <v>6250</v>
      </c>
      <c r="J175" s="43">
        <v>-22.848299999999998</v>
      </c>
      <c r="K175" s="43">
        <v>-64.380099999999999</v>
      </c>
      <c r="L175" s="56">
        <v>35</v>
      </c>
      <c r="M175" s="43">
        <v>4.95</v>
      </c>
      <c r="N175" s="43"/>
      <c r="O175" s="57"/>
      <c r="P175" s="57">
        <v>4.5999999999999996</v>
      </c>
      <c r="Q175" s="57"/>
      <c r="R175" s="57"/>
      <c r="S175" s="24" t="s">
        <v>5110</v>
      </c>
      <c r="T175" s="26" t="s">
        <v>134</v>
      </c>
      <c r="U175" s="24"/>
      <c r="V175" s="46"/>
      <c r="W175" s="58"/>
      <c r="X175" s="26">
        <v>0</v>
      </c>
      <c r="Y175" s="26">
        <v>0</v>
      </c>
      <c r="Z175" s="26">
        <v>0</v>
      </c>
      <c r="AA175" s="26"/>
      <c r="AB175" s="58"/>
      <c r="AC175" s="24"/>
      <c r="AD175" s="26" t="s">
        <v>5124</v>
      </c>
      <c r="AE175" s="26" t="s">
        <v>578</v>
      </c>
      <c r="AF175" s="59"/>
      <c r="AG175" s="26"/>
      <c r="AH175" s="26"/>
      <c r="AI175" s="26"/>
      <c r="AJ175" s="26" t="s">
        <v>43</v>
      </c>
      <c r="AK175" s="24" t="s">
        <v>100</v>
      </c>
      <c r="AL175" s="24"/>
      <c r="AM175" s="26"/>
      <c r="AN175" s="26"/>
      <c r="AO175" s="26"/>
      <c r="AP175" s="26"/>
      <c r="AQ175" s="26"/>
      <c r="AR175" s="26"/>
      <c r="AS175" s="26" t="s">
        <v>128</v>
      </c>
      <c r="AT175" s="26" t="s">
        <v>128</v>
      </c>
      <c r="AU175" s="26" t="s">
        <v>128</v>
      </c>
      <c r="AV175" s="26" t="s">
        <v>128</v>
      </c>
      <c r="AW175" s="26" t="s">
        <v>128</v>
      </c>
      <c r="AX175" s="26" t="s">
        <v>128</v>
      </c>
      <c r="AY175" s="26"/>
      <c r="AZ175" s="26" t="s">
        <v>5123</v>
      </c>
      <c r="BA175" s="41" t="s">
        <v>5116</v>
      </c>
    </row>
    <row r="176" spans="1:53" ht="16.05" customHeight="1" x14ac:dyDescent="0.3">
      <c r="A176" s="23">
        <v>1975</v>
      </c>
      <c r="B176" s="27" t="s">
        <v>123</v>
      </c>
      <c r="C176" s="27" t="s">
        <v>590</v>
      </c>
      <c r="D176" s="27" t="s">
        <v>591</v>
      </c>
      <c r="E176" s="28">
        <v>27403</v>
      </c>
      <c r="F176" s="36">
        <v>0.96511574074074069</v>
      </c>
      <c r="G176" s="22">
        <v>27404</v>
      </c>
      <c r="H176" s="37">
        <v>9.0115740740740746E-2</v>
      </c>
      <c r="I176" s="34" t="s">
        <v>6250</v>
      </c>
      <c r="J176" s="35">
        <v>42.889000000000003</v>
      </c>
      <c r="K176" s="35">
        <v>46.987000000000002</v>
      </c>
      <c r="L176" s="42">
        <v>31</v>
      </c>
      <c r="M176" s="43">
        <v>5.49</v>
      </c>
      <c r="N176" s="35"/>
      <c r="O176" s="44"/>
      <c r="P176" s="44">
        <v>5.2</v>
      </c>
      <c r="Q176" s="44">
        <v>5.2</v>
      </c>
      <c r="R176" s="44"/>
      <c r="S176" s="27" t="s">
        <v>5110</v>
      </c>
      <c r="T176" s="23" t="s">
        <v>335</v>
      </c>
      <c r="U176" s="27"/>
      <c r="V176" s="47"/>
      <c r="W176" s="47"/>
      <c r="X176" s="23" t="s">
        <v>126</v>
      </c>
      <c r="Y176" s="23"/>
      <c r="Z176" s="23" t="s">
        <v>126</v>
      </c>
      <c r="AA176" s="23"/>
      <c r="AB176" s="47"/>
      <c r="AC176" s="27"/>
      <c r="AD176" s="50"/>
      <c r="AE176" s="50" t="s">
        <v>126</v>
      </c>
      <c r="AF176" s="66" t="s">
        <v>137</v>
      </c>
      <c r="AG176" s="23"/>
      <c r="AH176" s="23"/>
      <c r="AI176" s="23"/>
      <c r="AJ176" s="23" t="s">
        <v>311</v>
      </c>
      <c r="AK176" s="27"/>
      <c r="AL176" s="27"/>
      <c r="AM176" s="23"/>
      <c r="AN176" s="23"/>
      <c r="AO176" s="23"/>
      <c r="AP176" s="23"/>
      <c r="AQ176" s="23" t="s">
        <v>129</v>
      </c>
      <c r="AR176" s="23"/>
      <c r="AS176" s="23" t="s">
        <v>128</v>
      </c>
      <c r="AT176" s="23" t="s">
        <v>128</v>
      </c>
      <c r="AU176" s="23" t="s">
        <v>129</v>
      </c>
      <c r="AV176" s="23" t="s">
        <v>128</v>
      </c>
      <c r="AW176" s="23" t="s">
        <v>128</v>
      </c>
      <c r="AX176" s="23" t="s">
        <v>128</v>
      </c>
      <c r="AY176" s="23"/>
      <c r="AZ176" s="23" t="s">
        <v>592</v>
      </c>
      <c r="BA176" s="65"/>
    </row>
    <row r="177" spans="1:53" ht="16.05" customHeight="1" x14ac:dyDescent="0.3">
      <c r="A177" s="23">
        <v>1975</v>
      </c>
      <c r="B177" s="27" t="s">
        <v>123</v>
      </c>
      <c r="C177" s="27" t="s">
        <v>124</v>
      </c>
      <c r="D177" s="27" t="s">
        <v>593</v>
      </c>
      <c r="E177" s="28">
        <v>27406</v>
      </c>
      <c r="F177" s="36">
        <v>0.19427083333333331</v>
      </c>
      <c r="G177" s="22">
        <v>27406</v>
      </c>
      <c r="H177" s="37">
        <v>0.27760416666666665</v>
      </c>
      <c r="I177" s="34" t="s">
        <v>6250</v>
      </c>
      <c r="J177" s="35">
        <v>40.439</v>
      </c>
      <c r="K177" s="35">
        <v>41.664000000000001</v>
      </c>
      <c r="L177" s="42">
        <v>40</v>
      </c>
      <c r="M177" s="43">
        <v>5.0599999999999996</v>
      </c>
      <c r="N177" s="35"/>
      <c r="O177" s="44"/>
      <c r="P177" s="44">
        <v>5</v>
      </c>
      <c r="Q177" s="44"/>
      <c r="R177" s="44"/>
      <c r="S177" s="27" t="s">
        <v>5110</v>
      </c>
      <c r="T177" s="23" t="s">
        <v>582</v>
      </c>
      <c r="U177" s="27"/>
      <c r="V177" s="46">
        <v>406196</v>
      </c>
      <c r="W177" s="47"/>
      <c r="X177" s="23">
        <v>0</v>
      </c>
      <c r="Y177" s="23">
        <v>0</v>
      </c>
      <c r="Z177" s="23">
        <v>2</v>
      </c>
      <c r="AA177" s="23"/>
      <c r="AB177" s="47"/>
      <c r="AC177" s="27"/>
      <c r="AD177" s="23" t="s">
        <v>232</v>
      </c>
      <c r="AE177" s="23"/>
      <c r="AF177" s="23"/>
      <c r="AG177" s="23"/>
      <c r="AH177" s="23" t="s">
        <v>128</v>
      </c>
      <c r="AI177" s="23" t="s">
        <v>128</v>
      </c>
      <c r="AJ177" s="23" t="s">
        <v>43</v>
      </c>
      <c r="AK177" s="27"/>
      <c r="AL177" s="27"/>
      <c r="AM177" s="23"/>
      <c r="AN177" s="23"/>
      <c r="AO177" s="23"/>
      <c r="AP177" s="23"/>
      <c r="AQ177" s="23"/>
      <c r="AR177" s="23"/>
      <c r="AS177" s="23" t="s">
        <v>129</v>
      </c>
      <c r="AT177" s="23" t="s">
        <v>129</v>
      </c>
      <c r="AU177" s="23" t="s">
        <v>128</v>
      </c>
      <c r="AV177" s="23" t="s">
        <v>128</v>
      </c>
      <c r="AW177" s="23" t="s">
        <v>128</v>
      </c>
      <c r="AX177" s="23" t="s">
        <v>128</v>
      </c>
      <c r="AY177" s="23"/>
      <c r="AZ177" s="23" t="s">
        <v>594</v>
      </c>
      <c r="BA177" s="39" t="s">
        <v>6559</v>
      </c>
    </row>
    <row r="178" spans="1:53" ht="16.05" customHeight="1" x14ac:dyDescent="0.3">
      <c r="A178" s="23">
        <v>1975</v>
      </c>
      <c r="B178" s="27" t="s">
        <v>218</v>
      </c>
      <c r="C178" s="27" t="s">
        <v>426</v>
      </c>
      <c r="D178" s="52" t="s">
        <v>595</v>
      </c>
      <c r="E178" s="28">
        <v>27434</v>
      </c>
      <c r="F178" s="36">
        <v>0.19819444444444445</v>
      </c>
      <c r="G178" s="22">
        <v>27434</v>
      </c>
      <c r="H178" s="37">
        <v>0.48986111111111108</v>
      </c>
      <c r="I178" s="34" t="s">
        <v>6250</v>
      </c>
      <c r="J178" s="35">
        <v>-6.6859999999999999</v>
      </c>
      <c r="K178" s="35">
        <v>106.67700000000001</v>
      </c>
      <c r="L178" s="42">
        <v>27</v>
      </c>
      <c r="M178" s="43">
        <v>5.39</v>
      </c>
      <c r="N178" s="35"/>
      <c r="O178" s="44"/>
      <c r="P178" s="44">
        <v>5.0999999999999996</v>
      </c>
      <c r="Q178" s="44">
        <v>5.6</v>
      </c>
      <c r="R178" s="44"/>
      <c r="S178" s="27" t="s">
        <v>5110</v>
      </c>
      <c r="T178" s="23" t="s">
        <v>146</v>
      </c>
      <c r="U178" s="27"/>
      <c r="V178" s="46">
        <v>35877548</v>
      </c>
      <c r="W178" s="47"/>
      <c r="X178" s="23">
        <v>1</v>
      </c>
      <c r="Y178" s="23">
        <v>1</v>
      </c>
      <c r="Z178" s="23"/>
      <c r="AA178" s="23"/>
      <c r="AB178" s="47"/>
      <c r="AC178" s="27" t="s">
        <v>5900</v>
      </c>
      <c r="AD178" s="23" t="s">
        <v>596</v>
      </c>
      <c r="AE178" s="23"/>
      <c r="AF178" s="62" t="s">
        <v>137</v>
      </c>
      <c r="AG178" s="23"/>
      <c r="AH178" s="23" t="s">
        <v>128</v>
      </c>
      <c r="AI178" s="23" t="s">
        <v>128</v>
      </c>
      <c r="AJ178" s="23" t="s">
        <v>43</v>
      </c>
      <c r="AK178" s="27" t="s">
        <v>102</v>
      </c>
      <c r="AL178" s="27" t="s">
        <v>5843</v>
      </c>
      <c r="AM178" s="23"/>
      <c r="AN178" s="23"/>
      <c r="AO178" s="23"/>
      <c r="AP178" s="23"/>
      <c r="AQ178" s="23" t="s">
        <v>129</v>
      </c>
      <c r="AR178" s="23"/>
      <c r="AS178" s="23" t="s">
        <v>128</v>
      </c>
      <c r="AT178" s="23" t="s">
        <v>129</v>
      </c>
      <c r="AU178" s="23" t="s">
        <v>129</v>
      </c>
      <c r="AV178" s="23" t="s">
        <v>128</v>
      </c>
      <c r="AW178" s="23" t="s">
        <v>129</v>
      </c>
      <c r="AX178" s="23" t="s">
        <v>128</v>
      </c>
      <c r="AY178" s="23"/>
      <c r="AZ178" s="23" t="s">
        <v>597</v>
      </c>
      <c r="BA178" s="39" t="s">
        <v>5844</v>
      </c>
    </row>
    <row r="179" spans="1:53" ht="16.05" customHeight="1" x14ac:dyDescent="0.3">
      <c r="A179" s="23">
        <v>1975</v>
      </c>
      <c r="B179" s="27" t="s">
        <v>598</v>
      </c>
      <c r="C179" s="27" t="s">
        <v>598</v>
      </c>
      <c r="D179" s="27" t="s">
        <v>599</v>
      </c>
      <c r="E179" s="28">
        <v>27467</v>
      </c>
      <c r="F179" s="36">
        <v>0.58074074074074067</v>
      </c>
      <c r="G179" s="22">
        <v>27467</v>
      </c>
      <c r="H179" s="37">
        <v>0.95574074074074078</v>
      </c>
      <c r="I179" s="34" t="s">
        <v>6250</v>
      </c>
      <c r="J179" s="35">
        <v>35.292000000000002</v>
      </c>
      <c r="K179" s="35">
        <v>136.81899999999999</v>
      </c>
      <c r="L179" s="42">
        <v>57</v>
      </c>
      <c r="M179" s="43">
        <v>4.95</v>
      </c>
      <c r="N179" s="35"/>
      <c r="O179" s="44"/>
      <c r="P179" s="44">
        <v>4.9000000000000004</v>
      </c>
      <c r="Q179" s="44"/>
      <c r="R179" s="44"/>
      <c r="S179" s="27" t="s">
        <v>5110</v>
      </c>
      <c r="T179" s="23" t="s">
        <v>582</v>
      </c>
      <c r="U179" s="27"/>
      <c r="V179" s="46"/>
      <c r="W179" s="47"/>
      <c r="X179" s="23">
        <v>0</v>
      </c>
      <c r="Y179" s="23">
        <v>0</v>
      </c>
      <c r="Z179" s="23">
        <v>9</v>
      </c>
      <c r="AA179" s="23"/>
      <c r="AB179" s="47"/>
      <c r="AC179" s="27"/>
      <c r="AD179" s="23"/>
      <c r="AE179" s="23"/>
      <c r="AF179" s="23"/>
      <c r="AG179" s="23"/>
      <c r="AH179" s="23"/>
      <c r="AI179" s="23"/>
      <c r="AJ179" s="23" t="s">
        <v>43</v>
      </c>
      <c r="AK179" s="27"/>
      <c r="AL179" s="27"/>
      <c r="AM179" s="23"/>
      <c r="AN179" s="23"/>
      <c r="AO179" s="23"/>
      <c r="AP179" s="23"/>
      <c r="AQ179" s="23"/>
      <c r="AR179" s="23"/>
      <c r="AS179" s="23" t="s">
        <v>128</v>
      </c>
      <c r="AT179" s="23" t="s">
        <v>129</v>
      </c>
      <c r="AU179" s="23" t="s">
        <v>128</v>
      </c>
      <c r="AV179" s="23" t="s">
        <v>128</v>
      </c>
      <c r="AW179" s="23" t="s">
        <v>129</v>
      </c>
      <c r="AX179" s="23" t="s">
        <v>128</v>
      </c>
      <c r="AY179" s="23"/>
      <c r="AZ179" s="23" t="s">
        <v>600</v>
      </c>
      <c r="BA179" s="45" t="s">
        <v>6483</v>
      </c>
    </row>
    <row r="180" spans="1:53" ht="16.05" customHeight="1" x14ac:dyDescent="0.3">
      <c r="A180" s="23">
        <v>1975</v>
      </c>
      <c r="B180" s="27" t="s">
        <v>159</v>
      </c>
      <c r="C180" s="27" t="s">
        <v>308</v>
      </c>
      <c r="D180" s="27" t="s">
        <v>601</v>
      </c>
      <c r="E180" s="28">
        <v>27575</v>
      </c>
      <c r="F180" s="36">
        <v>0.56035879629629626</v>
      </c>
      <c r="G180" s="22">
        <v>27575</v>
      </c>
      <c r="H180" s="37">
        <v>0.68535879629629637</v>
      </c>
      <c r="I180" s="34" t="s">
        <v>6250</v>
      </c>
      <c r="J180" s="35">
        <v>38.539000000000001</v>
      </c>
      <c r="K180" s="35">
        <v>21.645</v>
      </c>
      <c r="L180" s="42">
        <v>11</v>
      </c>
      <c r="M180" s="43">
        <v>5.28</v>
      </c>
      <c r="N180" s="35"/>
      <c r="O180" s="44">
        <v>5.4</v>
      </c>
      <c r="P180" s="44">
        <v>5</v>
      </c>
      <c r="Q180" s="44">
        <v>5.4</v>
      </c>
      <c r="R180" s="44"/>
      <c r="S180" s="27" t="s">
        <v>5110</v>
      </c>
      <c r="T180" s="23" t="s">
        <v>204</v>
      </c>
      <c r="U180" s="27"/>
      <c r="V180" s="46"/>
      <c r="W180" s="47"/>
      <c r="X180" s="23">
        <v>0</v>
      </c>
      <c r="Y180" s="23">
        <v>0</v>
      </c>
      <c r="Z180" s="23">
        <v>0</v>
      </c>
      <c r="AA180" s="23"/>
      <c r="AB180" s="47"/>
      <c r="AC180" s="27"/>
      <c r="AD180" s="23">
        <v>34</v>
      </c>
      <c r="AE180" s="23">
        <v>60</v>
      </c>
      <c r="AF180" s="23"/>
      <c r="AG180" s="23"/>
      <c r="AH180" s="23"/>
      <c r="AI180" s="23"/>
      <c r="AJ180" s="23" t="s">
        <v>603</v>
      </c>
      <c r="AK180" s="27" t="s">
        <v>100</v>
      </c>
      <c r="AL180" s="27" t="s">
        <v>604</v>
      </c>
      <c r="AM180" s="23"/>
      <c r="AN180" s="23"/>
      <c r="AO180" s="23"/>
      <c r="AP180" s="23"/>
      <c r="AQ180" s="23"/>
      <c r="AR180" s="23"/>
      <c r="AS180" s="23" t="s">
        <v>128</v>
      </c>
      <c r="AT180" s="23" t="s">
        <v>128</v>
      </c>
      <c r="AU180" s="23" t="s">
        <v>128</v>
      </c>
      <c r="AV180" s="23" t="s">
        <v>128</v>
      </c>
      <c r="AW180" s="23" t="s">
        <v>129</v>
      </c>
      <c r="AX180" s="23" t="s">
        <v>128</v>
      </c>
      <c r="AY180" s="23"/>
      <c r="AZ180" s="23" t="s">
        <v>602</v>
      </c>
      <c r="BA180" s="39" t="s">
        <v>6566</v>
      </c>
    </row>
    <row r="181" spans="1:53" ht="16.05" customHeight="1" x14ac:dyDescent="0.3">
      <c r="A181" s="23">
        <v>1975</v>
      </c>
      <c r="B181" s="27" t="s">
        <v>254</v>
      </c>
      <c r="C181" s="27" t="s">
        <v>255</v>
      </c>
      <c r="D181" s="27" t="s">
        <v>605</v>
      </c>
      <c r="E181" s="28">
        <v>27586</v>
      </c>
      <c r="F181" s="36">
        <v>0.30469907407407409</v>
      </c>
      <c r="G181" s="22">
        <v>27586</v>
      </c>
      <c r="H181" s="37">
        <v>0.30469907407407409</v>
      </c>
      <c r="I181" s="34" t="s">
        <v>6250</v>
      </c>
      <c r="J181" s="35">
        <v>36.32</v>
      </c>
      <c r="K181" s="35">
        <v>5.2409999999999997</v>
      </c>
      <c r="L181" s="42">
        <v>33</v>
      </c>
      <c r="M181" s="43">
        <v>4.3</v>
      </c>
      <c r="N181" s="35"/>
      <c r="O181" s="44"/>
      <c r="P181" s="44">
        <v>4.3</v>
      </c>
      <c r="Q181" s="44"/>
      <c r="R181" s="44"/>
      <c r="S181" s="27" t="s">
        <v>5110</v>
      </c>
      <c r="T181" s="23"/>
      <c r="U181" s="27"/>
      <c r="V181" s="46">
        <v>1407442</v>
      </c>
      <c r="W181" s="47"/>
      <c r="X181" s="23">
        <v>1</v>
      </c>
      <c r="Y181" s="23">
        <v>1</v>
      </c>
      <c r="Z181" s="23">
        <v>18</v>
      </c>
      <c r="AA181" s="23"/>
      <c r="AB181" s="47"/>
      <c r="AC181" s="27" t="s">
        <v>5900</v>
      </c>
      <c r="AD181" s="23" t="s">
        <v>5124</v>
      </c>
      <c r="AE181" s="23"/>
      <c r="AF181" s="62" t="s">
        <v>137</v>
      </c>
      <c r="AG181" s="23"/>
      <c r="AH181" s="23" t="s">
        <v>128</v>
      </c>
      <c r="AI181" s="23" t="s">
        <v>128</v>
      </c>
      <c r="AJ181" s="23"/>
      <c r="AK181" s="27"/>
      <c r="AL181" s="27"/>
      <c r="AM181" s="23"/>
      <c r="AN181" s="23"/>
      <c r="AO181" s="23"/>
      <c r="AP181" s="23"/>
      <c r="AQ181" s="23" t="s">
        <v>129</v>
      </c>
      <c r="AR181" s="23"/>
      <c r="AS181" s="23" t="s">
        <v>128</v>
      </c>
      <c r="AT181" s="23" t="s">
        <v>129</v>
      </c>
      <c r="AU181" s="23" t="s">
        <v>129</v>
      </c>
      <c r="AV181" s="23" t="s">
        <v>128</v>
      </c>
      <c r="AW181" s="23" t="s">
        <v>129</v>
      </c>
      <c r="AX181" s="23" t="s">
        <v>128</v>
      </c>
      <c r="AY181" s="23"/>
      <c r="AZ181" s="23" t="s">
        <v>606</v>
      </c>
      <c r="BA181" s="65" t="s">
        <v>607</v>
      </c>
    </row>
    <row r="182" spans="1:53" ht="16.05" customHeight="1" x14ac:dyDescent="0.3">
      <c r="A182" s="23">
        <v>1975</v>
      </c>
      <c r="B182" s="27" t="s">
        <v>357</v>
      </c>
      <c r="C182" s="27" t="s">
        <v>358</v>
      </c>
      <c r="D182" s="27" t="s">
        <v>608</v>
      </c>
      <c r="E182" s="28">
        <v>27594</v>
      </c>
      <c r="F182" s="36">
        <v>0.25756944444444446</v>
      </c>
      <c r="G182" s="22">
        <v>27594</v>
      </c>
      <c r="H182" s="37">
        <v>0.48673611111111109</v>
      </c>
      <c r="I182" s="34" t="s">
        <v>6250</v>
      </c>
      <c r="J182" s="35">
        <v>31.92</v>
      </c>
      <c r="K182" s="35">
        <v>78.605000000000004</v>
      </c>
      <c r="L182" s="42">
        <v>40</v>
      </c>
      <c r="M182" s="43">
        <v>5.39</v>
      </c>
      <c r="N182" s="35"/>
      <c r="O182" s="44"/>
      <c r="P182" s="44">
        <v>5.3</v>
      </c>
      <c r="Q182" s="44"/>
      <c r="R182" s="44"/>
      <c r="S182" s="27" t="s">
        <v>5110</v>
      </c>
      <c r="T182" s="23" t="s">
        <v>582</v>
      </c>
      <c r="U182" s="27"/>
      <c r="V182" s="46">
        <v>1242560</v>
      </c>
      <c r="W182" s="47"/>
      <c r="X182" s="23">
        <v>2</v>
      </c>
      <c r="Y182" s="50">
        <v>2</v>
      </c>
      <c r="Z182" s="23">
        <v>55</v>
      </c>
      <c r="AA182" s="23"/>
      <c r="AB182" s="47"/>
      <c r="AC182" s="27" t="s">
        <v>5900</v>
      </c>
      <c r="AD182" s="23"/>
      <c r="AE182" s="23"/>
      <c r="AF182" s="23"/>
      <c r="AG182" s="23"/>
      <c r="AH182" s="23" t="s">
        <v>128</v>
      </c>
      <c r="AI182" s="23" t="s">
        <v>128</v>
      </c>
      <c r="AJ182" s="23" t="s">
        <v>390</v>
      </c>
      <c r="AK182" s="27"/>
      <c r="AL182" s="27" t="s">
        <v>610</v>
      </c>
      <c r="AM182" s="23"/>
      <c r="AN182" s="23"/>
      <c r="AO182" s="23"/>
      <c r="AP182" s="23"/>
      <c r="AQ182" s="23"/>
      <c r="AR182" s="23"/>
      <c r="AS182" s="23" t="s">
        <v>128</v>
      </c>
      <c r="AT182" s="23" t="s">
        <v>129</v>
      </c>
      <c r="AU182" s="23" t="s">
        <v>128</v>
      </c>
      <c r="AV182" s="23" t="s">
        <v>128</v>
      </c>
      <c r="AW182" s="23" t="s">
        <v>129</v>
      </c>
      <c r="AX182" s="23" t="s">
        <v>128</v>
      </c>
      <c r="AY182" s="23"/>
      <c r="AZ182" s="23" t="s">
        <v>609</v>
      </c>
      <c r="BA182" s="45" t="s">
        <v>6484</v>
      </c>
    </row>
    <row r="183" spans="1:53" ht="16.05" customHeight="1" x14ac:dyDescent="0.3">
      <c r="A183" s="23">
        <v>1975</v>
      </c>
      <c r="B183" s="27" t="s">
        <v>187</v>
      </c>
      <c r="C183" s="27" t="s">
        <v>188</v>
      </c>
      <c r="D183" s="27" t="s">
        <v>611</v>
      </c>
      <c r="E183" s="28">
        <v>27638</v>
      </c>
      <c r="F183" s="36">
        <v>0.9693518518518518</v>
      </c>
      <c r="G183" s="22">
        <v>27639</v>
      </c>
      <c r="H183" s="37">
        <v>0.11518518518518518</v>
      </c>
      <c r="I183" s="34" t="s">
        <v>6250</v>
      </c>
      <c r="J183" s="35">
        <v>33.317</v>
      </c>
      <c r="K183" s="35">
        <v>49.095999999999997</v>
      </c>
      <c r="L183" s="42">
        <v>16</v>
      </c>
      <c r="M183" s="43">
        <v>5.17</v>
      </c>
      <c r="N183" s="35"/>
      <c r="O183" s="44"/>
      <c r="P183" s="44">
        <v>4.9000000000000004</v>
      </c>
      <c r="Q183" s="44"/>
      <c r="R183" s="44"/>
      <c r="S183" s="27" t="s">
        <v>5110</v>
      </c>
      <c r="T183" s="23" t="s">
        <v>497</v>
      </c>
      <c r="U183" s="27"/>
      <c r="V183" s="46">
        <v>2434256</v>
      </c>
      <c r="W183" s="47"/>
      <c r="X183" s="23">
        <v>0</v>
      </c>
      <c r="Y183" s="23">
        <v>0</v>
      </c>
      <c r="Z183" s="23">
        <v>3</v>
      </c>
      <c r="AA183" s="23"/>
      <c r="AB183" s="47"/>
      <c r="AC183" s="27"/>
      <c r="AD183" s="23"/>
      <c r="AE183" s="23"/>
      <c r="AF183" s="23"/>
      <c r="AG183" s="23"/>
      <c r="AH183" s="23" t="s">
        <v>128</v>
      </c>
      <c r="AI183" s="23" t="s">
        <v>128</v>
      </c>
      <c r="AJ183" s="23" t="s">
        <v>43</v>
      </c>
      <c r="AK183" s="27"/>
      <c r="AL183" s="27"/>
      <c r="AM183" s="23"/>
      <c r="AN183" s="23"/>
      <c r="AO183" s="23"/>
      <c r="AP183" s="23"/>
      <c r="AQ183" s="23"/>
      <c r="AR183" s="23"/>
      <c r="AS183" s="23" t="s">
        <v>128</v>
      </c>
      <c r="AT183" s="23" t="s">
        <v>129</v>
      </c>
      <c r="AU183" s="23" t="s">
        <v>128</v>
      </c>
      <c r="AV183" s="23" t="s">
        <v>128</v>
      </c>
      <c r="AW183" s="23" t="s">
        <v>129</v>
      </c>
      <c r="AX183" s="23" t="s">
        <v>128</v>
      </c>
      <c r="AY183" s="23"/>
      <c r="AZ183" s="23" t="s">
        <v>612</v>
      </c>
      <c r="BA183" s="45" t="s">
        <v>6485</v>
      </c>
    </row>
    <row r="184" spans="1:53" ht="16.05" customHeight="1" x14ac:dyDescent="0.3">
      <c r="A184" s="23">
        <v>1975</v>
      </c>
      <c r="B184" s="27" t="s">
        <v>187</v>
      </c>
      <c r="C184" s="27" t="s">
        <v>188</v>
      </c>
      <c r="D184" s="27" t="s">
        <v>613</v>
      </c>
      <c r="E184" s="28">
        <v>27658</v>
      </c>
      <c r="F184" s="36">
        <v>0.59487268518518521</v>
      </c>
      <c r="G184" s="22">
        <v>27658</v>
      </c>
      <c r="H184" s="37">
        <v>0.74070601851851858</v>
      </c>
      <c r="I184" s="34" t="s">
        <v>6250</v>
      </c>
      <c r="J184" s="35">
        <v>31.599</v>
      </c>
      <c r="K184" s="35">
        <v>51.036999999999999</v>
      </c>
      <c r="L184" s="42">
        <v>33</v>
      </c>
      <c r="M184" s="43">
        <v>5.49</v>
      </c>
      <c r="N184" s="35"/>
      <c r="O184" s="44"/>
      <c r="P184" s="44">
        <v>5.2</v>
      </c>
      <c r="Q184" s="44"/>
      <c r="R184" s="44"/>
      <c r="S184" s="27" t="s">
        <v>5110</v>
      </c>
      <c r="T184" s="23" t="s">
        <v>134</v>
      </c>
      <c r="U184" s="27"/>
      <c r="V184" s="47"/>
      <c r="W184" s="47"/>
      <c r="X184" s="23">
        <v>2</v>
      </c>
      <c r="Y184" s="50">
        <v>2</v>
      </c>
      <c r="Z184" s="23" t="s">
        <v>126</v>
      </c>
      <c r="AA184" s="23"/>
      <c r="AB184" s="47"/>
      <c r="AC184" s="27" t="s">
        <v>5747</v>
      </c>
      <c r="AD184" s="50"/>
      <c r="AE184" s="50" t="s">
        <v>5820</v>
      </c>
      <c r="AF184" s="66" t="s">
        <v>127</v>
      </c>
      <c r="AG184" s="23"/>
      <c r="AH184" s="23"/>
      <c r="AI184" s="23"/>
      <c r="AJ184" s="23" t="s">
        <v>43</v>
      </c>
      <c r="AK184" s="27" t="s">
        <v>100</v>
      </c>
      <c r="AL184" s="27"/>
      <c r="AM184" s="23"/>
      <c r="AN184" s="23"/>
      <c r="AO184" s="23"/>
      <c r="AP184" s="23"/>
      <c r="AQ184" s="23" t="s">
        <v>129</v>
      </c>
      <c r="AR184" s="23"/>
      <c r="AS184" s="23" t="s">
        <v>128</v>
      </c>
      <c r="AT184" s="23" t="s">
        <v>128</v>
      </c>
      <c r="AU184" s="23" t="s">
        <v>129</v>
      </c>
      <c r="AV184" s="23" t="s">
        <v>128</v>
      </c>
      <c r="AW184" s="23" t="s">
        <v>128</v>
      </c>
      <c r="AX184" s="23" t="s">
        <v>128</v>
      </c>
      <c r="AY184" s="23"/>
      <c r="AZ184" s="23" t="s">
        <v>614</v>
      </c>
      <c r="BA184" s="39" t="s">
        <v>5821</v>
      </c>
    </row>
    <row r="185" spans="1:53" ht="16.05" customHeight="1" x14ac:dyDescent="0.3">
      <c r="A185" s="23">
        <v>1975</v>
      </c>
      <c r="B185" s="27" t="s">
        <v>148</v>
      </c>
      <c r="C185" s="27" t="s">
        <v>149</v>
      </c>
      <c r="D185" s="27" t="s">
        <v>615</v>
      </c>
      <c r="E185" s="28">
        <v>27703</v>
      </c>
      <c r="F185" s="36">
        <v>0.71135416666666673</v>
      </c>
      <c r="G185" s="22">
        <v>27703</v>
      </c>
      <c r="H185" s="37">
        <v>0.46135416666666668</v>
      </c>
      <c r="I185" s="34" t="s">
        <v>6250</v>
      </c>
      <c r="J185" s="35">
        <v>16.899999999999999</v>
      </c>
      <c r="K185" s="35">
        <v>-92.817999999999998</v>
      </c>
      <c r="L185" s="56">
        <v>12</v>
      </c>
      <c r="M185" s="43">
        <v>5.17</v>
      </c>
      <c r="N185" s="35"/>
      <c r="O185" s="44"/>
      <c r="P185" s="44">
        <v>5</v>
      </c>
      <c r="Q185" s="44"/>
      <c r="R185" s="57">
        <v>5.2</v>
      </c>
      <c r="S185" s="27" t="s">
        <v>5110</v>
      </c>
      <c r="T185" s="23" t="s">
        <v>497</v>
      </c>
      <c r="U185" s="27"/>
      <c r="V185" s="46">
        <v>3002645</v>
      </c>
      <c r="W185" s="47"/>
      <c r="X185" s="23">
        <v>1</v>
      </c>
      <c r="Y185" s="23">
        <v>1</v>
      </c>
      <c r="Z185" s="23">
        <v>8</v>
      </c>
      <c r="AA185" s="23"/>
      <c r="AB185" s="47"/>
      <c r="AC185" s="27" t="s">
        <v>5900</v>
      </c>
      <c r="AD185" s="23"/>
      <c r="AE185" s="23"/>
      <c r="AF185" s="23"/>
      <c r="AG185" s="23"/>
      <c r="AH185" s="23" t="s">
        <v>128</v>
      </c>
      <c r="AI185" s="23" t="s">
        <v>128</v>
      </c>
      <c r="AJ185" s="23" t="s">
        <v>43</v>
      </c>
      <c r="AK185" s="27"/>
      <c r="AL185" s="24" t="s">
        <v>5484</v>
      </c>
      <c r="AM185" s="23"/>
      <c r="AN185" s="23"/>
      <c r="AO185" s="23"/>
      <c r="AP185" s="23"/>
      <c r="AQ185" s="23"/>
      <c r="AR185" s="23"/>
      <c r="AS185" s="23" t="s">
        <v>129</v>
      </c>
      <c r="AT185" s="23" t="s">
        <v>129</v>
      </c>
      <c r="AU185" s="23" t="s">
        <v>128</v>
      </c>
      <c r="AV185" s="23" t="s">
        <v>128</v>
      </c>
      <c r="AW185" s="23" t="s">
        <v>129</v>
      </c>
      <c r="AX185" s="23" t="s">
        <v>128</v>
      </c>
      <c r="AY185" s="23"/>
      <c r="AZ185" s="23" t="s">
        <v>616</v>
      </c>
      <c r="BA185" s="39" t="s">
        <v>5491</v>
      </c>
    </row>
    <row r="186" spans="1:53" ht="16.05" customHeight="1" x14ac:dyDescent="0.3">
      <c r="A186" s="23">
        <v>1975</v>
      </c>
      <c r="B186" s="27" t="s">
        <v>123</v>
      </c>
      <c r="C186" s="27" t="s">
        <v>124</v>
      </c>
      <c r="D186" s="27" t="s">
        <v>617</v>
      </c>
      <c r="E186" s="28">
        <v>27712</v>
      </c>
      <c r="F186" s="36">
        <v>0.52226851851851852</v>
      </c>
      <c r="G186" s="22">
        <v>27712</v>
      </c>
      <c r="H186" s="37">
        <v>0.60560185185185189</v>
      </c>
      <c r="I186" s="34" t="s">
        <v>6250</v>
      </c>
      <c r="J186" s="35">
        <v>38.613</v>
      </c>
      <c r="K186" s="35">
        <v>40.698</v>
      </c>
      <c r="L186" s="42">
        <v>41</v>
      </c>
      <c r="M186" s="43">
        <v>4.95</v>
      </c>
      <c r="N186" s="35"/>
      <c r="O186" s="44"/>
      <c r="P186" s="44">
        <v>4.7</v>
      </c>
      <c r="Q186" s="44"/>
      <c r="R186" s="44"/>
      <c r="S186" s="27" t="s">
        <v>5110</v>
      </c>
      <c r="T186" s="23"/>
      <c r="U186" s="27"/>
      <c r="V186" s="46">
        <v>485563</v>
      </c>
      <c r="W186" s="47"/>
      <c r="X186" s="23">
        <v>0</v>
      </c>
      <c r="Y186" s="23">
        <v>0</v>
      </c>
      <c r="Z186" s="23">
        <v>2</v>
      </c>
      <c r="AA186" s="23"/>
      <c r="AB186" s="47"/>
      <c r="AC186" s="27"/>
      <c r="AD186" s="23"/>
      <c r="AE186" s="23"/>
      <c r="AF186" s="23"/>
      <c r="AG186" s="23"/>
      <c r="AH186" s="23" t="s">
        <v>128</v>
      </c>
      <c r="AI186" s="23" t="s">
        <v>128</v>
      </c>
      <c r="AJ186" s="23" t="s">
        <v>390</v>
      </c>
      <c r="AK186" s="27"/>
      <c r="AL186" s="27" t="s">
        <v>619</v>
      </c>
      <c r="AM186" s="23"/>
      <c r="AN186" s="23"/>
      <c r="AO186" s="23"/>
      <c r="AP186" s="23"/>
      <c r="AQ186" s="23"/>
      <c r="AR186" s="23"/>
      <c r="AS186" s="23" t="s">
        <v>128</v>
      </c>
      <c r="AT186" s="23" t="s">
        <v>129</v>
      </c>
      <c r="AU186" s="23" t="s">
        <v>128</v>
      </c>
      <c r="AV186" s="23" t="s">
        <v>128</v>
      </c>
      <c r="AW186" s="23" t="s">
        <v>129</v>
      </c>
      <c r="AX186" s="23" t="s">
        <v>128</v>
      </c>
      <c r="AY186" s="23"/>
      <c r="AZ186" s="23" t="s">
        <v>618</v>
      </c>
      <c r="BA186" s="45" t="s">
        <v>6486</v>
      </c>
    </row>
    <row r="187" spans="1:53" ht="16.05" customHeight="1" x14ac:dyDescent="0.3">
      <c r="A187" s="23">
        <v>1975</v>
      </c>
      <c r="B187" s="27" t="s">
        <v>159</v>
      </c>
      <c r="C187" s="27" t="s">
        <v>239</v>
      </c>
      <c r="D187" s="27" t="s">
        <v>620</v>
      </c>
      <c r="E187" s="28">
        <v>27720</v>
      </c>
      <c r="F187" s="36">
        <v>0.42092592592592593</v>
      </c>
      <c r="G187" s="22">
        <v>27720</v>
      </c>
      <c r="H187" s="37">
        <v>0.46259259259259261</v>
      </c>
      <c r="I187" s="34" t="s">
        <v>6250</v>
      </c>
      <c r="J187" s="35">
        <v>39.978999999999999</v>
      </c>
      <c r="K187" s="35">
        <v>20.143999999999998</v>
      </c>
      <c r="L187" s="42">
        <v>36</v>
      </c>
      <c r="M187" s="43">
        <v>5.39</v>
      </c>
      <c r="N187" s="35"/>
      <c r="O187" s="44"/>
      <c r="P187" s="44">
        <v>5.2</v>
      </c>
      <c r="Q187" s="44"/>
      <c r="R187" s="44"/>
      <c r="S187" s="27" t="s">
        <v>5110</v>
      </c>
      <c r="T187" s="23" t="s">
        <v>204</v>
      </c>
      <c r="U187" s="27"/>
      <c r="V187" s="46"/>
      <c r="W187" s="47"/>
      <c r="X187" s="23"/>
      <c r="Y187" s="23"/>
      <c r="Z187" s="23"/>
      <c r="AA187" s="23"/>
      <c r="AB187" s="47"/>
      <c r="AC187" s="27"/>
      <c r="AD187" s="23" t="s">
        <v>509</v>
      </c>
      <c r="AE187" s="23"/>
      <c r="AF187" s="66"/>
      <c r="AG187" s="23"/>
      <c r="AH187" s="23"/>
      <c r="AI187" s="23"/>
      <c r="AJ187" s="23" t="s">
        <v>43</v>
      </c>
      <c r="AK187" s="27"/>
      <c r="AL187" s="27"/>
      <c r="AM187" s="23"/>
      <c r="AN187" s="23"/>
      <c r="AO187" s="23"/>
      <c r="AP187" s="23"/>
      <c r="AQ187" s="23"/>
      <c r="AR187" s="23"/>
      <c r="AS187" s="23" t="s">
        <v>128</v>
      </c>
      <c r="AT187" s="23" t="s">
        <v>128</v>
      </c>
      <c r="AU187" s="23" t="s">
        <v>128</v>
      </c>
      <c r="AV187" s="23" t="s">
        <v>128</v>
      </c>
      <c r="AW187" s="23" t="s">
        <v>129</v>
      </c>
      <c r="AX187" s="23" t="s">
        <v>128</v>
      </c>
      <c r="AY187" s="23"/>
      <c r="AZ187" s="23" t="s">
        <v>621</v>
      </c>
      <c r="BA187" s="39" t="s">
        <v>622</v>
      </c>
    </row>
    <row r="188" spans="1:53" ht="16.05" customHeight="1" x14ac:dyDescent="0.3">
      <c r="A188" s="23">
        <v>1975</v>
      </c>
      <c r="B188" s="27" t="s">
        <v>269</v>
      </c>
      <c r="C188" s="27" t="s">
        <v>409</v>
      </c>
      <c r="D188" s="27" t="s">
        <v>623</v>
      </c>
      <c r="E188" s="28">
        <v>27727</v>
      </c>
      <c r="F188" s="36">
        <v>0.38854166666666662</v>
      </c>
      <c r="G188" s="22">
        <v>27727</v>
      </c>
      <c r="H188" s="37">
        <v>0.18020833333333333</v>
      </c>
      <c r="I188" s="34" t="s">
        <v>6250</v>
      </c>
      <c r="J188" s="35">
        <v>6.3390000000000004</v>
      </c>
      <c r="K188" s="35">
        <v>-76.884</v>
      </c>
      <c r="L188" s="42">
        <v>17</v>
      </c>
      <c r="M188" s="43">
        <v>5.17</v>
      </c>
      <c r="N188" s="35"/>
      <c r="O188" s="44"/>
      <c r="P188" s="44">
        <v>5</v>
      </c>
      <c r="Q188" s="44"/>
      <c r="R188" s="44"/>
      <c r="S188" s="27" t="s">
        <v>5110</v>
      </c>
      <c r="T188" s="23"/>
      <c r="U188" s="27"/>
      <c r="V188" s="46"/>
      <c r="W188" s="47"/>
      <c r="X188" s="23">
        <v>0</v>
      </c>
      <c r="Y188" s="23">
        <v>0</v>
      </c>
      <c r="Z188" s="23">
        <v>15</v>
      </c>
      <c r="AA188" s="23"/>
      <c r="AB188" s="47"/>
      <c r="AC188" s="27"/>
      <c r="AD188" s="23" t="s">
        <v>232</v>
      </c>
      <c r="AE188" s="23"/>
      <c r="AF188" s="66">
        <v>20000</v>
      </c>
      <c r="AG188" s="23"/>
      <c r="AH188" s="23"/>
      <c r="AI188" s="23"/>
      <c r="AJ188" s="23" t="s">
        <v>390</v>
      </c>
      <c r="AK188" s="27" t="s">
        <v>625</v>
      </c>
      <c r="AL188" s="27" t="s">
        <v>626</v>
      </c>
      <c r="AM188" s="23"/>
      <c r="AN188" s="23"/>
      <c r="AO188" s="23"/>
      <c r="AP188" s="23"/>
      <c r="AQ188" s="23"/>
      <c r="AR188" s="23"/>
      <c r="AS188" s="23" t="s">
        <v>128</v>
      </c>
      <c r="AT188" s="23" t="s">
        <v>129</v>
      </c>
      <c r="AU188" s="23" t="s">
        <v>128</v>
      </c>
      <c r="AV188" s="23" t="s">
        <v>128</v>
      </c>
      <c r="AW188" s="23" t="s">
        <v>129</v>
      </c>
      <c r="AX188" s="23" t="s">
        <v>128</v>
      </c>
      <c r="AY188" s="23"/>
      <c r="AZ188" s="23" t="s">
        <v>624</v>
      </c>
      <c r="BA188" s="45" t="s">
        <v>6487</v>
      </c>
    </row>
    <row r="189" spans="1:53" ht="16.05" customHeight="1" x14ac:dyDescent="0.3">
      <c r="A189" s="23">
        <v>1975</v>
      </c>
      <c r="B189" s="27" t="s">
        <v>123</v>
      </c>
      <c r="C189" s="27" t="s">
        <v>124</v>
      </c>
      <c r="D189" s="27" t="s">
        <v>627</v>
      </c>
      <c r="E189" s="28">
        <v>27758</v>
      </c>
      <c r="F189" s="36">
        <v>0.60836805555555562</v>
      </c>
      <c r="G189" s="22">
        <v>27758</v>
      </c>
      <c r="H189" s="37">
        <v>0.69170138888888888</v>
      </c>
      <c r="I189" s="34" t="s">
        <v>6250</v>
      </c>
      <c r="J189" s="35">
        <v>38.51</v>
      </c>
      <c r="K189" s="35">
        <v>40.473999999999997</v>
      </c>
      <c r="L189" s="42">
        <v>6</v>
      </c>
      <c r="M189" s="43">
        <v>4.74</v>
      </c>
      <c r="N189" s="35"/>
      <c r="O189" s="44"/>
      <c r="P189" s="44">
        <v>4.5999999999999996</v>
      </c>
      <c r="Q189" s="44"/>
      <c r="R189" s="44"/>
      <c r="S189" s="27" t="s">
        <v>5110</v>
      </c>
      <c r="T189" s="23" t="s">
        <v>497</v>
      </c>
      <c r="U189" s="27"/>
      <c r="V189" s="46">
        <v>473219</v>
      </c>
      <c r="W189" s="47"/>
      <c r="X189" s="23">
        <v>3</v>
      </c>
      <c r="Y189" s="23">
        <v>3</v>
      </c>
      <c r="Z189" s="23">
        <v>14</v>
      </c>
      <c r="AA189" s="23"/>
      <c r="AB189" s="47"/>
      <c r="AC189" s="27" t="s">
        <v>5900</v>
      </c>
      <c r="AD189" s="23" t="s">
        <v>156</v>
      </c>
      <c r="AE189" s="23" t="s">
        <v>156</v>
      </c>
      <c r="AF189" s="23"/>
      <c r="AG189" s="23"/>
      <c r="AH189" s="23" t="s">
        <v>128</v>
      </c>
      <c r="AI189" s="23" t="s">
        <v>128</v>
      </c>
      <c r="AJ189" s="23" t="s">
        <v>390</v>
      </c>
      <c r="AK189" s="27"/>
      <c r="AL189" s="27" t="s">
        <v>619</v>
      </c>
      <c r="AM189" s="23"/>
      <c r="AN189" s="23"/>
      <c r="AO189" s="23"/>
      <c r="AP189" s="23"/>
      <c r="AQ189" s="23"/>
      <c r="AR189" s="23"/>
      <c r="AS189" s="23" t="s">
        <v>129</v>
      </c>
      <c r="AT189" s="23" t="s">
        <v>129</v>
      </c>
      <c r="AU189" s="23" t="s">
        <v>128</v>
      </c>
      <c r="AV189" s="23" t="s">
        <v>128</v>
      </c>
      <c r="AW189" s="23" t="s">
        <v>129</v>
      </c>
      <c r="AX189" s="23" t="s">
        <v>128</v>
      </c>
      <c r="AY189" s="23"/>
      <c r="AZ189" s="23" t="s">
        <v>628</v>
      </c>
      <c r="BA189" s="45" t="s">
        <v>6488</v>
      </c>
    </row>
    <row r="190" spans="1:53" ht="16.05" customHeight="1" x14ac:dyDescent="0.3">
      <c r="A190" s="23">
        <v>1975</v>
      </c>
      <c r="B190" s="27" t="s">
        <v>159</v>
      </c>
      <c r="C190" s="27" t="s">
        <v>308</v>
      </c>
      <c r="D190" s="27" t="s">
        <v>601</v>
      </c>
      <c r="E190" s="28">
        <v>27759</v>
      </c>
      <c r="F190" s="36">
        <v>0.40679398148148144</v>
      </c>
      <c r="G190" s="22">
        <v>27759</v>
      </c>
      <c r="H190" s="37">
        <v>0.49012731481481481</v>
      </c>
      <c r="I190" s="34" t="s">
        <v>6250</v>
      </c>
      <c r="J190" s="35">
        <v>38.628</v>
      </c>
      <c r="K190" s="35">
        <v>21.797999999999998</v>
      </c>
      <c r="L190" s="42">
        <v>19</v>
      </c>
      <c r="M190" s="43">
        <v>5.49</v>
      </c>
      <c r="N190" s="35"/>
      <c r="O190" s="44"/>
      <c r="P190" s="44"/>
      <c r="Q190" s="44">
        <v>5.5</v>
      </c>
      <c r="R190" s="44"/>
      <c r="S190" s="27" t="s">
        <v>5110</v>
      </c>
      <c r="T190" s="23" t="s">
        <v>224</v>
      </c>
      <c r="U190" s="27"/>
      <c r="V190" s="79">
        <v>3202583</v>
      </c>
      <c r="W190" s="47"/>
      <c r="X190" s="23">
        <v>1</v>
      </c>
      <c r="Y190" s="23">
        <v>1</v>
      </c>
      <c r="Z190" s="50" t="s">
        <v>629</v>
      </c>
      <c r="AA190" s="23"/>
      <c r="AB190" s="47"/>
      <c r="AC190" s="27" t="s">
        <v>5900</v>
      </c>
      <c r="AD190" s="50" t="s">
        <v>630</v>
      </c>
      <c r="AE190" s="23">
        <v>200</v>
      </c>
      <c r="AF190" s="50" t="s">
        <v>127</v>
      </c>
      <c r="AG190" s="23"/>
      <c r="AH190" s="23" t="s">
        <v>129</v>
      </c>
      <c r="AI190" s="23" t="s">
        <v>128</v>
      </c>
      <c r="AJ190" s="23" t="s">
        <v>632</v>
      </c>
      <c r="AK190" s="27" t="s">
        <v>633</v>
      </c>
      <c r="AL190" s="27" t="s">
        <v>634</v>
      </c>
      <c r="AM190" s="23"/>
      <c r="AN190" s="23"/>
      <c r="AO190" s="23"/>
      <c r="AP190" s="23"/>
      <c r="AQ190" s="23" t="s">
        <v>129</v>
      </c>
      <c r="AR190" s="23"/>
      <c r="AS190" s="23" t="s">
        <v>129</v>
      </c>
      <c r="AT190" s="23" t="s">
        <v>129</v>
      </c>
      <c r="AU190" s="23" t="s">
        <v>129</v>
      </c>
      <c r="AV190" s="29" t="s">
        <v>128</v>
      </c>
      <c r="AW190" s="29" t="s">
        <v>129</v>
      </c>
      <c r="AX190" s="23" t="s">
        <v>128</v>
      </c>
      <c r="AY190" s="23"/>
      <c r="AZ190" s="23" t="s">
        <v>631</v>
      </c>
      <c r="BA190" s="65" t="s">
        <v>5845</v>
      </c>
    </row>
    <row r="191" spans="1:53" ht="16.05" customHeight="1" x14ac:dyDescent="0.3">
      <c r="A191" s="23">
        <v>1976</v>
      </c>
      <c r="B191" s="27" t="s">
        <v>443</v>
      </c>
      <c r="C191" s="27" t="s">
        <v>635</v>
      </c>
      <c r="D191" s="27" t="s">
        <v>635</v>
      </c>
      <c r="E191" s="28">
        <v>27826</v>
      </c>
      <c r="F191" s="36">
        <v>0.13596064814814815</v>
      </c>
      <c r="G191" s="22">
        <v>27825</v>
      </c>
      <c r="H191" s="37">
        <v>0.88596064814814823</v>
      </c>
      <c r="I191" s="34" t="s">
        <v>6250</v>
      </c>
      <c r="J191" s="35">
        <v>14.808</v>
      </c>
      <c r="K191" s="35">
        <v>-90.888999999999996</v>
      </c>
      <c r="L191" s="42">
        <v>5</v>
      </c>
      <c r="M191" s="43">
        <v>5.28</v>
      </c>
      <c r="N191" s="35"/>
      <c r="O191" s="44"/>
      <c r="P191" s="44">
        <v>5.0999999999999996</v>
      </c>
      <c r="Q191" s="44">
        <v>5</v>
      </c>
      <c r="R191" s="44"/>
      <c r="S191" s="67" t="s">
        <v>5110</v>
      </c>
      <c r="T191" s="23" t="s">
        <v>497</v>
      </c>
      <c r="U191" s="27"/>
      <c r="V191" s="47"/>
      <c r="W191" s="47"/>
      <c r="X191" s="23"/>
      <c r="Y191" s="26"/>
      <c r="Z191" s="23"/>
      <c r="AA191" s="23"/>
      <c r="AB191" s="47"/>
      <c r="AC191" s="27"/>
      <c r="AD191" s="23" t="s">
        <v>232</v>
      </c>
      <c r="AE191" s="23"/>
      <c r="AF191" s="62"/>
      <c r="AG191" s="23"/>
      <c r="AH191" s="23"/>
      <c r="AI191" s="23"/>
      <c r="AJ191" s="23" t="s">
        <v>5932</v>
      </c>
      <c r="AK191" s="27"/>
      <c r="AL191" s="27" t="s">
        <v>5934</v>
      </c>
      <c r="AM191" s="23"/>
      <c r="AN191" s="23"/>
      <c r="AO191" s="23"/>
      <c r="AP191" s="23"/>
      <c r="AQ191" s="23"/>
      <c r="AR191" s="23"/>
      <c r="AS191" s="23" t="s">
        <v>128</v>
      </c>
      <c r="AT191" s="23" t="s">
        <v>128</v>
      </c>
      <c r="AU191" s="23" t="s">
        <v>128</v>
      </c>
      <c r="AV191" s="23" t="s">
        <v>128</v>
      </c>
      <c r="AW191" s="23" t="s">
        <v>129</v>
      </c>
      <c r="AX191" s="23" t="s">
        <v>128</v>
      </c>
      <c r="AY191" s="23"/>
      <c r="AZ191" s="23" t="s">
        <v>5799</v>
      </c>
      <c r="BA191" s="45" t="s">
        <v>6489</v>
      </c>
    </row>
    <row r="192" spans="1:53" ht="16.05" customHeight="1" x14ac:dyDescent="0.3">
      <c r="A192" s="23">
        <v>1976</v>
      </c>
      <c r="B192" s="27" t="s">
        <v>443</v>
      </c>
      <c r="C192" s="27" t="s">
        <v>635</v>
      </c>
      <c r="D192" s="27" t="s">
        <v>635</v>
      </c>
      <c r="E192" s="28">
        <v>27828</v>
      </c>
      <c r="F192" s="38">
        <v>0.32133101851851853</v>
      </c>
      <c r="G192" s="22">
        <v>27828</v>
      </c>
      <c r="H192" s="37">
        <v>7.1331018518518516E-2</v>
      </c>
      <c r="I192" s="34" t="s">
        <v>6250</v>
      </c>
      <c r="J192" s="43">
        <v>14.869</v>
      </c>
      <c r="K192" s="43">
        <v>-90.942999999999998</v>
      </c>
      <c r="L192" s="56">
        <v>5</v>
      </c>
      <c r="M192" s="43">
        <v>5.39</v>
      </c>
      <c r="N192" s="43"/>
      <c r="O192" s="57"/>
      <c r="P192" s="57">
        <v>5.2</v>
      </c>
      <c r="Q192" s="57">
        <v>4.3</v>
      </c>
      <c r="R192" s="57"/>
      <c r="S192" s="67" t="s">
        <v>5110</v>
      </c>
      <c r="T192" s="26"/>
      <c r="U192" s="24"/>
      <c r="V192" s="58"/>
      <c r="W192" s="58"/>
      <c r="X192" s="26"/>
      <c r="Y192" s="26"/>
      <c r="Z192" s="26"/>
      <c r="AA192" s="26"/>
      <c r="AB192" s="58"/>
      <c r="AC192" s="24"/>
      <c r="AD192" s="23" t="s">
        <v>232</v>
      </c>
      <c r="AE192" s="26"/>
      <c r="AF192" s="26"/>
      <c r="AG192" s="26"/>
      <c r="AH192" s="26"/>
      <c r="AI192" s="26"/>
      <c r="AJ192" s="23" t="s">
        <v>5933</v>
      </c>
      <c r="AK192" s="24"/>
      <c r="AL192" s="27" t="s">
        <v>5934</v>
      </c>
      <c r="AM192" s="26"/>
      <c r="AN192" s="26"/>
      <c r="AO192" s="26"/>
      <c r="AP192" s="26"/>
      <c r="AQ192" s="26"/>
      <c r="AR192" s="26"/>
      <c r="AS192" s="26" t="s">
        <v>128</v>
      </c>
      <c r="AT192" s="26" t="s">
        <v>128</v>
      </c>
      <c r="AU192" s="26" t="s">
        <v>128</v>
      </c>
      <c r="AV192" s="26" t="s">
        <v>128</v>
      </c>
      <c r="AW192" s="26" t="s">
        <v>129</v>
      </c>
      <c r="AX192" s="26" t="s">
        <v>128</v>
      </c>
      <c r="AY192" s="26"/>
      <c r="AZ192" s="26" t="s">
        <v>5800</v>
      </c>
      <c r="BA192" s="41" t="s">
        <v>6490</v>
      </c>
    </row>
    <row r="193" spans="1:53" ht="16.05" customHeight="1" x14ac:dyDescent="0.3">
      <c r="A193" s="23">
        <v>1976</v>
      </c>
      <c r="B193" s="27" t="s">
        <v>123</v>
      </c>
      <c r="C193" s="27" t="s">
        <v>124</v>
      </c>
      <c r="D193" s="27" t="s">
        <v>637</v>
      </c>
      <c r="E193" s="28">
        <v>27844</v>
      </c>
      <c r="F193" s="36">
        <v>0.49697916666666669</v>
      </c>
      <c r="G193" s="22">
        <v>27844</v>
      </c>
      <c r="H193" s="37">
        <v>0.58031250000000001</v>
      </c>
      <c r="I193" s="34" t="s">
        <v>6250</v>
      </c>
      <c r="J193" s="35">
        <v>41.131</v>
      </c>
      <c r="K193" s="35">
        <v>43.005000000000003</v>
      </c>
      <c r="L193" s="42">
        <v>18</v>
      </c>
      <c r="M193" s="43">
        <v>5.0599999999999996</v>
      </c>
      <c r="N193" s="35"/>
      <c r="O193" s="44"/>
      <c r="P193" s="44">
        <v>4.8</v>
      </c>
      <c r="Q193" s="44">
        <v>5.0999999999999996</v>
      </c>
      <c r="R193" s="44"/>
      <c r="S193" s="27" t="s">
        <v>5110</v>
      </c>
      <c r="T193" s="23" t="s">
        <v>139</v>
      </c>
      <c r="U193" s="27"/>
      <c r="V193" s="46">
        <v>517454</v>
      </c>
      <c r="W193" s="47"/>
      <c r="X193" s="50" t="s">
        <v>638</v>
      </c>
      <c r="Y193" s="23">
        <v>1</v>
      </c>
      <c r="Z193" s="23">
        <v>6</v>
      </c>
      <c r="AA193" s="23"/>
      <c r="AB193" s="47"/>
      <c r="AC193" s="27" t="s">
        <v>5902</v>
      </c>
      <c r="AD193" s="23"/>
      <c r="AE193" s="23" t="s">
        <v>232</v>
      </c>
      <c r="AF193" s="62" t="s">
        <v>137</v>
      </c>
      <c r="AG193" s="23"/>
      <c r="AH193" s="23" t="s">
        <v>128</v>
      </c>
      <c r="AI193" s="23" t="s">
        <v>128</v>
      </c>
      <c r="AJ193" s="23" t="s">
        <v>640</v>
      </c>
      <c r="AK193" s="27"/>
      <c r="AL193" s="27"/>
      <c r="AM193" s="23"/>
      <c r="AN193" s="23"/>
      <c r="AO193" s="23"/>
      <c r="AP193" s="23"/>
      <c r="AQ193" s="23" t="s">
        <v>129</v>
      </c>
      <c r="AR193" s="23"/>
      <c r="AS193" s="23" t="s">
        <v>128</v>
      </c>
      <c r="AT193" s="23" t="s">
        <v>129</v>
      </c>
      <c r="AU193" s="23" t="s">
        <v>129</v>
      </c>
      <c r="AV193" s="23" t="s">
        <v>129</v>
      </c>
      <c r="AW193" s="23" t="s">
        <v>129</v>
      </c>
      <c r="AX193" s="23" t="s">
        <v>128</v>
      </c>
      <c r="AY193" s="23"/>
      <c r="AZ193" s="23" t="s">
        <v>639</v>
      </c>
      <c r="BA193" s="45"/>
    </row>
    <row r="194" spans="1:53" ht="16.05" customHeight="1" x14ac:dyDescent="0.3">
      <c r="A194" s="23">
        <v>1976</v>
      </c>
      <c r="B194" s="27" t="s">
        <v>148</v>
      </c>
      <c r="C194" s="27" t="s">
        <v>149</v>
      </c>
      <c r="D194" s="27" t="s">
        <v>641</v>
      </c>
      <c r="E194" s="28">
        <v>27844</v>
      </c>
      <c r="F194" s="36">
        <v>0.96188657407407396</v>
      </c>
      <c r="G194" s="22">
        <v>27844</v>
      </c>
      <c r="H194" s="37">
        <v>0.71188657407407396</v>
      </c>
      <c r="I194" s="34" t="s">
        <v>6250</v>
      </c>
      <c r="J194" s="35">
        <v>20.622</v>
      </c>
      <c r="K194" s="35">
        <v>-99.087000000000003</v>
      </c>
      <c r="L194" s="56">
        <v>33</v>
      </c>
      <c r="M194" s="43">
        <v>5.17</v>
      </c>
      <c r="N194" s="35"/>
      <c r="O194" s="44"/>
      <c r="P194" s="44">
        <v>5</v>
      </c>
      <c r="Q194" s="44"/>
      <c r="R194" s="57">
        <v>5.0999999999999996</v>
      </c>
      <c r="S194" s="27" t="s">
        <v>5110</v>
      </c>
      <c r="T194" s="23" t="s">
        <v>582</v>
      </c>
      <c r="U194" s="27"/>
      <c r="V194" s="46">
        <v>1691668</v>
      </c>
      <c r="W194" s="47"/>
      <c r="X194" s="23">
        <v>0</v>
      </c>
      <c r="Y194" s="23">
        <v>0</v>
      </c>
      <c r="Z194" s="23">
        <v>7</v>
      </c>
      <c r="AA194" s="23"/>
      <c r="AB194" s="47"/>
      <c r="AC194" s="27"/>
      <c r="AD194" s="23"/>
      <c r="AE194" s="23" t="s">
        <v>156</v>
      </c>
      <c r="AF194" s="23"/>
      <c r="AG194" s="23"/>
      <c r="AH194" s="23" t="s">
        <v>128</v>
      </c>
      <c r="AI194" s="23" t="s">
        <v>128</v>
      </c>
      <c r="AJ194" s="23" t="s">
        <v>43</v>
      </c>
      <c r="AK194" s="27" t="s">
        <v>100</v>
      </c>
      <c r="AL194" s="27" t="s">
        <v>5485</v>
      </c>
      <c r="AM194" s="23"/>
      <c r="AN194" s="23"/>
      <c r="AO194" s="23"/>
      <c r="AP194" s="23"/>
      <c r="AQ194" s="23"/>
      <c r="AR194" s="23"/>
      <c r="AS194" s="23" t="s">
        <v>128</v>
      </c>
      <c r="AT194" s="23" t="s">
        <v>129</v>
      </c>
      <c r="AU194" s="23" t="s">
        <v>128</v>
      </c>
      <c r="AV194" s="23" t="s">
        <v>128</v>
      </c>
      <c r="AW194" s="23" t="s">
        <v>129</v>
      </c>
      <c r="AX194" s="23" t="s">
        <v>128</v>
      </c>
      <c r="AY194" s="23"/>
      <c r="AZ194" s="23" t="s">
        <v>642</v>
      </c>
      <c r="BA194" s="39" t="s">
        <v>5491</v>
      </c>
    </row>
    <row r="195" spans="1:53" ht="16.05" customHeight="1" x14ac:dyDescent="0.3">
      <c r="A195" s="23">
        <v>1976</v>
      </c>
      <c r="B195" s="27" t="s">
        <v>123</v>
      </c>
      <c r="C195" s="27" t="s">
        <v>124</v>
      </c>
      <c r="D195" s="27" t="s">
        <v>643</v>
      </c>
      <c r="E195" s="28">
        <v>27852</v>
      </c>
      <c r="F195" s="36">
        <v>0.70702546296296298</v>
      </c>
      <c r="G195" s="22">
        <v>27852</v>
      </c>
      <c r="H195" s="37">
        <v>0.79035879629629635</v>
      </c>
      <c r="I195" s="34" t="s">
        <v>6250</v>
      </c>
      <c r="J195" s="35">
        <v>39.807000000000002</v>
      </c>
      <c r="K195" s="35">
        <v>43.609000000000002</v>
      </c>
      <c r="L195" s="42">
        <v>46</v>
      </c>
      <c r="M195" s="43">
        <v>4.84</v>
      </c>
      <c r="N195" s="35"/>
      <c r="O195" s="44"/>
      <c r="P195" s="44">
        <v>4.5999999999999996</v>
      </c>
      <c r="Q195" s="44"/>
      <c r="R195" s="44"/>
      <c r="S195" s="27" t="s">
        <v>5110</v>
      </c>
      <c r="T195" s="23"/>
      <c r="U195" s="27"/>
      <c r="V195" s="46">
        <v>596816</v>
      </c>
      <c r="W195" s="47"/>
      <c r="X195" s="23">
        <v>4</v>
      </c>
      <c r="Y195" s="23">
        <v>4</v>
      </c>
      <c r="Z195" s="23">
        <v>2</v>
      </c>
      <c r="AA195" s="23"/>
      <c r="AB195" s="47"/>
      <c r="AC195" s="27" t="s">
        <v>5900</v>
      </c>
      <c r="AD195" s="23" t="s">
        <v>232</v>
      </c>
      <c r="AE195" s="23"/>
      <c r="AF195" s="23"/>
      <c r="AG195" s="23"/>
      <c r="AH195" s="23" t="s">
        <v>128</v>
      </c>
      <c r="AI195" s="23" t="s">
        <v>128</v>
      </c>
      <c r="AJ195" s="23" t="s">
        <v>43</v>
      </c>
      <c r="AK195" s="27"/>
      <c r="AL195" s="27"/>
      <c r="AM195" s="23"/>
      <c r="AN195" s="23"/>
      <c r="AO195" s="23"/>
      <c r="AP195" s="23"/>
      <c r="AQ195" s="23"/>
      <c r="AR195" s="23"/>
      <c r="AS195" s="23" t="s">
        <v>128</v>
      </c>
      <c r="AT195" s="23" t="s">
        <v>129</v>
      </c>
      <c r="AU195" s="23" t="s">
        <v>128</v>
      </c>
      <c r="AV195" s="23" t="s">
        <v>128</v>
      </c>
      <c r="AW195" s="23" t="s">
        <v>129</v>
      </c>
      <c r="AX195" s="23" t="s">
        <v>128</v>
      </c>
      <c r="AY195" s="23"/>
      <c r="AZ195" s="23" t="s">
        <v>644</v>
      </c>
      <c r="BA195" s="45" t="s">
        <v>6491</v>
      </c>
    </row>
    <row r="196" spans="1:53" ht="16.05" customHeight="1" x14ac:dyDescent="0.3">
      <c r="A196" s="23">
        <v>1976</v>
      </c>
      <c r="B196" s="27" t="s">
        <v>123</v>
      </c>
      <c r="C196" s="27" t="s">
        <v>124</v>
      </c>
      <c r="D196" s="27" t="s">
        <v>645</v>
      </c>
      <c r="E196" s="28">
        <v>27879</v>
      </c>
      <c r="F196" s="36">
        <v>0.92927083333333327</v>
      </c>
      <c r="G196" s="22">
        <v>27880</v>
      </c>
      <c r="H196" s="37">
        <v>1.2604166666666666E-2</v>
      </c>
      <c r="I196" s="34" t="s">
        <v>6250</v>
      </c>
      <c r="J196" s="35">
        <v>40.887999999999998</v>
      </c>
      <c r="K196" s="35">
        <v>42.854999999999997</v>
      </c>
      <c r="L196" s="42">
        <v>44</v>
      </c>
      <c r="M196" s="43">
        <v>5.28</v>
      </c>
      <c r="N196" s="35"/>
      <c r="O196" s="44"/>
      <c r="P196" s="44">
        <v>5.5</v>
      </c>
      <c r="Q196" s="44"/>
      <c r="R196" s="44"/>
      <c r="S196" s="27" t="s">
        <v>5110</v>
      </c>
      <c r="T196" s="23" t="s">
        <v>134</v>
      </c>
      <c r="U196" s="27"/>
      <c r="V196" s="46">
        <v>1032387</v>
      </c>
      <c r="W196" s="47"/>
      <c r="X196" s="23">
        <v>4</v>
      </c>
      <c r="Y196" s="23">
        <v>4</v>
      </c>
      <c r="Z196" s="23" t="s">
        <v>163</v>
      </c>
      <c r="AA196" s="23"/>
      <c r="AB196" s="47"/>
      <c r="AC196" s="27" t="s">
        <v>5900</v>
      </c>
      <c r="AD196" s="23"/>
      <c r="AE196" s="23" t="s">
        <v>156</v>
      </c>
      <c r="AF196" s="62" t="s">
        <v>137</v>
      </c>
      <c r="AG196" s="23"/>
      <c r="AH196" s="23" t="s">
        <v>128</v>
      </c>
      <c r="AI196" s="23" t="s">
        <v>128</v>
      </c>
      <c r="AJ196" s="23" t="s">
        <v>43</v>
      </c>
      <c r="AK196" s="27"/>
      <c r="AL196" s="27" t="s">
        <v>647</v>
      </c>
      <c r="AM196" s="23"/>
      <c r="AN196" s="23"/>
      <c r="AO196" s="23"/>
      <c r="AP196" s="23"/>
      <c r="AQ196" s="23" t="s">
        <v>129</v>
      </c>
      <c r="AR196" s="23"/>
      <c r="AS196" s="23" t="s">
        <v>128</v>
      </c>
      <c r="AT196" s="23" t="s">
        <v>129</v>
      </c>
      <c r="AU196" s="23" t="s">
        <v>129</v>
      </c>
      <c r="AV196" s="23" t="s">
        <v>128</v>
      </c>
      <c r="AW196" s="23" t="s">
        <v>129</v>
      </c>
      <c r="AX196" s="23" t="s">
        <v>128</v>
      </c>
      <c r="AY196" s="23"/>
      <c r="AZ196" s="23" t="s">
        <v>646</v>
      </c>
      <c r="BA196" s="45"/>
    </row>
    <row r="197" spans="1:53" ht="16.05" customHeight="1" x14ac:dyDescent="0.3">
      <c r="A197" s="23">
        <v>1976</v>
      </c>
      <c r="B197" s="27" t="s">
        <v>357</v>
      </c>
      <c r="C197" s="27" t="s">
        <v>648</v>
      </c>
      <c r="D197" s="27" t="s">
        <v>649</v>
      </c>
      <c r="E197" s="28">
        <v>27915</v>
      </c>
      <c r="F197" s="36">
        <v>3.0358796296296297E-2</v>
      </c>
      <c r="G197" s="22">
        <v>27915</v>
      </c>
      <c r="H197" s="37">
        <v>0.23869212962962963</v>
      </c>
      <c r="I197" s="34" t="s">
        <v>6250</v>
      </c>
      <c r="J197" s="35">
        <v>24.574999999999999</v>
      </c>
      <c r="K197" s="35">
        <v>68.41</v>
      </c>
      <c r="L197" s="42">
        <v>33</v>
      </c>
      <c r="M197" s="43">
        <v>5.39</v>
      </c>
      <c r="N197" s="35"/>
      <c r="O197" s="44"/>
      <c r="P197" s="44">
        <v>5.2</v>
      </c>
      <c r="Q197" s="44"/>
      <c r="R197" s="44"/>
      <c r="S197" s="27" t="s">
        <v>5110</v>
      </c>
      <c r="T197" s="23" t="s">
        <v>134</v>
      </c>
      <c r="U197" s="27"/>
      <c r="V197" s="46">
        <v>474865</v>
      </c>
      <c r="W197" s="47"/>
      <c r="X197" s="23">
        <v>0</v>
      </c>
      <c r="Y197" s="23">
        <v>0</v>
      </c>
      <c r="Z197" s="23">
        <v>1</v>
      </c>
      <c r="AA197" s="23"/>
      <c r="AB197" s="47"/>
      <c r="AC197" s="27"/>
      <c r="AD197" s="23" t="s">
        <v>232</v>
      </c>
      <c r="AE197" s="23"/>
      <c r="AF197" s="23"/>
      <c r="AG197" s="23"/>
      <c r="AH197" s="23" t="s">
        <v>128</v>
      </c>
      <c r="AI197" s="23" t="s">
        <v>128</v>
      </c>
      <c r="AJ197" s="23" t="s">
        <v>43</v>
      </c>
      <c r="AK197" s="27"/>
      <c r="AL197" s="27"/>
      <c r="AM197" s="23"/>
      <c r="AN197" s="23"/>
      <c r="AO197" s="23"/>
      <c r="AP197" s="23"/>
      <c r="AQ197" s="23"/>
      <c r="AR197" s="23"/>
      <c r="AS197" s="23" t="s">
        <v>128</v>
      </c>
      <c r="AT197" s="23" t="s">
        <v>129</v>
      </c>
      <c r="AU197" s="23" t="s">
        <v>128</v>
      </c>
      <c r="AV197" s="23" t="s">
        <v>128</v>
      </c>
      <c r="AW197" s="23" t="s">
        <v>129</v>
      </c>
      <c r="AX197" s="23" t="s">
        <v>128</v>
      </c>
      <c r="AY197" s="23"/>
      <c r="AZ197" s="23" t="s">
        <v>650</v>
      </c>
      <c r="BA197" s="45" t="s">
        <v>6492</v>
      </c>
    </row>
    <row r="198" spans="1:53" ht="16.05" customHeight="1" x14ac:dyDescent="0.3">
      <c r="A198" s="23">
        <v>1976</v>
      </c>
      <c r="B198" s="27" t="s">
        <v>123</v>
      </c>
      <c r="C198" s="27" t="s">
        <v>124</v>
      </c>
      <c r="D198" s="27" t="s">
        <v>651</v>
      </c>
      <c r="E198" s="28">
        <v>27943</v>
      </c>
      <c r="F198" s="36">
        <v>0.36820601851851853</v>
      </c>
      <c r="G198" s="22">
        <v>27943</v>
      </c>
      <c r="H198" s="37">
        <v>0.49320601851851853</v>
      </c>
      <c r="I198" s="34" t="s">
        <v>6250</v>
      </c>
      <c r="J198" s="35">
        <v>38.451000000000001</v>
      </c>
      <c r="K198" s="35">
        <v>40.066000000000003</v>
      </c>
      <c r="L198" s="42">
        <v>30</v>
      </c>
      <c r="M198" s="43">
        <v>4.4180000000000001</v>
      </c>
      <c r="N198" s="35"/>
      <c r="O198" s="44"/>
      <c r="P198" s="44">
        <v>4.3</v>
      </c>
      <c r="Q198" s="44"/>
      <c r="R198" s="44">
        <v>4.0999999999999996</v>
      </c>
      <c r="S198" s="67" t="s">
        <v>6077</v>
      </c>
      <c r="T198" s="23"/>
      <c r="U198" s="27"/>
      <c r="V198" s="46">
        <v>325360</v>
      </c>
      <c r="W198" s="47"/>
      <c r="X198" s="23">
        <v>0</v>
      </c>
      <c r="Y198" s="23">
        <v>0</v>
      </c>
      <c r="Z198" s="23">
        <v>11</v>
      </c>
      <c r="AA198" s="23"/>
      <c r="AB198" s="47"/>
      <c r="AC198" s="27"/>
      <c r="AD198" s="23" t="s">
        <v>232</v>
      </c>
      <c r="AE198" s="23"/>
      <c r="AF198" s="23"/>
      <c r="AG198" s="23"/>
      <c r="AH198" s="23" t="s">
        <v>128</v>
      </c>
      <c r="AI198" s="23" t="s">
        <v>128</v>
      </c>
      <c r="AJ198" s="23" t="s">
        <v>390</v>
      </c>
      <c r="AK198" s="27"/>
      <c r="AL198" s="27" t="s">
        <v>619</v>
      </c>
      <c r="AM198" s="23"/>
      <c r="AN198" s="23"/>
      <c r="AO198" s="23"/>
      <c r="AP198" s="23"/>
      <c r="AQ198" s="23"/>
      <c r="AR198" s="23"/>
      <c r="AS198" s="23" t="s">
        <v>129</v>
      </c>
      <c r="AT198" s="23" t="s">
        <v>129</v>
      </c>
      <c r="AU198" s="23" t="s">
        <v>128</v>
      </c>
      <c r="AV198" s="23" t="s">
        <v>128</v>
      </c>
      <c r="AW198" s="23" t="s">
        <v>129</v>
      </c>
      <c r="AX198" s="23" t="s">
        <v>128</v>
      </c>
      <c r="AY198" s="23"/>
      <c r="AZ198" s="23" t="s">
        <v>652</v>
      </c>
      <c r="BA198" s="45" t="s">
        <v>6493</v>
      </c>
    </row>
    <row r="199" spans="1:53" ht="16.05" customHeight="1" x14ac:dyDescent="0.3">
      <c r="A199" s="23">
        <v>1976</v>
      </c>
      <c r="B199" s="27" t="s">
        <v>123</v>
      </c>
      <c r="C199" s="27" t="s">
        <v>124</v>
      </c>
      <c r="D199" s="27" t="s">
        <v>653</v>
      </c>
      <c r="E199" s="28">
        <v>27950</v>
      </c>
      <c r="F199" s="36">
        <v>0.39909722222222221</v>
      </c>
      <c r="G199" s="22">
        <v>27950</v>
      </c>
      <c r="H199" s="37">
        <v>0.52409722222222221</v>
      </c>
      <c r="I199" s="34" t="s">
        <v>6250</v>
      </c>
      <c r="J199" s="35">
        <v>38.326999999999998</v>
      </c>
      <c r="K199" s="35">
        <v>40.463000000000001</v>
      </c>
      <c r="L199" s="42">
        <v>33</v>
      </c>
      <c r="M199" s="43">
        <v>4.63</v>
      </c>
      <c r="N199" s="35"/>
      <c r="O199" s="44"/>
      <c r="P199" s="44">
        <v>4.2</v>
      </c>
      <c r="Q199" s="44"/>
      <c r="R199" s="44"/>
      <c r="S199" s="27" t="s">
        <v>5110</v>
      </c>
      <c r="T199" s="23"/>
      <c r="U199" s="27"/>
      <c r="V199" s="46">
        <v>496221</v>
      </c>
      <c r="W199" s="47"/>
      <c r="X199" s="23">
        <v>1</v>
      </c>
      <c r="Y199" s="23">
        <v>1</v>
      </c>
      <c r="Z199" s="23">
        <v>4</v>
      </c>
      <c r="AA199" s="23"/>
      <c r="AB199" s="47"/>
      <c r="AC199" s="27" t="s">
        <v>5900</v>
      </c>
      <c r="AD199" s="23"/>
      <c r="AE199" s="23"/>
      <c r="AF199" s="23"/>
      <c r="AG199" s="23"/>
      <c r="AH199" s="23" t="s">
        <v>128</v>
      </c>
      <c r="AI199" s="23" t="s">
        <v>128</v>
      </c>
      <c r="AJ199" s="23" t="s">
        <v>390</v>
      </c>
      <c r="AK199" s="27"/>
      <c r="AL199" s="27" t="s">
        <v>619</v>
      </c>
      <c r="AM199" s="23"/>
      <c r="AN199" s="23"/>
      <c r="AO199" s="23"/>
      <c r="AP199" s="23"/>
      <c r="AQ199" s="23"/>
      <c r="AR199" s="23"/>
      <c r="AS199" s="23" t="s">
        <v>128</v>
      </c>
      <c r="AT199" s="23" t="s">
        <v>129</v>
      </c>
      <c r="AU199" s="23" t="s">
        <v>128</v>
      </c>
      <c r="AV199" s="23" t="s">
        <v>128</v>
      </c>
      <c r="AW199" s="23" t="s">
        <v>129</v>
      </c>
      <c r="AX199" s="23" t="s">
        <v>128</v>
      </c>
      <c r="AY199" s="23"/>
      <c r="AZ199" s="23" t="s">
        <v>654</v>
      </c>
      <c r="BA199" s="45" t="s">
        <v>6494</v>
      </c>
    </row>
    <row r="200" spans="1:53" ht="16.05" customHeight="1" x14ac:dyDescent="0.3">
      <c r="A200" s="23">
        <v>1976</v>
      </c>
      <c r="B200" s="27" t="s">
        <v>123</v>
      </c>
      <c r="C200" s="27" t="s">
        <v>124</v>
      </c>
      <c r="D200" s="27" t="s">
        <v>655</v>
      </c>
      <c r="E200" s="28">
        <v>27991</v>
      </c>
      <c r="F200" s="36">
        <v>5.0416666666666665E-2</v>
      </c>
      <c r="G200" s="22">
        <v>27991</v>
      </c>
      <c r="H200" s="37">
        <v>0.17541666666666667</v>
      </c>
      <c r="I200" s="34" t="s">
        <v>6250</v>
      </c>
      <c r="J200" s="35">
        <v>37.703000000000003</v>
      </c>
      <c r="K200" s="35">
        <v>28.893000000000001</v>
      </c>
      <c r="L200" s="42">
        <v>3</v>
      </c>
      <c r="M200" s="43">
        <v>5.28</v>
      </c>
      <c r="N200" s="35"/>
      <c r="O200" s="44">
        <v>4.8</v>
      </c>
      <c r="P200" s="44">
        <v>5</v>
      </c>
      <c r="Q200" s="44"/>
      <c r="R200" s="44"/>
      <c r="S200" s="27" t="s">
        <v>5110</v>
      </c>
      <c r="T200" s="23" t="s">
        <v>146</v>
      </c>
      <c r="U200" s="27"/>
      <c r="V200" s="46">
        <v>2083834</v>
      </c>
      <c r="W200" s="47"/>
      <c r="X200" s="23">
        <v>4</v>
      </c>
      <c r="Y200" s="23">
        <v>4</v>
      </c>
      <c r="Z200" s="50" t="s">
        <v>656</v>
      </c>
      <c r="AA200" s="23"/>
      <c r="AB200" s="47"/>
      <c r="AC200" s="27" t="s">
        <v>5900</v>
      </c>
      <c r="AD200" s="50" t="s">
        <v>5801</v>
      </c>
      <c r="AE200" s="23">
        <v>40</v>
      </c>
      <c r="AF200" s="62" t="s">
        <v>137</v>
      </c>
      <c r="AG200" s="23"/>
      <c r="AH200" s="23" t="s">
        <v>128</v>
      </c>
      <c r="AI200" s="23" t="s">
        <v>128</v>
      </c>
      <c r="AJ200" s="23" t="s">
        <v>43</v>
      </c>
      <c r="AK200" s="27" t="s">
        <v>100</v>
      </c>
      <c r="AL200" s="27" t="s">
        <v>658</v>
      </c>
      <c r="AM200" s="23"/>
      <c r="AN200" s="23"/>
      <c r="AO200" s="23"/>
      <c r="AP200" s="23"/>
      <c r="AQ200" s="23" t="s">
        <v>129</v>
      </c>
      <c r="AR200" s="23"/>
      <c r="AS200" s="23" t="s">
        <v>128</v>
      </c>
      <c r="AT200" s="23" t="s">
        <v>129</v>
      </c>
      <c r="AU200" s="23" t="s">
        <v>129</v>
      </c>
      <c r="AV200" s="23" t="s">
        <v>129</v>
      </c>
      <c r="AW200" s="23" t="s">
        <v>129</v>
      </c>
      <c r="AX200" s="23" t="s">
        <v>128</v>
      </c>
      <c r="AY200" s="23"/>
      <c r="AZ200" s="23" t="s">
        <v>657</v>
      </c>
      <c r="BA200" s="65" t="s">
        <v>659</v>
      </c>
    </row>
    <row r="201" spans="1:53" ht="16.05" customHeight="1" x14ac:dyDescent="0.3">
      <c r="A201" s="23">
        <v>1976</v>
      </c>
      <c r="B201" s="27" t="s">
        <v>123</v>
      </c>
      <c r="C201" s="27" t="s">
        <v>124</v>
      </c>
      <c r="D201" s="27" t="s">
        <v>653</v>
      </c>
      <c r="E201" s="28">
        <v>28008</v>
      </c>
      <c r="F201" s="36">
        <v>0.92192129629629627</v>
      </c>
      <c r="G201" s="22">
        <v>28009</v>
      </c>
      <c r="H201" s="37">
        <v>4.6921296296296294E-2</v>
      </c>
      <c r="I201" s="34" t="s">
        <v>6250</v>
      </c>
      <c r="J201" s="35">
        <v>38.298000000000002</v>
      </c>
      <c r="K201" s="35">
        <v>40.853000000000002</v>
      </c>
      <c r="L201" s="42">
        <v>22</v>
      </c>
      <c r="M201" s="43">
        <v>5.28</v>
      </c>
      <c r="N201" s="35"/>
      <c r="O201" s="44"/>
      <c r="P201" s="44">
        <v>5.0999999999999996</v>
      </c>
      <c r="Q201" s="44"/>
      <c r="R201" s="44"/>
      <c r="S201" s="27" t="s">
        <v>5110</v>
      </c>
      <c r="T201" s="23" t="s">
        <v>582</v>
      </c>
      <c r="U201" s="27"/>
      <c r="V201" s="46">
        <v>3169725</v>
      </c>
      <c r="W201" s="47"/>
      <c r="X201" s="23">
        <v>0</v>
      </c>
      <c r="Y201" s="23">
        <v>0</v>
      </c>
      <c r="Z201" s="23">
        <v>9</v>
      </c>
      <c r="AA201" s="23"/>
      <c r="AB201" s="47"/>
      <c r="AC201" s="27"/>
      <c r="AD201" s="23" t="s">
        <v>156</v>
      </c>
      <c r="AE201" s="23"/>
      <c r="AF201" s="23"/>
      <c r="AG201" s="23"/>
      <c r="AH201" s="23" t="s">
        <v>128</v>
      </c>
      <c r="AI201" s="23" t="s">
        <v>128</v>
      </c>
      <c r="AJ201" s="23" t="s">
        <v>390</v>
      </c>
      <c r="AK201" s="27"/>
      <c r="AL201" s="27" t="s">
        <v>619</v>
      </c>
      <c r="AM201" s="23"/>
      <c r="AN201" s="23"/>
      <c r="AO201" s="23"/>
      <c r="AP201" s="23"/>
      <c r="AQ201" s="23"/>
      <c r="AR201" s="23"/>
      <c r="AS201" s="23" t="s">
        <v>128</v>
      </c>
      <c r="AT201" s="23" t="s">
        <v>129</v>
      </c>
      <c r="AU201" s="23" t="s">
        <v>128</v>
      </c>
      <c r="AV201" s="23" t="s">
        <v>128</v>
      </c>
      <c r="AW201" s="23" t="s">
        <v>129</v>
      </c>
      <c r="AX201" s="23" t="s">
        <v>128</v>
      </c>
      <c r="AY201" s="23"/>
      <c r="AZ201" s="23" t="s">
        <v>660</v>
      </c>
      <c r="BA201" s="45" t="s">
        <v>6495</v>
      </c>
    </row>
    <row r="202" spans="1:53" ht="16.05" customHeight="1" x14ac:dyDescent="0.3">
      <c r="A202" s="23">
        <v>1976</v>
      </c>
      <c r="B202" s="27" t="s">
        <v>143</v>
      </c>
      <c r="C202" s="27" t="s">
        <v>661</v>
      </c>
      <c r="D202" s="27" t="s">
        <v>662</v>
      </c>
      <c r="E202" s="28">
        <v>28102</v>
      </c>
      <c r="F202" s="36">
        <v>0.36001157407407408</v>
      </c>
      <c r="G202" s="22">
        <v>28102</v>
      </c>
      <c r="H202" s="37">
        <v>0.4433449074074074</v>
      </c>
      <c r="I202" s="34" t="s">
        <v>6250</v>
      </c>
      <c r="J202" s="35">
        <v>-27.952000000000002</v>
      </c>
      <c r="K202" s="35">
        <v>26.652999999999999</v>
      </c>
      <c r="L202" s="42">
        <v>33</v>
      </c>
      <c r="M202" s="43">
        <v>5.49</v>
      </c>
      <c r="N202" s="35"/>
      <c r="O202" s="44"/>
      <c r="P202" s="44">
        <v>5.2</v>
      </c>
      <c r="Q202" s="44"/>
      <c r="R202" s="44"/>
      <c r="S202" s="27" t="s">
        <v>5110</v>
      </c>
      <c r="T202" s="23" t="s">
        <v>134</v>
      </c>
      <c r="U202" s="27" t="s">
        <v>193</v>
      </c>
      <c r="V202" s="46">
        <v>374147</v>
      </c>
      <c r="W202" s="47"/>
      <c r="X202" s="23">
        <v>4</v>
      </c>
      <c r="Y202" s="23">
        <v>4</v>
      </c>
      <c r="Z202" s="23">
        <v>36</v>
      </c>
      <c r="AA202" s="23"/>
      <c r="AB202" s="47"/>
      <c r="AC202" s="24" t="s">
        <v>5803</v>
      </c>
      <c r="AD202" s="50" t="s">
        <v>596</v>
      </c>
      <c r="AE202" s="23">
        <v>1</v>
      </c>
      <c r="AF202" s="62" t="s">
        <v>137</v>
      </c>
      <c r="AG202" s="23"/>
      <c r="AH202" s="23" t="s">
        <v>128</v>
      </c>
      <c r="AI202" s="23" t="s">
        <v>128</v>
      </c>
      <c r="AJ202" s="23" t="s">
        <v>664</v>
      </c>
      <c r="AK202" s="27" t="s">
        <v>100</v>
      </c>
      <c r="AL202" s="27" t="s">
        <v>5802</v>
      </c>
      <c r="AM202" s="23"/>
      <c r="AN202" s="23"/>
      <c r="AO202" s="23"/>
      <c r="AP202" s="23"/>
      <c r="AQ202" s="23" t="s">
        <v>129</v>
      </c>
      <c r="AR202" s="23"/>
      <c r="AS202" s="23" t="s">
        <v>128</v>
      </c>
      <c r="AT202" s="23" t="s">
        <v>129</v>
      </c>
      <c r="AU202" s="23" t="s">
        <v>129</v>
      </c>
      <c r="AV202" s="23" t="s">
        <v>128</v>
      </c>
      <c r="AW202" s="23" t="s">
        <v>129</v>
      </c>
      <c r="AX202" s="23" t="s">
        <v>128</v>
      </c>
      <c r="AY202" s="23"/>
      <c r="AZ202" s="23" t="s">
        <v>663</v>
      </c>
      <c r="BA202" s="65" t="s">
        <v>5804</v>
      </c>
    </row>
    <row r="203" spans="1:53" ht="16.05" customHeight="1" x14ac:dyDescent="0.3">
      <c r="A203" s="23">
        <v>1977</v>
      </c>
      <c r="B203" s="27" t="s">
        <v>218</v>
      </c>
      <c r="C203" s="27" t="s">
        <v>426</v>
      </c>
      <c r="D203" s="27" t="s">
        <v>665</v>
      </c>
      <c r="E203" s="28">
        <v>28151</v>
      </c>
      <c r="F203" s="36">
        <v>0.54964120370370373</v>
      </c>
      <c r="G203" s="22">
        <v>28151</v>
      </c>
      <c r="H203" s="37">
        <v>0.88297453703703699</v>
      </c>
      <c r="I203" s="34" t="s">
        <v>6250</v>
      </c>
      <c r="J203" s="35">
        <v>-8.2189999999999994</v>
      </c>
      <c r="K203" s="35">
        <v>115.193</v>
      </c>
      <c r="L203" s="42">
        <v>33</v>
      </c>
      <c r="M203" s="43">
        <v>5.28</v>
      </c>
      <c r="N203" s="35"/>
      <c r="O203" s="44"/>
      <c r="P203" s="44">
        <v>5.2</v>
      </c>
      <c r="Q203" s="44"/>
      <c r="R203" s="44"/>
      <c r="S203" s="27" t="s">
        <v>5110</v>
      </c>
      <c r="T203" s="23" t="s">
        <v>139</v>
      </c>
      <c r="U203" s="27"/>
      <c r="V203" s="47"/>
      <c r="W203" s="47"/>
      <c r="X203" s="23"/>
      <c r="Y203" s="23"/>
      <c r="Z203" s="23"/>
      <c r="AA203" s="23"/>
      <c r="AB203" s="47"/>
      <c r="AC203" s="27"/>
      <c r="AD203" s="23" t="s">
        <v>156</v>
      </c>
      <c r="AE203" s="23"/>
      <c r="AF203" s="66" t="s">
        <v>141</v>
      </c>
      <c r="AG203" s="23"/>
      <c r="AH203" s="23"/>
      <c r="AI203" s="23"/>
      <c r="AJ203" s="23" t="s">
        <v>390</v>
      </c>
      <c r="AK203" s="27"/>
      <c r="AL203" s="27" t="s">
        <v>667</v>
      </c>
      <c r="AM203" s="23"/>
      <c r="AN203" s="23"/>
      <c r="AO203" s="23"/>
      <c r="AP203" s="23"/>
      <c r="AQ203" s="23" t="s">
        <v>129</v>
      </c>
      <c r="AR203" s="23"/>
      <c r="AS203" s="23" t="s">
        <v>128</v>
      </c>
      <c r="AT203" s="23" t="s">
        <v>128</v>
      </c>
      <c r="AU203" s="23" t="s">
        <v>129</v>
      </c>
      <c r="AV203" s="23" t="s">
        <v>128</v>
      </c>
      <c r="AW203" s="23" t="s">
        <v>129</v>
      </c>
      <c r="AX203" s="23" t="s">
        <v>128</v>
      </c>
      <c r="AY203" s="23"/>
      <c r="AZ203" s="23" t="s">
        <v>666</v>
      </c>
      <c r="BA203" s="45"/>
    </row>
    <row r="204" spans="1:53" ht="16.05" customHeight="1" x14ac:dyDescent="0.3">
      <c r="A204" s="23">
        <v>1977</v>
      </c>
      <c r="B204" s="27" t="s">
        <v>123</v>
      </c>
      <c r="C204" s="27" t="s">
        <v>124</v>
      </c>
      <c r="D204" s="27" t="s">
        <v>668</v>
      </c>
      <c r="E204" s="28">
        <v>28177</v>
      </c>
      <c r="F204" s="36">
        <v>0.54341435185185183</v>
      </c>
      <c r="G204" s="22">
        <v>28177</v>
      </c>
      <c r="H204" s="37">
        <v>0.6267476851851852</v>
      </c>
      <c r="I204" s="34" t="s">
        <v>6250</v>
      </c>
      <c r="J204" s="35">
        <v>39.911000000000001</v>
      </c>
      <c r="K204" s="35">
        <v>40.030999999999999</v>
      </c>
      <c r="L204" s="42">
        <v>33</v>
      </c>
      <c r="M204" s="43">
        <v>5.0599999999999996</v>
      </c>
      <c r="N204" s="35"/>
      <c r="O204" s="44"/>
      <c r="P204" s="44">
        <v>4.5999999999999996</v>
      </c>
      <c r="Q204" s="44"/>
      <c r="R204" s="44"/>
      <c r="S204" s="27" t="s">
        <v>5110</v>
      </c>
      <c r="T204" s="23"/>
      <c r="U204" s="27"/>
      <c r="V204" s="46">
        <v>367728</v>
      </c>
      <c r="W204" s="47"/>
      <c r="X204" s="23">
        <v>0</v>
      </c>
      <c r="Y204" s="23">
        <v>0</v>
      </c>
      <c r="Z204" s="23">
        <v>15</v>
      </c>
      <c r="AA204" s="23"/>
      <c r="AB204" s="47"/>
      <c r="AC204" s="27"/>
      <c r="AD204" s="23" t="s">
        <v>156</v>
      </c>
      <c r="AE204" s="23"/>
      <c r="AF204" s="23"/>
      <c r="AG204" s="23"/>
      <c r="AH204" s="23" t="s">
        <v>128</v>
      </c>
      <c r="AI204" s="23" t="s">
        <v>128</v>
      </c>
      <c r="AJ204" s="23" t="s">
        <v>43</v>
      </c>
      <c r="AK204" s="27"/>
      <c r="AL204" s="27"/>
      <c r="AM204" s="23"/>
      <c r="AN204" s="23"/>
      <c r="AO204" s="23"/>
      <c r="AP204" s="23"/>
      <c r="AQ204" s="23"/>
      <c r="AR204" s="23"/>
      <c r="AS204" s="23" t="s">
        <v>128</v>
      </c>
      <c r="AT204" s="23" t="s">
        <v>129</v>
      </c>
      <c r="AU204" s="23" t="s">
        <v>128</v>
      </c>
      <c r="AV204" s="23" t="s">
        <v>128</v>
      </c>
      <c r="AW204" s="23" t="s">
        <v>129</v>
      </c>
      <c r="AX204" s="23" t="s">
        <v>128</v>
      </c>
      <c r="AY204" s="23"/>
      <c r="AZ204" s="23" t="s">
        <v>669</v>
      </c>
      <c r="BA204" s="45" t="s">
        <v>6496</v>
      </c>
    </row>
    <row r="205" spans="1:53" ht="16.05" customHeight="1" x14ac:dyDescent="0.3">
      <c r="A205" s="23">
        <v>1977</v>
      </c>
      <c r="B205" s="27" t="s">
        <v>123</v>
      </c>
      <c r="C205" s="27" t="s">
        <v>124</v>
      </c>
      <c r="D205" s="27" t="s">
        <v>670</v>
      </c>
      <c r="E205" s="28">
        <v>28209</v>
      </c>
      <c r="F205" s="36">
        <v>0.11108796296296297</v>
      </c>
      <c r="G205" s="22">
        <v>28209</v>
      </c>
      <c r="H205" s="37">
        <v>0.19442129629629631</v>
      </c>
      <c r="I205" s="34" t="s">
        <v>6250</v>
      </c>
      <c r="J205" s="35">
        <v>38.561999999999998</v>
      </c>
      <c r="K205" s="35">
        <v>40.024000000000001</v>
      </c>
      <c r="L205" s="42">
        <v>21</v>
      </c>
      <c r="M205" s="35">
        <v>5.2809999999999997</v>
      </c>
      <c r="N205" s="35"/>
      <c r="O205" s="44"/>
      <c r="P205" s="44">
        <v>5.2</v>
      </c>
      <c r="Q205" s="44">
        <v>4.9000000000000004</v>
      </c>
      <c r="R205" s="44"/>
      <c r="S205" s="27" t="s">
        <v>5296</v>
      </c>
      <c r="T205" s="23" t="s">
        <v>139</v>
      </c>
      <c r="U205" s="27"/>
      <c r="V205" s="46">
        <v>2921765</v>
      </c>
      <c r="W205" s="47"/>
      <c r="X205" s="23">
        <v>30</v>
      </c>
      <c r="Y205" s="23">
        <v>30</v>
      </c>
      <c r="Z205" s="23"/>
      <c r="AA205" s="23"/>
      <c r="AB205" s="47"/>
      <c r="AC205" s="27" t="s">
        <v>5900</v>
      </c>
      <c r="AD205" s="23" t="s">
        <v>509</v>
      </c>
      <c r="AE205" s="23"/>
      <c r="AF205" s="62" t="s">
        <v>127</v>
      </c>
      <c r="AG205" s="23"/>
      <c r="AH205" s="23" t="s">
        <v>128</v>
      </c>
      <c r="AI205" s="23" t="s">
        <v>128</v>
      </c>
      <c r="AJ205" s="23" t="s">
        <v>390</v>
      </c>
      <c r="AK205" s="27"/>
      <c r="AL205" s="27" t="s">
        <v>619</v>
      </c>
      <c r="AM205" s="23"/>
      <c r="AN205" s="23"/>
      <c r="AO205" s="23"/>
      <c r="AP205" s="23"/>
      <c r="AQ205" s="23" t="s">
        <v>129</v>
      </c>
      <c r="AR205" s="23"/>
      <c r="AS205" s="23" t="s">
        <v>128</v>
      </c>
      <c r="AT205" s="23" t="s">
        <v>129</v>
      </c>
      <c r="AU205" s="23" t="s">
        <v>129</v>
      </c>
      <c r="AV205" s="23" t="s">
        <v>129</v>
      </c>
      <c r="AW205" s="23" t="s">
        <v>129</v>
      </c>
      <c r="AX205" s="23" t="s">
        <v>128</v>
      </c>
      <c r="AY205" s="23"/>
      <c r="AZ205" s="23" t="s">
        <v>671</v>
      </c>
      <c r="BA205" s="45" t="s">
        <v>672</v>
      </c>
    </row>
    <row r="206" spans="1:53" ht="16.05" customHeight="1" x14ac:dyDescent="0.3">
      <c r="A206" s="23">
        <v>1977</v>
      </c>
      <c r="B206" s="27" t="s">
        <v>130</v>
      </c>
      <c r="C206" s="27" t="s">
        <v>131</v>
      </c>
      <c r="D206" s="27" t="s">
        <v>673</v>
      </c>
      <c r="E206" s="28">
        <v>28243</v>
      </c>
      <c r="F206" s="36">
        <v>0.28194444444444444</v>
      </c>
      <c r="G206" s="22">
        <v>28243</v>
      </c>
      <c r="H206" s="37">
        <v>0.61527777777777781</v>
      </c>
      <c r="I206" s="34" t="s">
        <v>6250</v>
      </c>
      <c r="J206" s="35">
        <v>41.83</v>
      </c>
      <c r="K206" s="35">
        <v>120.68</v>
      </c>
      <c r="L206" s="42">
        <v>0</v>
      </c>
      <c r="M206" s="35">
        <v>4.3</v>
      </c>
      <c r="N206" s="35"/>
      <c r="O206" s="44">
        <v>4.3</v>
      </c>
      <c r="P206" s="44"/>
      <c r="Q206" s="44"/>
      <c r="R206" s="44"/>
      <c r="S206" s="24" t="s">
        <v>6107</v>
      </c>
      <c r="T206" s="23" t="s">
        <v>134</v>
      </c>
      <c r="U206" s="27" t="s">
        <v>193</v>
      </c>
      <c r="V206" s="46"/>
      <c r="W206" s="47"/>
      <c r="X206" s="23">
        <v>0</v>
      </c>
      <c r="Y206" s="23">
        <v>0</v>
      </c>
      <c r="Z206" s="23">
        <v>12</v>
      </c>
      <c r="AA206" s="23"/>
      <c r="AB206" s="47"/>
      <c r="AC206" s="27"/>
      <c r="AD206" s="23">
        <v>1165</v>
      </c>
      <c r="AE206" s="23"/>
      <c r="AF206" s="23"/>
      <c r="AG206" s="23"/>
      <c r="AH206" s="23"/>
      <c r="AI206" s="23"/>
      <c r="AJ206" s="23" t="s">
        <v>664</v>
      </c>
      <c r="AK206" s="27" t="s">
        <v>100</v>
      </c>
      <c r="AL206" s="27" t="s">
        <v>6138</v>
      </c>
      <c r="AM206" s="23"/>
      <c r="AN206" s="23"/>
      <c r="AO206" s="23"/>
      <c r="AP206" s="23"/>
      <c r="AQ206" s="23"/>
      <c r="AR206" s="23"/>
      <c r="AS206" s="23" t="s">
        <v>128</v>
      </c>
      <c r="AT206" s="23" t="s">
        <v>128</v>
      </c>
      <c r="AU206" s="23" t="s">
        <v>128</v>
      </c>
      <c r="AV206" s="23" t="s">
        <v>128</v>
      </c>
      <c r="AW206" s="23" t="s">
        <v>128</v>
      </c>
      <c r="AX206" s="23" t="s">
        <v>128</v>
      </c>
      <c r="AY206" s="23"/>
      <c r="AZ206" s="23" t="s">
        <v>674</v>
      </c>
      <c r="BA206" s="45" t="s">
        <v>675</v>
      </c>
    </row>
    <row r="207" spans="1:53" ht="16.05" customHeight="1" x14ac:dyDescent="0.3">
      <c r="A207" s="23">
        <v>1977</v>
      </c>
      <c r="B207" s="24" t="s">
        <v>1095</v>
      </c>
      <c r="C207" s="24" t="s">
        <v>2597</v>
      </c>
      <c r="D207" s="24" t="s">
        <v>4956</v>
      </c>
      <c r="E207" s="25">
        <v>28283</v>
      </c>
      <c r="F207" s="38">
        <v>0.56347222222222226</v>
      </c>
      <c r="G207" s="22">
        <v>28283</v>
      </c>
      <c r="H207" s="37">
        <v>0.43847222222222221</v>
      </c>
      <c r="I207" s="34" t="s">
        <v>6250</v>
      </c>
      <c r="J207" s="43">
        <v>-29.827000000000002</v>
      </c>
      <c r="K207" s="43">
        <v>-67.745000000000005</v>
      </c>
      <c r="L207" s="56">
        <v>111</v>
      </c>
      <c r="M207" s="43">
        <v>5.39</v>
      </c>
      <c r="N207" s="43"/>
      <c r="O207" s="57"/>
      <c r="P207" s="57">
        <v>5.2</v>
      </c>
      <c r="Q207" s="57"/>
      <c r="R207" s="57"/>
      <c r="S207" s="24" t="s">
        <v>5110</v>
      </c>
      <c r="T207" s="26" t="s">
        <v>134</v>
      </c>
      <c r="U207" s="24"/>
      <c r="V207" s="46"/>
      <c r="W207" s="58"/>
      <c r="X207" s="26">
        <v>0</v>
      </c>
      <c r="Y207" s="26">
        <v>0</v>
      </c>
      <c r="Z207" s="26">
        <v>0</v>
      </c>
      <c r="AA207" s="26"/>
      <c r="AB207" s="58"/>
      <c r="AC207" s="24"/>
      <c r="AD207" s="26" t="s">
        <v>420</v>
      </c>
      <c r="AE207" s="26"/>
      <c r="AF207" s="59"/>
      <c r="AG207" s="26"/>
      <c r="AH207" s="26"/>
      <c r="AI207" s="26"/>
      <c r="AJ207" s="26" t="s">
        <v>43</v>
      </c>
      <c r="AK207" s="24" t="s">
        <v>100</v>
      </c>
      <c r="AL207" s="24"/>
      <c r="AM207" s="26"/>
      <c r="AN207" s="26"/>
      <c r="AO207" s="26"/>
      <c r="AP207" s="26"/>
      <c r="AQ207" s="26"/>
      <c r="AR207" s="26"/>
      <c r="AS207" s="26" t="s">
        <v>128</v>
      </c>
      <c r="AT207" s="26" t="s">
        <v>128</v>
      </c>
      <c r="AU207" s="26" t="s">
        <v>128</v>
      </c>
      <c r="AV207" s="26" t="s">
        <v>128</v>
      </c>
      <c r="AW207" s="26" t="s">
        <v>128</v>
      </c>
      <c r="AX207" s="26" t="s">
        <v>128</v>
      </c>
      <c r="AY207" s="26"/>
      <c r="AZ207" s="26" t="s">
        <v>5122</v>
      </c>
      <c r="BA207" s="41" t="s">
        <v>5116</v>
      </c>
    </row>
    <row r="208" spans="1:53" ht="16.05" customHeight="1" x14ac:dyDescent="0.3">
      <c r="A208" s="23">
        <v>1977</v>
      </c>
      <c r="B208" s="27" t="s">
        <v>159</v>
      </c>
      <c r="C208" s="27" t="s">
        <v>174</v>
      </c>
      <c r="D208" s="27" t="s">
        <v>676</v>
      </c>
      <c r="E208" s="28">
        <v>28322</v>
      </c>
      <c r="F208" s="36">
        <v>0.55103009259259261</v>
      </c>
      <c r="G208" s="22">
        <v>28322</v>
      </c>
      <c r="H208" s="37">
        <v>0.59269675925925924</v>
      </c>
      <c r="I208" s="34" t="s">
        <v>6250</v>
      </c>
      <c r="J208" s="35">
        <v>46.29</v>
      </c>
      <c r="K208" s="35">
        <v>14.292999999999999</v>
      </c>
      <c r="L208" s="42">
        <v>6</v>
      </c>
      <c r="M208" s="35">
        <v>4.7539999999999996</v>
      </c>
      <c r="N208" s="35"/>
      <c r="O208" s="44">
        <v>4.0999999999999996</v>
      </c>
      <c r="P208" s="44">
        <v>4.5999999999999996</v>
      </c>
      <c r="Q208" s="44"/>
      <c r="R208" s="44"/>
      <c r="S208" s="67" t="s">
        <v>6104</v>
      </c>
      <c r="T208" s="23" t="s">
        <v>677</v>
      </c>
      <c r="U208" s="27"/>
      <c r="V208" s="47"/>
      <c r="W208" s="47"/>
      <c r="X208" s="23" t="s">
        <v>126</v>
      </c>
      <c r="Y208" s="23"/>
      <c r="Z208" s="23" t="s">
        <v>126</v>
      </c>
      <c r="AA208" s="23"/>
      <c r="AB208" s="47"/>
      <c r="AC208" s="27"/>
      <c r="AD208" s="23" t="s">
        <v>232</v>
      </c>
      <c r="AE208" s="23"/>
      <c r="AF208" s="62" t="s">
        <v>137</v>
      </c>
      <c r="AG208" s="23"/>
      <c r="AH208" s="23"/>
      <c r="AI208" s="23"/>
      <c r="AJ208" s="23" t="s">
        <v>43</v>
      </c>
      <c r="AK208" s="27"/>
      <c r="AL208" s="27"/>
      <c r="AM208" s="23"/>
      <c r="AN208" s="23"/>
      <c r="AO208" s="23"/>
      <c r="AP208" s="23"/>
      <c r="AQ208" s="23" t="s">
        <v>129</v>
      </c>
      <c r="AR208" s="23"/>
      <c r="AS208" s="23" t="s">
        <v>128</v>
      </c>
      <c r="AT208" s="23" t="s">
        <v>128</v>
      </c>
      <c r="AU208" s="23" t="s">
        <v>129</v>
      </c>
      <c r="AV208" s="23" t="s">
        <v>128</v>
      </c>
      <c r="AW208" s="23" t="s">
        <v>129</v>
      </c>
      <c r="AX208" s="23" t="s">
        <v>128</v>
      </c>
      <c r="AY208" s="23"/>
      <c r="AZ208" s="23" t="s">
        <v>678</v>
      </c>
      <c r="BA208" s="45"/>
    </row>
    <row r="209" spans="1:53" ht="16.05" customHeight="1" x14ac:dyDescent="0.3">
      <c r="A209" s="23">
        <v>1977</v>
      </c>
      <c r="B209" s="27" t="s">
        <v>187</v>
      </c>
      <c r="C209" s="27" t="s">
        <v>188</v>
      </c>
      <c r="D209" s="27" t="s">
        <v>681</v>
      </c>
      <c r="E209" s="28">
        <v>28438</v>
      </c>
      <c r="F209" s="36">
        <v>0.47259259259259262</v>
      </c>
      <c r="G209" s="22">
        <v>28438</v>
      </c>
      <c r="H209" s="37">
        <v>0.6392592592592593</v>
      </c>
      <c r="I209" s="34" t="s">
        <v>6250</v>
      </c>
      <c r="J209" s="35">
        <v>36.728000000000002</v>
      </c>
      <c r="K209" s="35">
        <v>55.036000000000001</v>
      </c>
      <c r="L209" s="42">
        <v>33</v>
      </c>
      <c r="M209" s="35">
        <v>5.0890000000000004</v>
      </c>
      <c r="N209" s="35"/>
      <c r="O209" s="44"/>
      <c r="P209" s="44">
        <v>4.9000000000000004</v>
      </c>
      <c r="Q209" s="44"/>
      <c r="R209" s="44"/>
      <c r="S209" s="67" t="s">
        <v>6042</v>
      </c>
      <c r="T209" s="23"/>
      <c r="U209" s="27"/>
      <c r="V209" s="47"/>
      <c r="W209" s="47"/>
      <c r="X209" s="23" t="s">
        <v>126</v>
      </c>
      <c r="Y209" s="23"/>
      <c r="Z209" s="23" t="s">
        <v>126</v>
      </c>
      <c r="AA209" s="23"/>
      <c r="AB209" s="47"/>
      <c r="AC209" s="27"/>
      <c r="AD209" s="23" t="s">
        <v>596</v>
      </c>
      <c r="AE209" s="23"/>
      <c r="AF209" s="62" t="s">
        <v>137</v>
      </c>
      <c r="AG209" s="23"/>
      <c r="AH209" s="23"/>
      <c r="AI209" s="23"/>
      <c r="AJ209" s="23" t="s">
        <v>43</v>
      </c>
      <c r="AK209" s="27"/>
      <c r="AL209" s="27"/>
      <c r="AM209" s="23"/>
      <c r="AN209" s="23"/>
      <c r="AO209" s="23"/>
      <c r="AP209" s="23"/>
      <c r="AQ209" s="23" t="s">
        <v>129</v>
      </c>
      <c r="AR209" s="23"/>
      <c r="AS209" s="23" t="s">
        <v>128</v>
      </c>
      <c r="AT209" s="23" t="s">
        <v>128</v>
      </c>
      <c r="AU209" s="23" t="s">
        <v>129</v>
      </c>
      <c r="AV209" s="23" t="s">
        <v>128</v>
      </c>
      <c r="AW209" s="23" t="s">
        <v>129</v>
      </c>
      <c r="AX209" s="23" t="s">
        <v>128</v>
      </c>
      <c r="AY209" s="23"/>
      <c r="AZ209" s="23" t="s">
        <v>682</v>
      </c>
      <c r="BA209" s="45"/>
    </row>
    <row r="210" spans="1:53" ht="16.05" customHeight="1" x14ac:dyDescent="0.3">
      <c r="A210" s="23">
        <v>1977</v>
      </c>
      <c r="B210" s="24" t="s">
        <v>294</v>
      </c>
      <c r="C210" s="24" t="s">
        <v>295</v>
      </c>
      <c r="D210" s="24" t="s">
        <v>5204</v>
      </c>
      <c r="E210" s="25">
        <v>28461</v>
      </c>
      <c r="F210" s="38">
        <v>0.56427083333333339</v>
      </c>
      <c r="G210" s="22">
        <v>28462</v>
      </c>
      <c r="H210" s="37">
        <v>2.2604166666666665E-2</v>
      </c>
      <c r="I210" s="34" t="s">
        <v>6250</v>
      </c>
      <c r="J210" s="43">
        <v>-37.86</v>
      </c>
      <c r="K210" s="43">
        <v>144.26</v>
      </c>
      <c r="L210" s="56">
        <v>16</v>
      </c>
      <c r="M210" s="43">
        <v>4.3</v>
      </c>
      <c r="N210" s="43"/>
      <c r="O210" s="57">
        <v>4.7</v>
      </c>
      <c r="P210" s="57">
        <v>4.2</v>
      </c>
      <c r="Q210" s="57"/>
      <c r="R210" s="57"/>
      <c r="S210" s="24" t="s">
        <v>5110</v>
      </c>
      <c r="T210" s="26" t="s">
        <v>497</v>
      </c>
      <c r="U210" s="24"/>
      <c r="V210" s="46"/>
      <c r="W210" s="58"/>
      <c r="X210" s="26">
        <v>0</v>
      </c>
      <c r="Y210" s="26">
        <v>0</v>
      </c>
      <c r="Z210" s="26">
        <v>1</v>
      </c>
      <c r="AA210" s="26"/>
      <c r="AB210" s="58"/>
      <c r="AC210" s="24" t="s">
        <v>5205</v>
      </c>
      <c r="AD210" s="26" t="s">
        <v>5206</v>
      </c>
      <c r="AE210" s="26"/>
      <c r="AF210" s="59"/>
      <c r="AG210" s="26"/>
      <c r="AH210" s="26"/>
      <c r="AI210" s="26"/>
      <c r="AJ210" s="26" t="s">
        <v>43</v>
      </c>
      <c r="AK210" s="24" t="s">
        <v>1164</v>
      </c>
      <c r="AL210" s="24"/>
      <c r="AM210" s="26"/>
      <c r="AN210" s="26"/>
      <c r="AO210" s="26"/>
      <c r="AP210" s="26"/>
      <c r="AQ210" s="26"/>
      <c r="AR210" s="26"/>
      <c r="AS210" s="26" t="s">
        <v>128</v>
      </c>
      <c r="AT210" s="26" t="s">
        <v>128</v>
      </c>
      <c r="AU210" s="26" t="s">
        <v>128</v>
      </c>
      <c r="AV210" s="26" t="s">
        <v>128</v>
      </c>
      <c r="AW210" s="26" t="s">
        <v>129</v>
      </c>
      <c r="AX210" s="26" t="s">
        <v>128</v>
      </c>
      <c r="AY210" s="26"/>
      <c r="AZ210" s="26" t="s">
        <v>5207</v>
      </c>
      <c r="BA210" s="39" t="s">
        <v>5242</v>
      </c>
    </row>
    <row r="211" spans="1:53" ht="16.05" customHeight="1" x14ac:dyDescent="0.3">
      <c r="A211" s="23">
        <v>1977</v>
      </c>
      <c r="B211" s="27" t="s">
        <v>123</v>
      </c>
      <c r="C211" s="27" t="s">
        <v>124</v>
      </c>
      <c r="D211" s="27" t="s">
        <v>574</v>
      </c>
      <c r="E211" s="28">
        <v>28468</v>
      </c>
      <c r="F211" s="36">
        <v>0.66222222222222216</v>
      </c>
      <c r="G211" s="22">
        <v>28468</v>
      </c>
      <c r="H211" s="37">
        <v>0.74555555555555564</v>
      </c>
      <c r="I211" s="34" t="s">
        <v>6250</v>
      </c>
      <c r="J211" s="35">
        <v>38.347999999999999</v>
      </c>
      <c r="K211" s="35">
        <v>27.193000000000001</v>
      </c>
      <c r="L211" s="42">
        <v>19</v>
      </c>
      <c r="M211" s="43">
        <v>5.0599999999999996</v>
      </c>
      <c r="N211" s="35"/>
      <c r="O211" s="44"/>
      <c r="P211" s="44">
        <v>4.5999999999999996</v>
      </c>
      <c r="Q211" s="44"/>
      <c r="R211" s="44"/>
      <c r="S211" s="27" t="s">
        <v>5110</v>
      </c>
      <c r="T211" s="23" t="s">
        <v>497</v>
      </c>
      <c r="U211" s="27"/>
      <c r="V211" s="46">
        <v>2819070</v>
      </c>
      <c r="W211" s="47"/>
      <c r="X211" s="23">
        <v>0</v>
      </c>
      <c r="Y211" s="23">
        <v>0</v>
      </c>
      <c r="Z211" s="23">
        <v>35</v>
      </c>
      <c r="AA211" s="23"/>
      <c r="AB211" s="47"/>
      <c r="AC211" s="27"/>
      <c r="AD211" s="23">
        <v>11</v>
      </c>
      <c r="AE211" s="23"/>
      <c r="AF211" s="23"/>
      <c r="AG211" s="23"/>
      <c r="AH211" s="23" t="s">
        <v>128</v>
      </c>
      <c r="AI211" s="23" t="s">
        <v>128</v>
      </c>
      <c r="AJ211" s="23" t="s">
        <v>684</v>
      </c>
      <c r="AK211" s="27" t="s">
        <v>100</v>
      </c>
      <c r="AL211" s="27"/>
      <c r="AM211" s="23"/>
      <c r="AN211" s="23"/>
      <c r="AO211" s="23"/>
      <c r="AP211" s="23"/>
      <c r="AQ211" s="23"/>
      <c r="AR211" s="23"/>
      <c r="AS211" s="23" t="s">
        <v>128</v>
      </c>
      <c r="AT211" s="23" t="s">
        <v>129</v>
      </c>
      <c r="AU211" s="23" t="s">
        <v>128</v>
      </c>
      <c r="AV211" s="23" t="s">
        <v>128</v>
      </c>
      <c r="AW211" s="23" t="s">
        <v>129</v>
      </c>
      <c r="AX211" s="23" t="s">
        <v>128</v>
      </c>
      <c r="AY211" s="23"/>
      <c r="AZ211" s="23" t="s">
        <v>683</v>
      </c>
      <c r="BA211" s="65" t="s">
        <v>685</v>
      </c>
    </row>
    <row r="212" spans="1:53" ht="16.05" customHeight="1" x14ac:dyDescent="0.3">
      <c r="A212" s="23">
        <v>1977</v>
      </c>
      <c r="B212" s="27" t="s">
        <v>123</v>
      </c>
      <c r="C212" s="27" t="s">
        <v>124</v>
      </c>
      <c r="D212" s="27" t="s">
        <v>574</v>
      </c>
      <c r="E212" s="28">
        <v>28475</v>
      </c>
      <c r="F212" s="36">
        <v>0.31770833333333331</v>
      </c>
      <c r="G212" s="22">
        <v>28475</v>
      </c>
      <c r="H212" s="37">
        <v>0.40104166666666669</v>
      </c>
      <c r="I212" s="34" t="s">
        <v>6250</v>
      </c>
      <c r="J212" s="35">
        <v>38.436</v>
      </c>
      <c r="K212" s="35">
        <v>27.216000000000001</v>
      </c>
      <c r="L212" s="42">
        <v>34</v>
      </c>
      <c r="M212" s="35">
        <v>5.5</v>
      </c>
      <c r="N212" s="35"/>
      <c r="O212" s="44"/>
      <c r="P212" s="44">
        <v>5.3</v>
      </c>
      <c r="Q212" s="44"/>
      <c r="R212" s="44"/>
      <c r="S212" s="27" t="s">
        <v>5150</v>
      </c>
      <c r="T212" s="23" t="s">
        <v>497</v>
      </c>
      <c r="U212" s="27"/>
      <c r="V212" s="46"/>
      <c r="W212" s="47"/>
      <c r="X212" s="23"/>
      <c r="Y212" s="23"/>
      <c r="Z212" s="23"/>
      <c r="AA212" s="23"/>
      <c r="AB212" s="47"/>
      <c r="AC212" s="27"/>
      <c r="AD212" s="23">
        <v>40</v>
      </c>
      <c r="AE212" s="23"/>
      <c r="AF212" s="66"/>
      <c r="AG212" s="23"/>
      <c r="AH212" s="23"/>
      <c r="AI212" s="23"/>
      <c r="AJ212" s="23" t="s">
        <v>43</v>
      </c>
      <c r="AK212" s="27" t="s">
        <v>100</v>
      </c>
      <c r="AL212" s="27" t="s">
        <v>687</v>
      </c>
      <c r="AM212" s="23"/>
      <c r="AN212" s="23"/>
      <c r="AO212" s="23"/>
      <c r="AP212" s="23"/>
      <c r="AQ212" s="23"/>
      <c r="AR212" s="23"/>
      <c r="AS212" s="23" t="s">
        <v>128</v>
      </c>
      <c r="AT212" s="23" t="s">
        <v>128</v>
      </c>
      <c r="AU212" s="23" t="s">
        <v>128</v>
      </c>
      <c r="AV212" s="23" t="s">
        <v>128</v>
      </c>
      <c r="AW212" s="23" t="s">
        <v>129</v>
      </c>
      <c r="AX212" s="23" t="s">
        <v>128</v>
      </c>
      <c r="AY212" s="23"/>
      <c r="AZ212" s="23" t="s">
        <v>686</v>
      </c>
      <c r="BA212" s="65" t="s">
        <v>685</v>
      </c>
    </row>
    <row r="213" spans="1:53" ht="16.05" customHeight="1" x14ac:dyDescent="0.3">
      <c r="A213" s="23">
        <v>1978</v>
      </c>
      <c r="B213" s="27" t="s">
        <v>123</v>
      </c>
      <c r="C213" s="27" t="s">
        <v>124</v>
      </c>
      <c r="D213" s="27" t="s">
        <v>688</v>
      </c>
      <c r="E213" s="28">
        <v>28536</v>
      </c>
      <c r="F213" s="36">
        <v>0.13723379629629631</v>
      </c>
      <c r="G213" s="22">
        <v>28536</v>
      </c>
      <c r="H213" s="37">
        <v>0.22056712962962963</v>
      </c>
      <c r="I213" s="34" t="s">
        <v>6250</v>
      </c>
      <c r="J213" s="35">
        <v>39.686</v>
      </c>
      <c r="K213" s="35">
        <v>39.787999999999997</v>
      </c>
      <c r="L213" s="42">
        <v>33</v>
      </c>
      <c r="M213" s="43">
        <v>5.14</v>
      </c>
      <c r="N213" s="35"/>
      <c r="O213" s="44"/>
      <c r="P213" s="57">
        <v>4.8</v>
      </c>
      <c r="Q213" s="57">
        <v>4.5</v>
      </c>
      <c r="R213" s="44"/>
      <c r="S213" s="27" t="s">
        <v>5110</v>
      </c>
      <c r="T213" s="23" t="s">
        <v>139</v>
      </c>
      <c r="U213" s="27"/>
      <c r="V213" s="46">
        <v>841711</v>
      </c>
      <c r="W213" s="47">
        <v>2645</v>
      </c>
      <c r="X213" s="23">
        <v>0</v>
      </c>
      <c r="Y213" s="23">
        <v>0</v>
      </c>
      <c r="Z213" s="23">
        <v>20</v>
      </c>
      <c r="AA213" s="23"/>
      <c r="AB213" s="47"/>
      <c r="AC213" s="27"/>
      <c r="AD213" s="23">
        <v>25</v>
      </c>
      <c r="AE213" s="23">
        <v>500</v>
      </c>
      <c r="AF213" s="50" t="s">
        <v>137</v>
      </c>
      <c r="AG213" s="23"/>
      <c r="AH213" s="23" t="s">
        <v>128</v>
      </c>
      <c r="AI213" s="23" t="s">
        <v>128</v>
      </c>
      <c r="AJ213" s="23" t="s">
        <v>311</v>
      </c>
      <c r="AK213" s="27" t="s">
        <v>1227</v>
      </c>
      <c r="AL213" s="27" t="s">
        <v>5457</v>
      </c>
      <c r="AM213" s="23"/>
      <c r="AN213" s="23"/>
      <c r="AO213" s="23"/>
      <c r="AP213" s="23"/>
      <c r="AQ213" s="23" t="s">
        <v>129</v>
      </c>
      <c r="AR213" s="23"/>
      <c r="AS213" s="23" t="s">
        <v>128</v>
      </c>
      <c r="AT213" s="23" t="s">
        <v>129</v>
      </c>
      <c r="AU213" s="23" t="s">
        <v>129</v>
      </c>
      <c r="AV213" s="23" t="s">
        <v>129</v>
      </c>
      <c r="AW213" s="23" t="s">
        <v>129</v>
      </c>
      <c r="AX213" s="23" t="s">
        <v>128</v>
      </c>
      <c r="AY213" s="23"/>
      <c r="AZ213" s="23" t="s">
        <v>689</v>
      </c>
      <c r="BA213" s="65" t="s">
        <v>690</v>
      </c>
    </row>
    <row r="214" spans="1:53" ht="16.05" customHeight="1" x14ac:dyDescent="0.3">
      <c r="A214" s="23">
        <v>1978</v>
      </c>
      <c r="B214" s="27" t="s">
        <v>159</v>
      </c>
      <c r="C214" s="27" t="s">
        <v>160</v>
      </c>
      <c r="D214" s="27" t="s">
        <v>691</v>
      </c>
      <c r="E214" s="28">
        <v>28560</v>
      </c>
      <c r="F214" s="36">
        <v>0.80612268518518515</v>
      </c>
      <c r="G214" s="22">
        <v>28560</v>
      </c>
      <c r="H214" s="37">
        <v>0.84778935185185178</v>
      </c>
      <c r="I214" s="34" t="s">
        <v>6250</v>
      </c>
      <c r="J214" s="35">
        <v>38.01</v>
      </c>
      <c r="K214" s="35">
        <v>16.03</v>
      </c>
      <c r="L214" s="42">
        <v>33</v>
      </c>
      <c r="M214" s="35">
        <v>5.2480000000000002</v>
      </c>
      <c r="N214" s="35">
        <v>5.22</v>
      </c>
      <c r="O214" s="44"/>
      <c r="P214" s="44">
        <v>5.6</v>
      </c>
      <c r="Q214" s="44">
        <v>5</v>
      </c>
      <c r="R214" s="44"/>
      <c r="S214" s="27" t="s">
        <v>6159</v>
      </c>
      <c r="T214" s="23" t="s">
        <v>204</v>
      </c>
      <c r="U214" s="27"/>
      <c r="V214" s="46">
        <v>1636324</v>
      </c>
      <c r="W214" s="47"/>
      <c r="X214" s="23">
        <v>2</v>
      </c>
      <c r="Y214" s="23">
        <v>1</v>
      </c>
      <c r="Z214" s="50" t="s">
        <v>211</v>
      </c>
      <c r="AA214" s="23"/>
      <c r="AB214" s="47"/>
      <c r="AC214" s="27" t="s">
        <v>5906</v>
      </c>
      <c r="AD214" s="23" t="s">
        <v>596</v>
      </c>
      <c r="AE214" s="23"/>
      <c r="AF214" s="62" t="s">
        <v>137</v>
      </c>
      <c r="AG214" s="23"/>
      <c r="AH214" s="23" t="s">
        <v>128</v>
      </c>
      <c r="AI214" s="23" t="s">
        <v>128</v>
      </c>
      <c r="AJ214" s="23" t="s">
        <v>43</v>
      </c>
      <c r="AK214" s="27" t="s">
        <v>100</v>
      </c>
      <c r="AL214" s="27"/>
      <c r="AM214" s="23"/>
      <c r="AN214" s="23" t="s">
        <v>129</v>
      </c>
      <c r="AO214" s="23"/>
      <c r="AP214" s="23"/>
      <c r="AQ214" s="23" t="s">
        <v>129</v>
      </c>
      <c r="AR214" s="23"/>
      <c r="AS214" s="23" t="s">
        <v>128</v>
      </c>
      <c r="AT214" s="23" t="s">
        <v>129</v>
      </c>
      <c r="AU214" s="23" t="s">
        <v>129</v>
      </c>
      <c r="AV214" s="23" t="s">
        <v>128</v>
      </c>
      <c r="AW214" s="23" t="s">
        <v>129</v>
      </c>
      <c r="AX214" s="23" t="s">
        <v>128</v>
      </c>
      <c r="AY214" s="23"/>
      <c r="AZ214" s="23" t="s">
        <v>693</v>
      </c>
      <c r="BA214" s="65" t="s">
        <v>5822</v>
      </c>
    </row>
    <row r="215" spans="1:53" ht="16.05" customHeight="1" x14ac:dyDescent="0.3">
      <c r="A215" s="23">
        <v>1978</v>
      </c>
      <c r="B215" s="27" t="s">
        <v>159</v>
      </c>
      <c r="C215" s="27" t="s">
        <v>694</v>
      </c>
      <c r="D215" s="27" t="s">
        <v>695</v>
      </c>
      <c r="E215" s="28">
        <v>28593</v>
      </c>
      <c r="F215" s="36">
        <v>0.75376157407407407</v>
      </c>
      <c r="G215" s="22">
        <v>28593</v>
      </c>
      <c r="H215" s="37">
        <v>0.79542824074074081</v>
      </c>
      <c r="I215" s="34" t="s">
        <v>6250</v>
      </c>
      <c r="J215" s="35">
        <v>43.268999999999998</v>
      </c>
      <c r="K215" s="35">
        <v>20.919</v>
      </c>
      <c r="L215" s="42">
        <v>33</v>
      </c>
      <c r="M215" s="35">
        <v>5.33</v>
      </c>
      <c r="N215" s="35"/>
      <c r="O215" s="44"/>
      <c r="P215" s="44">
        <v>4.9000000000000004</v>
      </c>
      <c r="Q215" s="44">
        <v>4.8</v>
      </c>
      <c r="R215" s="44"/>
      <c r="S215" s="27" t="s">
        <v>5110</v>
      </c>
      <c r="T215" s="23" t="s">
        <v>696</v>
      </c>
      <c r="U215" s="27"/>
      <c r="V215" s="47"/>
      <c r="W215" s="47"/>
      <c r="X215" s="23" t="s">
        <v>126</v>
      </c>
      <c r="Y215" s="23"/>
      <c r="Z215" s="23"/>
      <c r="AA215" s="23"/>
      <c r="AB215" s="47"/>
      <c r="AC215" s="27"/>
      <c r="AD215" s="23" t="s">
        <v>596</v>
      </c>
      <c r="AE215" s="23" t="s">
        <v>126</v>
      </c>
      <c r="AF215" s="66" t="s">
        <v>137</v>
      </c>
      <c r="AG215" s="23"/>
      <c r="AH215" s="23"/>
      <c r="AI215" s="23"/>
      <c r="AJ215" s="23" t="s">
        <v>43</v>
      </c>
      <c r="AK215" s="27"/>
      <c r="AL215" s="27"/>
      <c r="AM215" s="23"/>
      <c r="AN215" s="23"/>
      <c r="AO215" s="23"/>
      <c r="AP215" s="23"/>
      <c r="AQ215" s="23" t="s">
        <v>129</v>
      </c>
      <c r="AR215" s="23"/>
      <c r="AS215" s="23" t="s">
        <v>128</v>
      </c>
      <c r="AT215" s="23" t="s">
        <v>128</v>
      </c>
      <c r="AU215" s="23" t="s">
        <v>129</v>
      </c>
      <c r="AV215" s="23" t="s">
        <v>128</v>
      </c>
      <c r="AW215" s="23" t="s">
        <v>129</v>
      </c>
      <c r="AX215" s="23" t="s">
        <v>128</v>
      </c>
      <c r="AY215" s="23"/>
      <c r="AZ215" s="23" t="s">
        <v>697</v>
      </c>
      <c r="BA215" s="45"/>
    </row>
    <row r="216" spans="1:53" ht="16.05" customHeight="1" x14ac:dyDescent="0.3">
      <c r="A216" s="23">
        <v>1978</v>
      </c>
      <c r="B216" s="27" t="s">
        <v>159</v>
      </c>
      <c r="C216" s="27" t="s">
        <v>308</v>
      </c>
      <c r="D216" s="27" t="s">
        <v>698</v>
      </c>
      <c r="E216" s="28">
        <v>28660</v>
      </c>
      <c r="F216" s="36">
        <v>0.4382523148148148</v>
      </c>
      <c r="G216" s="22">
        <v>28660</v>
      </c>
      <c r="H216" s="37">
        <v>0.56325231481481486</v>
      </c>
      <c r="I216" s="34" t="s">
        <v>6250</v>
      </c>
      <c r="J216" s="35">
        <v>40.747</v>
      </c>
      <c r="K216" s="35">
        <v>23.216000000000001</v>
      </c>
      <c r="L216" s="42">
        <v>10</v>
      </c>
      <c r="M216" s="35">
        <v>5.32</v>
      </c>
      <c r="N216" s="35"/>
      <c r="O216" s="44"/>
      <c r="P216" s="44">
        <v>5.3</v>
      </c>
      <c r="Q216" s="44">
        <v>5.0999999999999996</v>
      </c>
      <c r="R216" s="44"/>
      <c r="S216" s="27" t="s">
        <v>5297</v>
      </c>
      <c r="T216" s="23" t="s">
        <v>171</v>
      </c>
      <c r="U216" s="27"/>
      <c r="V216" s="46">
        <v>3711499</v>
      </c>
      <c r="W216" s="47"/>
      <c r="X216" s="23">
        <v>1</v>
      </c>
      <c r="Y216" s="23">
        <v>1</v>
      </c>
      <c r="Z216" s="23">
        <v>10</v>
      </c>
      <c r="AA216" s="23"/>
      <c r="AB216" s="47"/>
      <c r="AC216" s="27" t="s">
        <v>5900</v>
      </c>
      <c r="AD216" s="23" t="s">
        <v>232</v>
      </c>
      <c r="AE216" s="23"/>
      <c r="AF216" s="23"/>
      <c r="AG216" s="23"/>
      <c r="AH216" s="23" t="s">
        <v>128</v>
      </c>
      <c r="AI216" s="23" t="s">
        <v>128</v>
      </c>
      <c r="AJ216" s="23" t="s">
        <v>387</v>
      </c>
      <c r="AK216" s="27" t="s">
        <v>100</v>
      </c>
      <c r="AL216" s="27" t="s">
        <v>700</v>
      </c>
      <c r="AM216" s="23"/>
      <c r="AN216" s="23"/>
      <c r="AO216" s="23"/>
      <c r="AP216" s="23"/>
      <c r="AQ216" s="23"/>
      <c r="AR216" s="23"/>
      <c r="AS216" s="23" t="s">
        <v>129</v>
      </c>
      <c r="AT216" s="23" t="s">
        <v>129</v>
      </c>
      <c r="AU216" s="23" t="s">
        <v>128</v>
      </c>
      <c r="AV216" s="23" t="s">
        <v>128</v>
      </c>
      <c r="AW216" s="23" t="s">
        <v>129</v>
      </c>
      <c r="AX216" s="23" t="s">
        <v>128</v>
      </c>
      <c r="AY216" s="23"/>
      <c r="AZ216" s="23" t="s">
        <v>699</v>
      </c>
      <c r="BA216" s="45" t="s">
        <v>6497</v>
      </c>
    </row>
    <row r="217" spans="1:53" ht="16.05" customHeight="1" x14ac:dyDescent="0.3">
      <c r="A217" s="23">
        <v>1978</v>
      </c>
      <c r="B217" s="27" t="s">
        <v>159</v>
      </c>
      <c r="C217" s="27" t="s">
        <v>308</v>
      </c>
      <c r="D217" s="27" t="s">
        <v>698</v>
      </c>
      <c r="E217" s="28">
        <v>28675</v>
      </c>
      <c r="F217" s="36">
        <v>0.93296296296296299</v>
      </c>
      <c r="G217" s="22">
        <v>28676</v>
      </c>
      <c r="H217" s="37">
        <v>5.7962962962962959E-2</v>
      </c>
      <c r="I217" s="34" t="s">
        <v>6250</v>
      </c>
      <c r="J217" s="35">
        <v>40.750999999999998</v>
      </c>
      <c r="K217" s="35">
        <v>23.06</v>
      </c>
      <c r="L217" s="42">
        <v>19</v>
      </c>
      <c r="M217" s="43">
        <v>5.39</v>
      </c>
      <c r="N217" s="35"/>
      <c r="O217" s="44"/>
      <c r="P217" s="44">
        <v>5.0999999999999996</v>
      </c>
      <c r="Q217" s="44">
        <v>4.9000000000000004</v>
      </c>
      <c r="R217" s="44"/>
      <c r="S217" s="27" t="s">
        <v>5110</v>
      </c>
      <c r="T217" s="23" t="s">
        <v>171</v>
      </c>
      <c r="U217" s="27"/>
      <c r="V217" s="46">
        <v>2085286</v>
      </c>
      <c r="W217" s="47"/>
      <c r="X217" s="23">
        <v>1</v>
      </c>
      <c r="Y217" s="23">
        <v>1</v>
      </c>
      <c r="Z217" s="23">
        <v>16</v>
      </c>
      <c r="AA217" s="23"/>
      <c r="AB217" s="47"/>
      <c r="AC217" s="27" t="s">
        <v>5900</v>
      </c>
      <c r="AD217" s="23"/>
      <c r="AE217" s="23"/>
      <c r="AF217" s="23"/>
      <c r="AG217" s="23"/>
      <c r="AH217" s="23" t="s">
        <v>128</v>
      </c>
      <c r="AI217" s="23" t="s">
        <v>128</v>
      </c>
      <c r="AJ217" s="23" t="s">
        <v>390</v>
      </c>
      <c r="AK217" s="27" t="s">
        <v>100</v>
      </c>
      <c r="AL217" s="27" t="s">
        <v>5871</v>
      </c>
      <c r="AM217" s="23"/>
      <c r="AN217" s="23"/>
      <c r="AO217" s="23"/>
      <c r="AP217" s="23"/>
      <c r="AQ217" s="23"/>
      <c r="AR217" s="23"/>
      <c r="AS217" s="23" t="s">
        <v>129</v>
      </c>
      <c r="AT217" s="23" t="s">
        <v>129</v>
      </c>
      <c r="AU217" s="23" t="s">
        <v>128</v>
      </c>
      <c r="AV217" s="23" t="s">
        <v>128</v>
      </c>
      <c r="AW217" s="29" t="s">
        <v>129</v>
      </c>
      <c r="AX217" s="23" t="s">
        <v>128</v>
      </c>
      <c r="AY217" s="23"/>
      <c r="AZ217" s="23" t="s">
        <v>701</v>
      </c>
      <c r="BA217" s="39" t="s">
        <v>5872</v>
      </c>
    </row>
    <row r="218" spans="1:53" ht="16.05" customHeight="1" x14ac:dyDescent="0.3">
      <c r="A218" s="23">
        <v>1978</v>
      </c>
      <c r="B218" s="27" t="s">
        <v>443</v>
      </c>
      <c r="C218" s="27" t="s">
        <v>635</v>
      </c>
      <c r="D218" s="27" t="s">
        <v>636</v>
      </c>
      <c r="E218" s="28">
        <v>28700</v>
      </c>
      <c r="F218" s="36">
        <v>0.60939814814814819</v>
      </c>
      <c r="G218" s="22">
        <v>28700</v>
      </c>
      <c r="H218" s="37">
        <v>0.35939814814814813</v>
      </c>
      <c r="I218" s="34" t="s">
        <v>6250</v>
      </c>
      <c r="J218" s="35">
        <v>14.843</v>
      </c>
      <c r="K218" s="35">
        <v>-91.022000000000006</v>
      </c>
      <c r="L218" s="42">
        <v>10</v>
      </c>
      <c r="M218" s="35">
        <v>5.14</v>
      </c>
      <c r="N218" s="35"/>
      <c r="O218" s="44"/>
      <c r="P218" s="44">
        <v>4.9000000000000004</v>
      </c>
      <c r="Q218" s="44">
        <v>4.5</v>
      </c>
      <c r="R218" s="44"/>
      <c r="S218" s="27" t="s">
        <v>5110</v>
      </c>
      <c r="T218" s="23" t="s">
        <v>139</v>
      </c>
      <c r="U218" s="27"/>
      <c r="V218" s="46">
        <v>5161037</v>
      </c>
      <c r="W218" s="47"/>
      <c r="X218" s="50" t="s">
        <v>702</v>
      </c>
      <c r="Y218" s="50" t="s">
        <v>702</v>
      </c>
      <c r="Z218" s="50" t="s">
        <v>135</v>
      </c>
      <c r="AA218" s="23"/>
      <c r="AB218" s="47"/>
      <c r="AC218" s="27" t="s">
        <v>5907</v>
      </c>
      <c r="AD218" s="23" t="s">
        <v>596</v>
      </c>
      <c r="AE218" s="23"/>
      <c r="AF218" s="62" t="s">
        <v>137</v>
      </c>
      <c r="AG218" s="23"/>
      <c r="AH218" s="23" t="s">
        <v>129</v>
      </c>
      <c r="AI218" s="23" t="s">
        <v>128</v>
      </c>
      <c r="AJ218" s="23" t="s">
        <v>43</v>
      </c>
      <c r="AK218" s="27"/>
      <c r="AL218" s="27"/>
      <c r="AM218" s="23"/>
      <c r="AN218" s="23" t="s">
        <v>129</v>
      </c>
      <c r="AO218" s="23"/>
      <c r="AP218" s="23"/>
      <c r="AQ218" s="23" t="s">
        <v>129</v>
      </c>
      <c r="AR218" s="23"/>
      <c r="AS218" s="23" t="s">
        <v>129</v>
      </c>
      <c r="AT218" s="23" t="s">
        <v>129</v>
      </c>
      <c r="AU218" s="23" t="s">
        <v>129</v>
      </c>
      <c r="AV218" s="23" t="s">
        <v>128</v>
      </c>
      <c r="AW218" s="23" t="s">
        <v>129</v>
      </c>
      <c r="AX218" s="23" t="s">
        <v>128</v>
      </c>
      <c r="AY218" s="23"/>
      <c r="AZ218" s="23" t="s">
        <v>703</v>
      </c>
      <c r="BA218" s="45" t="s">
        <v>5767</v>
      </c>
    </row>
    <row r="219" spans="1:53" ht="16.05" customHeight="1" x14ac:dyDescent="0.3">
      <c r="A219" s="23">
        <v>1978</v>
      </c>
      <c r="B219" s="27" t="s">
        <v>153</v>
      </c>
      <c r="C219" s="27" t="s">
        <v>704</v>
      </c>
      <c r="D219" s="27" t="s">
        <v>705</v>
      </c>
      <c r="E219" s="28">
        <v>28736</v>
      </c>
      <c r="F219" s="36">
        <v>0.2142361111111111</v>
      </c>
      <c r="G219" s="22">
        <v>28736</v>
      </c>
      <c r="H219" s="37">
        <v>0.25590277777777776</v>
      </c>
      <c r="I219" s="34" t="s">
        <v>6250</v>
      </c>
      <c r="J219" s="35">
        <v>48.29</v>
      </c>
      <c r="K219" s="35">
        <v>9.0079999999999991</v>
      </c>
      <c r="L219" s="42">
        <v>8</v>
      </c>
      <c r="M219" s="35">
        <v>5.2050000000000001</v>
      </c>
      <c r="N219" s="35"/>
      <c r="O219" s="44">
        <v>5.7</v>
      </c>
      <c r="P219" s="44">
        <v>4.9000000000000004</v>
      </c>
      <c r="Q219" s="44">
        <v>5.3</v>
      </c>
      <c r="R219" s="44"/>
      <c r="S219" s="27" t="s">
        <v>5332</v>
      </c>
      <c r="T219" s="23" t="s">
        <v>706</v>
      </c>
      <c r="U219" s="27"/>
      <c r="V219" s="46">
        <v>19986602</v>
      </c>
      <c r="W219" s="47" t="s">
        <v>707</v>
      </c>
      <c r="X219" s="23">
        <v>0</v>
      </c>
      <c r="Y219" s="23">
        <v>0</v>
      </c>
      <c r="Z219" s="23" t="s">
        <v>708</v>
      </c>
      <c r="AA219" s="23" t="s">
        <v>709</v>
      </c>
      <c r="AB219" s="47">
        <v>200</v>
      </c>
      <c r="AC219" s="27" t="s">
        <v>710</v>
      </c>
      <c r="AD219" s="50" t="s">
        <v>5613</v>
      </c>
      <c r="AE219" s="50" t="s">
        <v>711</v>
      </c>
      <c r="AF219" s="62" t="s">
        <v>712</v>
      </c>
      <c r="AG219" s="23" t="s">
        <v>129</v>
      </c>
      <c r="AH219" s="23" t="s">
        <v>128</v>
      </c>
      <c r="AI219" s="23" t="s">
        <v>128</v>
      </c>
      <c r="AJ219" s="23" t="s">
        <v>43</v>
      </c>
      <c r="AK219" s="27" t="s">
        <v>714</v>
      </c>
      <c r="AL219" s="27"/>
      <c r="AM219" s="23"/>
      <c r="AN219" s="23"/>
      <c r="AO219" s="23"/>
      <c r="AP219" s="23"/>
      <c r="AQ219" s="23"/>
      <c r="AR219" s="23"/>
      <c r="AS219" s="23" t="s">
        <v>128</v>
      </c>
      <c r="AT219" s="23" t="s">
        <v>129</v>
      </c>
      <c r="AU219" s="23" t="s">
        <v>129</v>
      </c>
      <c r="AV219" s="23" t="s">
        <v>128</v>
      </c>
      <c r="AW219" s="23" t="s">
        <v>129</v>
      </c>
      <c r="AX219" s="23" t="s">
        <v>128</v>
      </c>
      <c r="AY219" s="23" t="s">
        <v>6334</v>
      </c>
      <c r="AZ219" s="23" t="s">
        <v>713</v>
      </c>
      <c r="BA219" s="65" t="s">
        <v>715</v>
      </c>
    </row>
    <row r="220" spans="1:53" ht="16.05" customHeight="1" x14ac:dyDescent="0.3">
      <c r="A220" s="23">
        <v>1979</v>
      </c>
      <c r="B220" s="27" t="s">
        <v>148</v>
      </c>
      <c r="C220" s="27" t="s">
        <v>191</v>
      </c>
      <c r="D220" s="27" t="s">
        <v>716</v>
      </c>
      <c r="E220" s="28">
        <v>28856</v>
      </c>
      <c r="F220" s="36">
        <v>0.96849537037037037</v>
      </c>
      <c r="G220" s="28">
        <v>28856</v>
      </c>
      <c r="H220" s="37">
        <v>0.63516203703703711</v>
      </c>
      <c r="I220" s="34" t="s">
        <v>6252</v>
      </c>
      <c r="J220" s="35">
        <v>33.917000000000002</v>
      </c>
      <c r="K220" s="35">
        <v>-118.687</v>
      </c>
      <c r="L220" s="42">
        <v>13.3</v>
      </c>
      <c r="M220" s="43">
        <v>5.26</v>
      </c>
      <c r="N220" s="35"/>
      <c r="O220" s="44">
        <v>5.2</v>
      </c>
      <c r="P220" s="44">
        <v>5.0999999999999996</v>
      </c>
      <c r="Q220" s="44">
        <v>4.7</v>
      </c>
      <c r="R220" s="44"/>
      <c r="S220" s="27" t="s">
        <v>5110</v>
      </c>
      <c r="T220" s="23" t="s">
        <v>139</v>
      </c>
      <c r="U220" s="27"/>
      <c r="V220" s="46"/>
      <c r="W220" s="47"/>
      <c r="X220" s="23">
        <v>0</v>
      </c>
      <c r="Y220" s="23">
        <v>0</v>
      </c>
      <c r="Z220" s="23"/>
      <c r="AA220" s="23"/>
      <c r="AB220" s="47"/>
      <c r="AC220" s="27"/>
      <c r="AD220" s="23" t="s">
        <v>470</v>
      </c>
      <c r="AE220" s="23"/>
      <c r="AF220" s="66"/>
      <c r="AG220" s="23"/>
      <c r="AH220" s="23"/>
      <c r="AI220" s="23"/>
      <c r="AJ220" s="23" t="s">
        <v>43</v>
      </c>
      <c r="AK220" s="27" t="s">
        <v>100</v>
      </c>
      <c r="AL220" s="27"/>
      <c r="AM220" s="23"/>
      <c r="AN220" s="23"/>
      <c r="AO220" s="23"/>
      <c r="AP220" s="23"/>
      <c r="AQ220" s="23"/>
      <c r="AR220" s="23"/>
      <c r="AS220" s="23" t="s">
        <v>128</v>
      </c>
      <c r="AT220" s="23" t="s">
        <v>128</v>
      </c>
      <c r="AU220" s="23" t="s">
        <v>128</v>
      </c>
      <c r="AV220" s="23" t="s">
        <v>128</v>
      </c>
      <c r="AW220" s="23" t="s">
        <v>129</v>
      </c>
      <c r="AX220" s="23" t="s">
        <v>128</v>
      </c>
      <c r="AY220" s="23"/>
      <c r="AZ220" s="23" t="s">
        <v>717</v>
      </c>
      <c r="BA220" s="65" t="s">
        <v>718</v>
      </c>
    </row>
    <row r="221" spans="1:53" ht="16.05" customHeight="1" x14ac:dyDescent="0.3">
      <c r="A221" s="23">
        <v>1979</v>
      </c>
      <c r="B221" s="27" t="s">
        <v>159</v>
      </c>
      <c r="C221" s="27" t="s">
        <v>473</v>
      </c>
      <c r="D221" s="27" t="s">
        <v>719</v>
      </c>
      <c r="E221" s="28">
        <v>28954</v>
      </c>
      <c r="F221" s="36">
        <v>9.0509259259259248E-2</v>
      </c>
      <c r="G221" s="28">
        <v>28954</v>
      </c>
      <c r="H221" s="37">
        <v>0.13217592592592592</v>
      </c>
      <c r="I221" s="34" t="s">
        <v>6252</v>
      </c>
      <c r="J221" s="35">
        <v>41.956000000000003</v>
      </c>
      <c r="K221" s="35">
        <v>19.023</v>
      </c>
      <c r="L221" s="42">
        <v>10</v>
      </c>
      <c r="M221" s="35">
        <v>5.4119999999999999</v>
      </c>
      <c r="N221" s="35"/>
      <c r="O221" s="44"/>
      <c r="P221" s="44">
        <v>5.3</v>
      </c>
      <c r="Q221" s="44"/>
      <c r="R221" s="44"/>
      <c r="S221" s="27" t="s">
        <v>5333</v>
      </c>
      <c r="T221" s="23" t="s">
        <v>497</v>
      </c>
      <c r="U221" s="27"/>
      <c r="V221" s="47"/>
      <c r="W221" s="47"/>
      <c r="X221" s="23" t="s">
        <v>126</v>
      </c>
      <c r="Y221" s="23"/>
      <c r="Z221" s="23" t="s">
        <v>126</v>
      </c>
      <c r="AA221" s="23"/>
      <c r="AB221" s="47"/>
      <c r="AC221" s="27"/>
      <c r="AD221" s="23" t="s">
        <v>232</v>
      </c>
      <c r="AE221" s="23" t="s">
        <v>126</v>
      </c>
      <c r="AF221" s="66"/>
      <c r="AG221" s="23"/>
      <c r="AH221" s="23"/>
      <c r="AI221" s="23"/>
      <c r="AJ221" s="23" t="s">
        <v>387</v>
      </c>
      <c r="AK221" s="27"/>
      <c r="AL221" s="27" t="s">
        <v>721</v>
      </c>
      <c r="AM221" s="23"/>
      <c r="AN221" s="23"/>
      <c r="AO221" s="23"/>
      <c r="AP221" s="23"/>
      <c r="AQ221" s="23"/>
      <c r="AR221" s="23"/>
      <c r="AS221" s="23" t="s">
        <v>128</v>
      </c>
      <c r="AT221" s="23" t="s">
        <v>128</v>
      </c>
      <c r="AU221" s="23" t="s">
        <v>129</v>
      </c>
      <c r="AV221" s="23" t="s">
        <v>128</v>
      </c>
      <c r="AW221" s="23" t="s">
        <v>129</v>
      </c>
      <c r="AX221" s="23" t="s">
        <v>128</v>
      </c>
      <c r="AY221" s="23"/>
      <c r="AZ221" s="23" t="s">
        <v>720</v>
      </c>
      <c r="BA221" s="45"/>
    </row>
    <row r="222" spans="1:53" ht="16.05" customHeight="1" x14ac:dyDescent="0.3">
      <c r="A222" s="23">
        <v>1979</v>
      </c>
      <c r="B222" s="27" t="s">
        <v>187</v>
      </c>
      <c r="C222" s="27" t="s">
        <v>722</v>
      </c>
      <c r="D222" s="27" t="s">
        <v>723</v>
      </c>
      <c r="E222" s="28">
        <v>28968</v>
      </c>
      <c r="F222" s="36">
        <v>0.54303240740740744</v>
      </c>
      <c r="G222" s="22">
        <v>28968</v>
      </c>
      <c r="H222" s="37">
        <v>0.6263657407407407</v>
      </c>
      <c r="I222" s="34" t="s">
        <v>6250</v>
      </c>
      <c r="J222" s="35">
        <v>31.244</v>
      </c>
      <c r="K222" s="35">
        <v>35.460999999999999</v>
      </c>
      <c r="L222" s="42">
        <v>33</v>
      </c>
      <c r="M222" s="35">
        <v>5.1470000000000002</v>
      </c>
      <c r="N222" s="35"/>
      <c r="O222" s="44"/>
      <c r="P222" s="44">
        <v>5.0999999999999996</v>
      </c>
      <c r="Q222" s="44">
        <v>4.5</v>
      </c>
      <c r="R222" s="44"/>
      <c r="S222" s="27" t="s">
        <v>5334</v>
      </c>
      <c r="T222" s="23" t="s">
        <v>724</v>
      </c>
      <c r="U222" s="27"/>
      <c r="V222" s="46">
        <v>12214929</v>
      </c>
      <c r="W222" s="47"/>
      <c r="X222" s="23">
        <v>0</v>
      </c>
      <c r="Y222" s="23">
        <v>0</v>
      </c>
      <c r="Z222" s="23">
        <v>1</v>
      </c>
      <c r="AA222" s="23"/>
      <c r="AB222" s="47"/>
      <c r="AC222" s="27"/>
      <c r="AD222" s="23" t="s">
        <v>470</v>
      </c>
      <c r="AE222" s="23"/>
      <c r="AF222" s="23"/>
      <c r="AG222" s="23"/>
      <c r="AH222" s="23" t="s">
        <v>128</v>
      </c>
      <c r="AI222" s="23" t="s">
        <v>128</v>
      </c>
      <c r="AJ222" s="23" t="s">
        <v>43</v>
      </c>
      <c r="AK222" s="27"/>
      <c r="AL222" s="27"/>
      <c r="AM222" s="23"/>
      <c r="AN222" s="23"/>
      <c r="AO222" s="23"/>
      <c r="AP222" s="23"/>
      <c r="AQ222" s="23"/>
      <c r="AR222" s="23"/>
      <c r="AS222" s="23" t="s">
        <v>128</v>
      </c>
      <c r="AT222" s="23" t="s">
        <v>129</v>
      </c>
      <c r="AU222" s="23" t="s">
        <v>128</v>
      </c>
      <c r="AV222" s="23" t="s">
        <v>128</v>
      </c>
      <c r="AW222" s="23" t="s">
        <v>129</v>
      </c>
      <c r="AX222" s="23" t="s">
        <v>128</v>
      </c>
      <c r="AY222" s="23"/>
      <c r="AZ222" s="23" t="s">
        <v>725</v>
      </c>
      <c r="BA222" s="65" t="s">
        <v>726</v>
      </c>
    </row>
    <row r="223" spans="1:53" ht="16.05" customHeight="1" x14ac:dyDescent="0.3">
      <c r="A223" s="23">
        <v>1979</v>
      </c>
      <c r="B223" s="27" t="s">
        <v>357</v>
      </c>
      <c r="C223" s="27" t="s">
        <v>358</v>
      </c>
      <c r="D223" s="27" t="s">
        <v>727</v>
      </c>
      <c r="E223" s="28">
        <v>29038</v>
      </c>
      <c r="F223" s="38">
        <v>0.68805555555555553</v>
      </c>
      <c r="G223" s="22">
        <v>29038</v>
      </c>
      <c r="H223" s="37">
        <v>0.91722222222222216</v>
      </c>
      <c r="I223" s="34" t="s">
        <v>6250</v>
      </c>
      <c r="J223" s="35">
        <v>34.436</v>
      </c>
      <c r="K223" s="35">
        <v>74.301000000000002</v>
      </c>
      <c r="L223" s="42">
        <v>106</v>
      </c>
      <c r="M223" s="43">
        <v>4.84</v>
      </c>
      <c r="N223" s="35"/>
      <c r="O223" s="44"/>
      <c r="P223" s="57">
        <v>4.5</v>
      </c>
      <c r="Q223" s="44"/>
      <c r="R223" s="44"/>
      <c r="S223" s="24" t="s">
        <v>5110</v>
      </c>
      <c r="T223" s="26" t="s">
        <v>1336</v>
      </c>
      <c r="U223" s="27"/>
      <c r="V223" s="46">
        <v>1451519</v>
      </c>
      <c r="W223" s="47"/>
      <c r="X223" s="23">
        <v>3</v>
      </c>
      <c r="Y223" s="23">
        <v>0</v>
      </c>
      <c r="Z223" s="23"/>
      <c r="AA223" s="23"/>
      <c r="AB223" s="47"/>
      <c r="AC223" s="27" t="s">
        <v>959</v>
      </c>
      <c r="AD223" s="26" t="s">
        <v>1050</v>
      </c>
      <c r="AE223" s="23"/>
      <c r="AF223" s="23"/>
      <c r="AG223" s="23"/>
      <c r="AH223" s="23" t="s">
        <v>128</v>
      </c>
      <c r="AI223" s="23" t="s">
        <v>128</v>
      </c>
      <c r="AJ223" s="23"/>
      <c r="AK223" s="27"/>
      <c r="AL223" s="27"/>
      <c r="AM223" s="23"/>
      <c r="AN223" s="23"/>
      <c r="AO223" s="23"/>
      <c r="AP223" s="23"/>
      <c r="AQ223" s="23"/>
      <c r="AR223" s="23"/>
      <c r="AS223" s="23" t="s">
        <v>128</v>
      </c>
      <c r="AT223" s="23" t="s">
        <v>129</v>
      </c>
      <c r="AU223" s="23" t="s">
        <v>128</v>
      </c>
      <c r="AV223" s="23" t="s">
        <v>129</v>
      </c>
      <c r="AW223" s="23" t="s">
        <v>129</v>
      </c>
      <c r="AX223" s="23" t="s">
        <v>128</v>
      </c>
      <c r="AY223" s="23"/>
      <c r="AZ223" s="23" t="s">
        <v>728</v>
      </c>
      <c r="BA223" s="45"/>
    </row>
    <row r="224" spans="1:53" ht="16.05" customHeight="1" x14ac:dyDescent="0.3">
      <c r="A224" s="23">
        <v>1979</v>
      </c>
      <c r="B224" s="27" t="s">
        <v>130</v>
      </c>
      <c r="C224" s="27" t="s">
        <v>131</v>
      </c>
      <c r="D224" s="27" t="s">
        <v>584</v>
      </c>
      <c r="E224" s="28">
        <v>29045</v>
      </c>
      <c r="F224" s="36">
        <v>0.45650462962962962</v>
      </c>
      <c r="G224" s="22">
        <v>29045</v>
      </c>
      <c r="H224" s="37">
        <v>0.78983796296296294</v>
      </c>
      <c r="I224" s="34" t="s">
        <v>6250</v>
      </c>
      <c r="J224" s="35">
        <v>31.452000000000002</v>
      </c>
      <c r="K224" s="35">
        <v>119.241</v>
      </c>
      <c r="L224" s="42">
        <v>11</v>
      </c>
      <c r="M224" s="35">
        <v>5.4640000000000004</v>
      </c>
      <c r="N224" s="35"/>
      <c r="O224" s="44"/>
      <c r="P224" s="44">
        <v>5.5</v>
      </c>
      <c r="Q224" s="44">
        <v>6</v>
      </c>
      <c r="R224" s="44"/>
      <c r="S224" s="27" t="s">
        <v>5335</v>
      </c>
      <c r="T224" s="23" t="s">
        <v>146</v>
      </c>
      <c r="U224" s="27"/>
      <c r="V224" s="46">
        <v>3484159</v>
      </c>
      <c r="W224" s="47"/>
      <c r="X224" s="50">
        <v>42</v>
      </c>
      <c r="Y224" s="50">
        <v>42</v>
      </c>
      <c r="Z224" s="23">
        <v>2987</v>
      </c>
      <c r="AA224" s="23"/>
      <c r="AB224" s="47"/>
      <c r="AC224" s="64" t="s">
        <v>5898</v>
      </c>
      <c r="AD224" s="66">
        <v>272000</v>
      </c>
      <c r="AE224" s="23">
        <v>113909</v>
      </c>
      <c r="AF224" s="23" t="s">
        <v>729</v>
      </c>
      <c r="AG224" s="23"/>
      <c r="AH224" s="23" t="s">
        <v>128</v>
      </c>
      <c r="AI224" s="23" t="s">
        <v>128</v>
      </c>
      <c r="AJ224" s="23" t="s">
        <v>43</v>
      </c>
      <c r="AK224" s="27" t="s">
        <v>100</v>
      </c>
      <c r="AL224" s="27"/>
      <c r="AM224" s="23"/>
      <c r="AN224" s="23"/>
      <c r="AO224" s="23"/>
      <c r="AP224" s="23"/>
      <c r="AQ224" s="23" t="s">
        <v>129</v>
      </c>
      <c r="AR224" s="23"/>
      <c r="AS224" s="23" t="s">
        <v>128</v>
      </c>
      <c r="AT224" s="23" t="s">
        <v>129</v>
      </c>
      <c r="AU224" s="23" t="s">
        <v>129</v>
      </c>
      <c r="AV224" s="23" t="s">
        <v>128</v>
      </c>
      <c r="AW224" s="23" t="s">
        <v>129</v>
      </c>
      <c r="AX224" s="23" t="s">
        <v>128</v>
      </c>
      <c r="AY224" s="23"/>
      <c r="AZ224" s="23" t="s">
        <v>730</v>
      </c>
      <c r="BA224" s="65" t="s">
        <v>5758</v>
      </c>
    </row>
    <row r="225" spans="1:53" ht="16.05" customHeight="1" x14ac:dyDescent="0.3">
      <c r="A225" s="23">
        <v>1979</v>
      </c>
      <c r="B225" s="27" t="s">
        <v>123</v>
      </c>
      <c r="C225" s="27" t="s">
        <v>124</v>
      </c>
      <c r="D225" s="27" t="s">
        <v>731</v>
      </c>
      <c r="E225" s="28">
        <v>29054</v>
      </c>
      <c r="F225" s="36">
        <v>0.55002314814814812</v>
      </c>
      <c r="G225" s="22">
        <v>29054</v>
      </c>
      <c r="H225" s="37">
        <v>0.71668981481481486</v>
      </c>
      <c r="I225" s="34" t="s">
        <v>6250</v>
      </c>
      <c r="J225" s="35">
        <v>39.671999999999997</v>
      </c>
      <c r="K225" s="35">
        <v>28.66</v>
      </c>
      <c r="L225" s="42">
        <v>10</v>
      </c>
      <c r="M225" s="35">
        <v>5.34</v>
      </c>
      <c r="N225" s="35"/>
      <c r="O225" s="44"/>
      <c r="P225" s="44">
        <v>5.2</v>
      </c>
      <c r="Q225" s="44">
        <v>4.9000000000000004</v>
      </c>
      <c r="R225" s="44"/>
      <c r="S225" s="27" t="s">
        <v>5312</v>
      </c>
      <c r="T225" s="23" t="s">
        <v>139</v>
      </c>
      <c r="U225" s="27"/>
      <c r="V225" s="47"/>
      <c r="W225" s="47"/>
      <c r="X225" s="23" t="s">
        <v>126</v>
      </c>
      <c r="Y225" s="23"/>
      <c r="Z225" s="23" t="s">
        <v>126</v>
      </c>
      <c r="AA225" s="23"/>
      <c r="AB225" s="47"/>
      <c r="AC225" s="27"/>
      <c r="AD225" s="23">
        <v>200</v>
      </c>
      <c r="AE225" s="23"/>
      <c r="AF225" s="62" t="s">
        <v>137</v>
      </c>
      <c r="AG225" s="23"/>
      <c r="AH225" s="23"/>
      <c r="AI225" s="23"/>
      <c r="AJ225" s="23" t="s">
        <v>43</v>
      </c>
      <c r="AK225" s="27"/>
      <c r="AL225" s="27"/>
      <c r="AM225" s="23"/>
      <c r="AN225" s="23"/>
      <c r="AO225" s="23"/>
      <c r="AP225" s="23"/>
      <c r="AQ225" s="23" t="s">
        <v>129</v>
      </c>
      <c r="AR225" s="23"/>
      <c r="AS225" s="23" t="s">
        <v>128</v>
      </c>
      <c r="AT225" s="23" t="s">
        <v>128</v>
      </c>
      <c r="AU225" s="23" t="s">
        <v>129</v>
      </c>
      <c r="AV225" s="23" t="s">
        <v>128</v>
      </c>
      <c r="AW225" s="23" t="s">
        <v>129</v>
      </c>
      <c r="AX225" s="23" t="s">
        <v>128</v>
      </c>
      <c r="AY225" s="23"/>
      <c r="AZ225" s="23" t="s">
        <v>732</v>
      </c>
      <c r="BA225" s="45"/>
    </row>
    <row r="226" spans="1:53" ht="16.05" customHeight="1" x14ac:dyDescent="0.3">
      <c r="A226" s="23">
        <v>1979</v>
      </c>
      <c r="B226" s="27" t="s">
        <v>443</v>
      </c>
      <c r="C226" s="27" t="s">
        <v>635</v>
      </c>
      <c r="D226" s="27" t="s">
        <v>733</v>
      </c>
      <c r="E226" s="28">
        <v>29137</v>
      </c>
      <c r="F226" s="36">
        <v>0.32603009259259258</v>
      </c>
      <c r="G226" s="22">
        <v>29137</v>
      </c>
      <c r="H226" s="37">
        <v>7.6030092592592594E-2</v>
      </c>
      <c r="I226" s="34" t="s">
        <v>6250</v>
      </c>
      <c r="J226" s="35">
        <v>14.321</v>
      </c>
      <c r="K226" s="35">
        <v>-90.081999999999994</v>
      </c>
      <c r="L226" s="42">
        <v>33</v>
      </c>
      <c r="M226" s="35">
        <v>5.33</v>
      </c>
      <c r="N226" s="35"/>
      <c r="O226" s="44"/>
      <c r="P226" s="44">
        <v>5</v>
      </c>
      <c r="Q226" s="44"/>
      <c r="R226" s="44"/>
      <c r="S226" s="27" t="s">
        <v>5110</v>
      </c>
      <c r="T226" s="23" t="s">
        <v>134</v>
      </c>
      <c r="U226" s="27"/>
      <c r="V226" s="46">
        <v>5006649</v>
      </c>
      <c r="W226" s="47">
        <v>2040</v>
      </c>
      <c r="X226" s="50" t="s">
        <v>734</v>
      </c>
      <c r="Y226" s="23"/>
      <c r="Z226" s="23">
        <v>40</v>
      </c>
      <c r="AA226" s="23">
        <v>1000</v>
      </c>
      <c r="AB226" s="47"/>
      <c r="AC226" s="24" t="s">
        <v>5969</v>
      </c>
      <c r="AD226" s="23" t="s">
        <v>596</v>
      </c>
      <c r="AE226" s="23"/>
      <c r="AF226" s="62" t="s">
        <v>137</v>
      </c>
      <c r="AG226" s="23"/>
      <c r="AH226" s="23" t="s">
        <v>129</v>
      </c>
      <c r="AI226" s="23" t="s">
        <v>128</v>
      </c>
      <c r="AJ226" s="23" t="s">
        <v>43</v>
      </c>
      <c r="AK226" s="27"/>
      <c r="AL226" s="27"/>
      <c r="AM226" s="23"/>
      <c r="AN226" s="23"/>
      <c r="AO226" s="23"/>
      <c r="AP226" s="23"/>
      <c r="AQ226" s="23" t="s">
        <v>129</v>
      </c>
      <c r="AR226" s="23"/>
      <c r="AS226" s="23" t="s">
        <v>128</v>
      </c>
      <c r="AT226" s="23" t="s">
        <v>129</v>
      </c>
      <c r="AU226" s="23" t="s">
        <v>129</v>
      </c>
      <c r="AV226" s="23" t="s">
        <v>129</v>
      </c>
      <c r="AW226" s="23" t="s">
        <v>129</v>
      </c>
      <c r="AX226" s="23" t="s">
        <v>128</v>
      </c>
      <c r="AY226" s="23"/>
      <c r="AZ226" s="23" t="s">
        <v>735</v>
      </c>
      <c r="BA226" s="45" t="s">
        <v>5810</v>
      </c>
    </row>
    <row r="227" spans="1:53" ht="16.05" customHeight="1" x14ac:dyDescent="0.3">
      <c r="A227" s="23">
        <v>1979</v>
      </c>
      <c r="B227" s="27" t="s">
        <v>159</v>
      </c>
      <c r="C227" s="27" t="s">
        <v>308</v>
      </c>
      <c r="D227" s="27" t="s">
        <v>736</v>
      </c>
      <c r="E227" s="28">
        <v>29165</v>
      </c>
      <c r="F227" s="36">
        <v>0.22658564814814816</v>
      </c>
      <c r="G227" s="22">
        <v>29165</v>
      </c>
      <c r="H227" s="37">
        <v>0.3099189814814815</v>
      </c>
      <c r="I227" s="34" t="s">
        <v>6250</v>
      </c>
      <c r="J227" s="35">
        <v>39.536000000000001</v>
      </c>
      <c r="K227" s="35">
        <v>20.398</v>
      </c>
      <c r="L227" s="42">
        <v>40</v>
      </c>
      <c r="M227" s="43">
        <v>5.51</v>
      </c>
      <c r="N227" s="35"/>
      <c r="O227" s="44"/>
      <c r="P227" s="44">
        <v>5.4</v>
      </c>
      <c r="Q227" s="44">
        <v>5.0999999999999996</v>
      </c>
      <c r="R227" s="44"/>
      <c r="S227" s="27" t="s">
        <v>5110</v>
      </c>
      <c r="T227" s="23" t="s">
        <v>146</v>
      </c>
      <c r="U227" s="27"/>
      <c r="V227" s="46">
        <v>765922</v>
      </c>
      <c r="W227" s="47"/>
      <c r="X227" s="23">
        <v>1</v>
      </c>
      <c r="Y227" s="23">
        <v>1</v>
      </c>
      <c r="Z227" s="23">
        <v>3</v>
      </c>
      <c r="AA227" s="23"/>
      <c r="AB227" s="47"/>
      <c r="AC227" s="27" t="s">
        <v>5900</v>
      </c>
      <c r="AD227" s="23">
        <f>744+1803</f>
        <v>2547</v>
      </c>
      <c r="AE227" s="23">
        <v>772</v>
      </c>
      <c r="AF227" s="62" t="s">
        <v>127</v>
      </c>
      <c r="AG227" s="23"/>
      <c r="AH227" s="23" t="s">
        <v>128</v>
      </c>
      <c r="AI227" s="23" t="s">
        <v>128</v>
      </c>
      <c r="AJ227" s="23" t="s">
        <v>43</v>
      </c>
      <c r="AK227" s="27"/>
      <c r="AL227" s="27" t="s">
        <v>5877</v>
      </c>
      <c r="AM227" s="23"/>
      <c r="AN227" s="23"/>
      <c r="AO227" s="23"/>
      <c r="AP227" s="23"/>
      <c r="AQ227" s="23" t="s">
        <v>129</v>
      </c>
      <c r="AR227" s="23"/>
      <c r="AS227" s="23" t="s">
        <v>128</v>
      </c>
      <c r="AT227" s="23" t="s">
        <v>129</v>
      </c>
      <c r="AU227" s="23" t="s">
        <v>129</v>
      </c>
      <c r="AV227" s="23" t="s">
        <v>128</v>
      </c>
      <c r="AW227" s="23" t="s">
        <v>129</v>
      </c>
      <c r="AX227" s="23" t="s">
        <v>128</v>
      </c>
      <c r="AY227" s="23"/>
      <c r="AZ227" s="23" t="s">
        <v>737</v>
      </c>
      <c r="BA227" s="45" t="s">
        <v>5870</v>
      </c>
    </row>
    <row r="228" spans="1:53" ht="16.05" customHeight="1" x14ac:dyDescent="0.3">
      <c r="A228" s="23">
        <v>1980</v>
      </c>
      <c r="B228" s="27" t="s">
        <v>159</v>
      </c>
      <c r="C228" s="27" t="s">
        <v>160</v>
      </c>
      <c r="D228" s="27" t="s">
        <v>738</v>
      </c>
      <c r="E228" s="28">
        <v>29225</v>
      </c>
      <c r="F228" s="36">
        <v>0.60585648148148141</v>
      </c>
      <c r="G228" s="22">
        <v>29225</v>
      </c>
      <c r="H228" s="37">
        <v>0.64752314814814815</v>
      </c>
      <c r="I228" s="34" t="s">
        <v>6250</v>
      </c>
      <c r="J228" s="35">
        <v>45.033999999999999</v>
      </c>
      <c r="K228" s="35">
        <v>7.4589999999999996</v>
      </c>
      <c r="L228" s="42">
        <v>12</v>
      </c>
      <c r="M228" s="43">
        <v>4.82</v>
      </c>
      <c r="N228" s="35"/>
      <c r="O228" s="44">
        <v>4.3</v>
      </c>
      <c r="P228" s="44">
        <v>4.8</v>
      </c>
      <c r="Q228" s="44"/>
      <c r="R228" s="44"/>
      <c r="S228" s="67" t="s">
        <v>5295</v>
      </c>
      <c r="T228" s="23" t="s">
        <v>171</v>
      </c>
      <c r="U228" s="27"/>
      <c r="V228" s="46"/>
      <c r="W228" s="47"/>
      <c r="X228" s="23">
        <v>0</v>
      </c>
      <c r="Y228" s="23">
        <v>0</v>
      </c>
      <c r="Z228" s="23"/>
      <c r="AA228" s="23"/>
      <c r="AB228" s="47"/>
      <c r="AC228" s="27"/>
      <c r="AD228" s="23" t="s">
        <v>163</v>
      </c>
      <c r="AE228" s="23"/>
      <c r="AF228" s="66"/>
      <c r="AG228" s="23"/>
      <c r="AH228" s="23"/>
      <c r="AI228" s="23"/>
      <c r="AJ228" s="23" t="s">
        <v>43</v>
      </c>
      <c r="AK228" s="27" t="s">
        <v>100</v>
      </c>
      <c r="AL228" s="27"/>
      <c r="AM228" s="23"/>
      <c r="AN228" s="23"/>
      <c r="AO228" s="23"/>
      <c r="AP228" s="23"/>
      <c r="AQ228" s="23"/>
      <c r="AR228" s="23"/>
      <c r="AS228" s="23" t="s">
        <v>128</v>
      </c>
      <c r="AT228" s="23" t="s">
        <v>128</v>
      </c>
      <c r="AU228" s="23" t="s">
        <v>128</v>
      </c>
      <c r="AV228" s="23" t="s">
        <v>128</v>
      </c>
      <c r="AW228" s="23" t="s">
        <v>129</v>
      </c>
      <c r="AX228" s="23" t="s">
        <v>128</v>
      </c>
      <c r="AY228" s="23"/>
      <c r="AZ228" s="23" t="s">
        <v>739</v>
      </c>
      <c r="BA228" s="65" t="s">
        <v>740</v>
      </c>
    </row>
    <row r="229" spans="1:53" ht="16.05" customHeight="1" x14ac:dyDescent="0.3">
      <c r="A229" s="23">
        <v>1980</v>
      </c>
      <c r="B229" s="27" t="s">
        <v>159</v>
      </c>
      <c r="C229" s="27" t="s">
        <v>160</v>
      </c>
      <c r="D229" s="27" t="s">
        <v>741</v>
      </c>
      <c r="E229" s="28">
        <v>29271</v>
      </c>
      <c r="F229" s="36">
        <v>0.10696759259259259</v>
      </c>
      <c r="G229" s="22">
        <v>29271</v>
      </c>
      <c r="H229" s="37">
        <v>0.14863425925925924</v>
      </c>
      <c r="I229" s="34" t="s">
        <v>6250</v>
      </c>
      <c r="J229" s="35">
        <v>39.302999999999997</v>
      </c>
      <c r="K229" s="35">
        <v>16.209</v>
      </c>
      <c r="L229" s="42">
        <v>12</v>
      </c>
      <c r="M229" s="43">
        <v>4.42</v>
      </c>
      <c r="N229" s="35"/>
      <c r="O229" s="44">
        <v>5.5</v>
      </c>
      <c r="P229" s="44">
        <v>4.5999999999999996</v>
      </c>
      <c r="Q229" s="44"/>
      <c r="R229" s="44"/>
      <c r="S229" s="67" t="s">
        <v>5295</v>
      </c>
      <c r="T229" s="23" t="s">
        <v>139</v>
      </c>
      <c r="U229" s="27"/>
      <c r="V229" s="46">
        <v>1879130</v>
      </c>
      <c r="W229" s="47"/>
      <c r="X229" s="50" t="s">
        <v>638</v>
      </c>
      <c r="Y229" s="23">
        <v>0</v>
      </c>
      <c r="Z229" s="23"/>
      <c r="AA229" s="23"/>
      <c r="AB229" s="47"/>
      <c r="AC229" s="27" t="s">
        <v>742</v>
      </c>
      <c r="AD229" s="23" t="s">
        <v>743</v>
      </c>
      <c r="AE229" s="23">
        <v>100</v>
      </c>
      <c r="AF229" s="62" t="s">
        <v>5882</v>
      </c>
      <c r="AG229" s="23"/>
      <c r="AH229" s="23" t="s">
        <v>128</v>
      </c>
      <c r="AI229" s="23" t="s">
        <v>128</v>
      </c>
      <c r="AJ229" s="23" t="s">
        <v>43</v>
      </c>
      <c r="AK229" s="27" t="s">
        <v>494</v>
      </c>
      <c r="AL229" s="27" t="s">
        <v>6211</v>
      </c>
      <c r="AM229" s="23"/>
      <c r="AN229" s="23"/>
      <c r="AO229" s="23"/>
      <c r="AP229" s="23"/>
      <c r="AQ229" s="23"/>
      <c r="AR229" s="23"/>
      <c r="AS229" s="23" t="s">
        <v>128</v>
      </c>
      <c r="AT229" s="23" t="s">
        <v>129</v>
      </c>
      <c r="AU229" s="23" t="s">
        <v>128</v>
      </c>
      <c r="AV229" s="23" t="s">
        <v>128</v>
      </c>
      <c r="AW229" s="23" t="s">
        <v>129</v>
      </c>
      <c r="AX229" s="23" t="s">
        <v>128</v>
      </c>
      <c r="AY229" s="23"/>
      <c r="AZ229" s="23" t="s">
        <v>744</v>
      </c>
      <c r="BA229" s="65" t="s">
        <v>745</v>
      </c>
    </row>
    <row r="230" spans="1:53" ht="16.05" customHeight="1" x14ac:dyDescent="0.3">
      <c r="A230" s="23">
        <v>1980</v>
      </c>
      <c r="B230" s="27" t="s">
        <v>159</v>
      </c>
      <c r="C230" s="27" t="s">
        <v>160</v>
      </c>
      <c r="D230" s="27" t="s">
        <v>746</v>
      </c>
      <c r="E230" s="28">
        <v>29279</v>
      </c>
      <c r="F230" s="36">
        <v>0.87824074074074077</v>
      </c>
      <c r="G230" s="22">
        <v>29279</v>
      </c>
      <c r="H230" s="37">
        <v>0.91990740740740751</v>
      </c>
      <c r="I230" s="34" t="s">
        <v>6250</v>
      </c>
      <c r="J230" s="35">
        <v>42.819000000000003</v>
      </c>
      <c r="K230" s="35">
        <v>12.994</v>
      </c>
      <c r="L230" s="42">
        <v>10</v>
      </c>
      <c r="M230" s="43">
        <v>4.97</v>
      </c>
      <c r="N230" s="35"/>
      <c r="O230" s="44">
        <v>5.4</v>
      </c>
      <c r="P230" s="44">
        <v>4.8</v>
      </c>
      <c r="Q230" s="44"/>
      <c r="R230" s="44"/>
      <c r="S230" s="67" t="s">
        <v>5295</v>
      </c>
      <c r="T230" s="23" t="s">
        <v>134</v>
      </c>
      <c r="U230" s="27"/>
      <c r="V230" s="46"/>
      <c r="W230" s="47"/>
      <c r="X230" s="23"/>
      <c r="Y230" s="23"/>
      <c r="Z230" s="23"/>
      <c r="AA230" s="23"/>
      <c r="AB230" s="47"/>
      <c r="AC230" s="27"/>
      <c r="AD230" s="23" t="s">
        <v>470</v>
      </c>
      <c r="AE230" s="23"/>
      <c r="AF230" s="66"/>
      <c r="AG230" s="23"/>
      <c r="AH230" s="23"/>
      <c r="AI230" s="23"/>
      <c r="AJ230" s="23" t="s">
        <v>390</v>
      </c>
      <c r="AK230" s="27" t="s">
        <v>97</v>
      </c>
      <c r="AL230" s="27" t="s">
        <v>748</v>
      </c>
      <c r="AM230" s="23"/>
      <c r="AN230" s="23"/>
      <c r="AO230" s="23"/>
      <c r="AP230" s="23"/>
      <c r="AQ230" s="23"/>
      <c r="AR230" s="23"/>
      <c r="AS230" s="23" t="s">
        <v>128</v>
      </c>
      <c r="AT230" s="23" t="s">
        <v>128</v>
      </c>
      <c r="AU230" s="23" t="s">
        <v>128</v>
      </c>
      <c r="AV230" s="23" t="s">
        <v>128</v>
      </c>
      <c r="AW230" s="23" t="s">
        <v>129</v>
      </c>
      <c r="AX230" s="23" t="s">
        <v>128</v>
      </c>
      <c r="AY230" s="23"/>
      <c r="AZ230" s="23" t="s">
        <v>747</v>
      </c>
      <c r="BA230" s="65" t="s">
        <v>749</v>
      </c>
    </row>
    <row r="231" spans="1:53" ht="16.05" customHeight="1" x14ac:dyDescent="0.3">
      <c r="A231" s="23">
        <v>1980</v>
      </c>
      <c r="B231" s="27" t="s">
        <v>159</v>
      </c>
      <c r="C231" s="27" t="s">
        <v>308</v>
      </c>
      <c r="D231" s="27" t="s">
        <v>750</v>
      </c>
      <c r="E231" s="28">
        <v>29279</v>
      </c>
      <c r="F231" s="36">
        <v>0.98974537037037036</v>
      </c>
      <c r="G231" s="22">
        <v>29280</v>
      </c>
      <c r="H231" s="37">
        <v>7.3078703703703715E-2</v>
      </c>
      <c r="I231" s="34" t="s">
        <v>6250</v>
      </c>
      <c r="J231" s="35">
        <v>38.180999999999997</v>
      </c>
      <c r="K231" s="35">
        <v>23.170999999999999</v>
      </c>
      <c r="L231" s="42">
        <v>20</v>
      </c>
      <c r="M231" s="43">
        <v>4.7699999999999996</v>
      </c>
      <c r="N231" s="35"/>
      <c r="O231" s="44"/>
      <c r="P231" s="44">
        <v>4.4000000000000004</v>
      </c>
      <c r="Q231" s="44">
        <v>3.9</v>
      </c>
      <c r="R231" s="44"/>
      <c r="S231" s="27" t="s">
        <v>5110</v>
      </c>
      <c r="T231" s="23" t="s">
        <v>146</v>
      </c>
      <c r="U231" s="27"/>
      <c r="V231" s="46"/>
      <c r="W231" s="47"/>
      <c r="X231" s="23"/>
      <c r="Y231" s="23"/>
      <c r="Z231" s="23"/>
      <c r="AA231" s="23"/>
      <c r="AB231" s="47"/>
      <c r="AC231" s="27"/>
      <c r="AD231" s="23" t="s">
        <v>470</v>
      </c>
      <c r="AE231" s="23"/>
      <c r="AF231" s="66"/>
      <c r="AG231" s="23"/>
      <c r="AH231" s="23"/>
      <c r="AI231" s="23"/>
      <c r="AJ231" s="23" t="s">
        <v>387</v>
      </c>
      <c r="AK231" s="27"/>
      <c r="AL231" s="27" t="s">
        <v>752</v>
      </c>
      <c r="AM231" s="23"/>
      <c r="AN231" s="23"/>
      <c r="AO231" s="23"/>
      <c r="AP231" s="23"/>
      <c r="AQ231" s="23"/>
      <c r="AR231" s="23"/>
      <c r="AS231" s="23" t="s">
        <v>128</v>
      </c>
      <c r="AT231" s="23" t="s">
        <v>128</v>
      </c>
      <c r="AU231" s="23" t="s">
        <v>128</v>
      </c>
      <c r="AV231" s="23" t="s">
        <v>128</v>
      </c>
      <c r="AW231" s="23" t="s">
        <v>129</v>
      </c>
      <c r="AX231" s="23" t="s">
        <v>128</v>
      </c>
      <c r="AY231" s="23"/>
      <c r="AZ231" s="23" t="s">
        <v>751</v>
      </c>
      <c r="BA231" s="45" t="s">
        <v>6417</v>
      </c>
    </row>
    <row r="232" spans="1:53" ht="16.05" customHeight="1" x14ac:dyDescent="0.3">
      <c r="A232" s="23">
        <v>1980</v>
      </c>
      <c r="B232" s="27" t="s">
        <v>153</v>
      </c>
      <c r="C232" s="27" t="s">
        <v>154</v>
      </c>
      <c r="D232" s="27" t="s">
        <v>753</v>
      </c>
      <c r="E232" s="28">
        <v>29280</v>
      </c>
      <c r="F232" s="36">
        <v>0.86166666666666669</v>
      </c>
      <c r="G232" s="22">
        <v>29280</v>
      </c>
      <c r="H232" s="37">
        <v>0.90333333333333332</v>
      </c>
      <c r="I232" s="34" t="s">
        <v>6250</v>
      </c>
      <c r="J232" s="35">
        <v>43.26</v>
      </c>
      <c r="K232" s="35">
        <v>-0.33900000000000002</v>
      </c>
      <c r="L232" s="42">
        <v>10</v>
      </c>
      <c r="M232" s="35">
        <v>5.1689999999999996</v>
      </c>
      <c r="N232" s="35"/>
      <c r="O232" s="44"/>
      <c r="P232" s="44">
        <v>5.0999999999999996</v>
      </c>
      <c r="Q232" s="44"/>
      <c r="R232" s="44"/>
      <c r="S232" s="27" t="s">
        <v>5336</v>
      </c>
      <c r="T232" s="23" t="s">
        <v>754</v>
      </c>
      <c r="U232" s="27"/>
      <c r="V232" s="46"/>
      <c r="W232" s="47"/>
      <c r="X232" s="23">
        <v>0</v>
      </c>
      <c r="Y232" s="23">
        <v>0</v>
      </c>
      <c r="Z232" s="23">
        <v>0</v>
      </c>
      <c r="AA232" s="23"/>
      <c r="AB232" s="47"/>
      <c r="AC232" s="27"/>
      <c r="AD232" s="23">
        <v>150</v>
      </c>
      <c r="AE232" s="23">
        <v>1</v>
      </c>
      <c r="AF232" s="66" t="s">
        <v>755</v>
      </c>
      <c r="AG232" s="23" t="s">
        <v>129</v>
      </c>
      <c r="AH232" s="23"/>
      <c r="AI232" s="23"/>
      <c r="AJ232" s="23" t="s">
        <v>43</v>
      </c>
      <c r="AK232" s="27" t="s">
        <v>100</v>
      </c>
      <c r="AL232" s="27"/>
      <c r="AM232" s="23"/>
      <c r="AN232" s="23"/>
      <c r="AO232" s="23"/>
      <c r="AP232" s="23"/>
      <c r="AQ232" s="23"/>
      <c r="AR232" s="23"/>
      <c r="AS232" s="23" t="s">
        <v>128</v>
      </c>
      <c r="AT232" s="23" t="s">
        <v>128</v>
      </c>
      <c r="AU232" s="23" t="s">
        <v>128</v>
      </c>
      <c r="AV232" s="23" t="s">
        <v>128</v>
      </c>
      <c r="AW232" s="23" t="s">
        <v>129</v>
      </c>
      <c r="AX232" s="23" t="s">
        <v>128</v>
      </c>
      <c r="AY232" s="23"/>
      <c r="AZ232" s="23" t="s">
        <v>756</v>
      </c>
      <c r="BA232" s="65" t="s">
        <v>757</v>
      </c>
    </row>
    <row r="233" spans="1:53" ht="16.05" customHeight="1" x14ac:dyDescent="0.3">
      <c r="A233" s="23">
        <v>1980</v>
      </c>
      <c r="B233" s="27" t="s">
        <v>159</v>
      </c>
      <c r="C233" s="27" t="s">
        <v>160</v>
      </c>
      <c r="D233" s="27" t="s">
        <v>758</v>
      </c>
      <c r="E233" s="28">
        <v>29355</v>
      </c>
      <c r="F233" s="36">
        <v>7.0173611111111103E-2</v>
      </c>
      <c r="G233" s="22">
        <v>29355</v>
      </c>
      <c r="H233" s="37">
        <v>0.15350694444444443</v>
      </c>
      <c r="I233" s="34" t="s">
        <v>6250</v>
      </c>
      <c r="J233" s="35">
        <v>40.459000000000003</v>
      </c>
      <c r="K233" s="35">
        <v>15.855</v>
      </c>
      <c r="L233" s="42">
        <v>24</v>
      </c>
      <c r="M233" s="43">
        <v>4.83</v>
      </c>
      <c r="N233" s="35"/>
      <c r="O233" s="44"/>
      <c r="P233" s="44">
        <v>4.5</v>
      </c>
      <c r="Q233" s="44"/>
      <c r="R233" s="44"/>
      <c r="S233" s="67" t="s">
        <v>5295</v>
      </c>
      <c r="T233" s="23" t="s">
        <v>146</v>
      </c>
      <c r="U233" s="27"/>
      <c r="V233" s="46"/>
      <c r="W233" s="47"/>
      <c r="X233" s="23" t="s">
        <v>126</v>
      </c>
      <c r="Y233" s="23"/>
      <c r="Z233" s="23" t="s">
        <v>126</v>
      </c>
      <c r="AA233" s="23"/>
      <c r="AB233" s="47"/>
      <c r="AC233" s="27"/>
      <c r="AD233" s="50" t="s">
        <v>541</v>
      </c>
      <c r="AE233" s="50" t="s">
        <v>126</v>
      </c>
      <c r="AF233" s="66" t="s">
        <v>137</v>
      </c>
      <c r="AG233" s="23"/>
      <c r="AH233" s="23"/>
      <c r="AI233" s="23"/>
      <c r="AJ233" s="23" t="s">
        <v>43</v>
      </c>
      <c r="AK233" s="27"/>
      <c r="AL233" s="27" t="s">
        <v>760</v>
      </c>
      <c r="AM233" s="23"/>
      <c r="AN233" s="23"/>
      <c r="AO233" s="23"/>
      <c r="AP233" s="23"/>
      <c r="AQ233" s="23" t="s">
        <v>129</v>
      </c>
      <c r="AR233" s="23"/>
      <c r="AS233" s="23" t="s">
        <v>128</v>
      </c>
      <c r="AT233" s="23" t="s">
        <v>128</v>
      </c>
      <c r="AU233" s="23" t="s">
        <v>129</v>
      </c>
      <c r="AV233" s="23" t="s">
        <v>128</v>
      </c>
      <c r="AW233" s="23" t="s">
        <v>129</v>
      </c>
      <c r="AX233" s="23" t="s">
        <v>128</v>
      </c>
      <c r="AY233" s="23"/>
      <c r="AZ233" s="23" t="s">
        <v>759</v>
      </c>
      <c r="BA233" s="65" t="s">
        <v>761</v>
      </c>
    </row>
    <row r="234" spans="1:53" ht="16.05" customHeight="1" x14ac:dyDescent="0.3">
      <c r="A234" s="23">
        <v>1980</v>
      </c>
      <c r="B234" s="27" t="s">
        <v>159</v>
      </c>
      <c r="C234" s="27" t="s">
        <v>308</v>
      </c>
      <c r="D234" s="27" t="s">
        <v>762</v>
      </c>
      <c r="E234" s="28">
        <v>29374</v>
      </c>
      <c r="F234" s="36">
        <v>0.18254629629629629</v>
      </c>
      <c r="G234" s="22">
        <v>29374</v>
      </c>
      <c r="H234" s="37">
        <v>0.30754629629629632</v>
      </c>
      <c r="I234" s="34" t="s">
        <v>6250</v>
      </c>
      <c r="J234" s="35">
        <v>40.838999999999999</v>
      </c>
      <c r="K234" s="35">
        <v>22.247</v>
      </c>
      <c r="L234" s="42">
        <v>10</v>
      </c>
      <c r="M234" s="43">
        <v>4.53</v>
      </c>
      <c r="N234" s="35"/>
      <c r="O234" s="44"/>
      <c r="P234" s="44">
        <v>4.4000000000000004</v>
      </c>
      <c r="Q234" s="44">
        <v>3.5</v>
      </c>
      <c r="R234" s="44"/>
      <c r="S234" s="27" t="s">
        <v>5110</v>
      </c>
      <c r="T234" s="23" t="s">
        <v>139</v>
      </c>
      <c r="U234" s="27"/>
      <c r="V234" s="46"/>
      <c r="W234" s="47"/>
      <c r="X234" s="23"/>
      <c r="Y234" s="23"/>
      <c r="Z234" s="23"/>
      <c r="AA234" s="23"/>
      <c r="AB234" s="47"/>
      <c r="AC234" s="27"/>
      <c r="AD234" s="23">
        <v>200</v>
      </c>
      <c r="AE234" s="23">
        <v>10</v>
      </c>
      <c r="AF234" s="66"/>
      <c r="AG234" s="23"/>
      <c r="AH234" s="23"/>
      <c r="AI234" s="23"/>
      <c r="AJ234" s="23" t="s">
        <v>311</v>
      </c>
      <c r="AK234" s="27" t="s">
        <v>764</v>
      </c>
      <c r="AL234" s="27"/>
      <c r="AM234" s="23"/>
      <c r="AN234" s="23"/>
      <c r="AO234" s="23"/>
      <c r="AP234" s="23"/>
      <c r="AQ234" s="23"/>
      <c r="AR234" s="23"/>
      <c r="AS234" s="23" t="s">
        <v>128</v>
      </c>
      <c r="AT234" s="23" t="s">
        <v>128</v>
      </c>
      <c r="AU234" s="23" t="s">
        <v>128</v>
      </c>
      <c r="AV234" s="23" t="s">
        <v>128</v>
      </c>
      <c r="AW234" s="23" t="s">
        <v>129</v>
      </c>
      <c r="AX234" s="23" t="s">
        <v>128</v>
      </c>
      <c r="AY234" s="23"/>
      <c r="AZ234" s="23" t="s">
        <v>763</v>
      </c>
      <c r="BA234" s="45" t="s">
        <v>765</v>
      </c>
    </row>
    <row r="235" spans="1:53" ht="16.05" customHeight="1" x14ac:dyDescent="0.3">
      <c r="A235" s="23">
        <v>1980</v>
      </c>
      <c r="B235" s="27" t="s">
        <v>269</v>
      </c>
      <c r="C235" s="27" t="s">
        <v>270</v>
      </c>
      <c r="D235" s="27" t="s">
        <v>766</v>
      </c>
      <c r="E235" s="28">
        <v>29375</v>
      </c>
      <c r="F235" s="36">
        <v>0.80393518518518514</v>
      </c>
      <c r="G235" s="22">
        <v>29375</v>
      </c>
      <c r="H235" s="37">
        <v>0.59560185185185188</v>
      </c>
      <c r="I235" s="34" t="s">
        <v>6250</v>
      </c>
      <c r="J235" s="35">
        <v>-13.444000000000001</v>
      </c>
      <c r="K235" s="35">
        <v>-72.617000000000004</v>
      </c>
      <c r="L235" s="42">
        <v>40</v>
      </c>
      <c r="M235" s="35">
        <v>5.08</v>
      </c>
      <c r="N235" s="35"/>
      <c r="O235" s="44"/>
      <c r="P235" s="44">
        <v>4.9000000000000004</v>
      </c>
      <c r="Q235" s="44">
        <v>4.4000000000000004</v>
      </c>
      <c r="R235" s="44"/>
      <c r="S235" s="27" t="s">
        <v>5110</v>
      </c>
      <c r="T235" s="23" t="s">
        <v>139</v>
      </c>
      <c r="U235" s="27"/>
      <c r="V235" s="46"/>
      <c r="W235" s="47"/>
      <c r="X235" s="23"/>
      <c r="Y235" s="23"/>
      <c r="Z235" s="23"/>
      <c r="AA235" s="23"/>
      <c r="AB235" s="47"/>
      <c r="AC235" s="27"/>
      <c r="AD235" s="23" t="s">
        <v>232</v>
      </c>
      <c r="AE235" s="23"/>
      <c r="AF235" s="66"/>
      <c r="AG235" s="23"/>
      <c r="AH235" s="23"/>
      <c r="AI235" s="23"/>
      <c r="AJ235" s="23" t="s">
        <v>43</v>
      </c>
      <c r="AK235" s="27"/>
      <c r="AL235" s="27"/>
      <c r="AM235" s="23"/>
      <c r="AN235" s="23"/>
      <c r="AO235" s="23"/>
      <c r="AP235" s="23"/>
      <c r="AQ235" s="23"/>
      <c r="AR235" s="23"/>
      <c r="AS235" s="23" t="s">
        <v>128</v>
      </c>
      <c r="AT235" s="23" t="s">
        <v>128</v>
      </c>
      <c r="AU235" s="23" t="s">
        <v>128</v>
      </c>
      <c r="AV235" s="23" t="s">
        <v>128</v>
      </c>
      <c r="AW235" s="23" t="s">
        <v>129</v>
      </c>
      <c r="AX235" s="23" t="s">
        <v>128</v>
      </c>
      <c r="AY235" s="23"/>
      <c r="AZ235" s="23" t="s">
        <v>767</v>
      </c>
      <c r="BA235" s="45" t="s">
        <v>768</v>
      </c>
    </row>
    <row r="236" spans="1:53" ht="16.05" customHeight="1" x14ac:dyDescent="0.3">
      <c r="A236" s="23">
        <v>1980</v>
      </c>
      <c r="B236" s="27" t="s">
        <v>393</v>
      </c>
      <c r="C236" s="27" t="s">
        <v>769</v>
      </c>
      <c r="D236" s="27" t="s">
        <v>770</v>
      </c>
      <c r="E236" s="28">
        <v>29398</v>
      </c>
      <c r="F236" s="36">
        <v>0.1127662037037037</v>
      </c>
      <c r="G236" s="22">
        <v>29398</v>
      </c>
      <c r="H236" s="37">
        <v>0.36276620370370366</v>
      </c>
      <c r="I236" s="34" t="s">
        <v>6250</v>
      </c>
      <c r="J236" s="35">
        <v>37.32</v>
      </c>
      <c r="K236" s="35">
        <v>68.450999999999993</v>
      </c>
      <c r="L236" s="42">
        <v>33</v>
      </c>
      <c r="M236" s="43">
        <v>4.74</v>
      </c>
      <c r="N236" s="35"/>
      <c r="O236" s="44"/>
      <c r="P236" s="44">
        <v>4.5</v>
      </c>
      <c r="Q236" s="44">
        <v>4.2</v>
      </c>
      <c r="R236" s="44"/>
      <c r="S236" s="27" t="s">
        <v>5110</v>
      </c>
      <c r="T236" s="23" t="s">
        <v>497</v>
      </c>
      <c r="U236" s="27"/>
      <c r="V236" s="46"/>
      <c r="W236" s="47"/>
      <c r="X236" s="23"/>
      <c r="Y236" s="23"/>
      <c r="Z236" s="23"/>
      <c r="AA236" s="23"/>
      <c r="AB236" s="47"/>
      <c r="AC236" s="27"/>
      <c r="AD236" s="23" t="s">
        <v>470</v>
      </c>
      <c r="AE236" s="23"/>
      <c r="AF236" s="66"/>
      <c r="AG236" s="23"/>
      <c r="AH236" s="23"/>
      <c r="AI236" s="23"/>
      <c r="AJ236" s="23" t="s">
        <v>43</v>
      </c>
      <c r="AK236" s="27"/>
      <c r="AL236" s="27"/>
      <c r="AM236" s="23"/>
      <c r="AN236" s="23"/>
      <c r="AO236" s="23"/>
      <c r="AP236" s="23"/>
      <c r="AQ236" s="23"/>
      <c r="AR236" s="23"/>
      <c r="AS236" s="23" t="s">
        <v>128</v>
      </c>
      <c r="AT236" s="23" t="s">
        <v>128</v>
      </c>
      <c r="AU236" s="23" t="s">
        <v>128</v>
      </c>
      <c r="AV236" s="23" t="s">
        <v>128</v>
      </c>
      <c r="AW236" s="23" t="s">
        <v>129</v>
      </c>
      <c r="AX236" s="23" t="s">
        <v>128</v>
      </c>
      <c r="AY236" s="23"/>
      <c r="AZ236" s="23" t="s">
        <v>771</v>
      </c>
      <c r="BA236" s="45" t="s">
        <v>772</v>
      </c>
    </row>
    <row r="237" spans="1:53" ht="16.05" customHeight="1" x14ac:dyDescent="0.3">
      <c r="A237" s="23">
        <v>1980</v>
      </c>
      <c r="B237" s="27" t="s">
        <v>393</v>
      </c>
      <c r="C237" s="27" t="s">
        <v>769</v>
      </c>
      <c r="D237" s="27" t="s">
        <v>773</v>
      </c>
      <c r="E237" s="28">
        <v>29413</v>
      </c>
      <c r="F237" s="36">
        <v>0.4912731481481481</v>
      </c>
      <c r="G237" s="22">
        <v>29413</v>
      </c>
      <c r="H237" s="37">
        <v>0.74127314814814815</v>
      </c>
      <c r="I237" s="34" t="s">
        <v>6250</v>
      </c>
      <c r="J237" s="35">
        <v>40.113</v>
      </c>
      <c r="K237" s="35">
        <v>70.596000000000004</v>
      </c>
      <c r="L237" s="42">
        <v>33</v>
      </c>
      <c r="M237" s="35">
        <v>5.08</v>
      </c>
      <c r="N237" s="35"/>
      <c r="O237" s="44"/>
      <c r="P237" s="44">
        <v>5.2</v>
      </c>
      <c r="Q237" s="44">
        <v>4.4000000000000004</v>
      </c>
      <c r="R237" s="44"/>
      <c r="S237" s="27" t="s">
        <v>5110</v>
      </c>
      <c r="T237" s="23" t="s">
        <v>139</v>
      </c>
      <c r="U237" s="27"/>
      <c r="V237" s="46"/>
      <c r="W237" s="47"/>
      <c r="X237" s="23"/>
      <c r="Y237" s="23"/>
      <c r="Z237" s="23"/>
      <c r="AA237" s="23"/>
      <c r="AB237" s="47"/>
      <c r="AC237" s="27"/>
      <c r="AD237" s="23" t="s">
        <v>420</v>
      </c>
      <c r="AE237" s="23"/>
      <c r="AF237" s="66" t="s">
        <v>141</v>
      </c>
      <c r="AG237" s="23"/>
      <c r="AH237" s="23"/>
      <c r="AI237" s="23"/>
      <c r="AJ237" s="23" t="s">
        <v>43</v>
      </c>
      <c r="AK237" s="27"/>
      <c r="AL237" s="27"/>
      <c r="AM237" s="23"/>
      <c r="AN237" s="23"/>
      <c r="AO237" s="23"/>
      <c r="AP237" s="23"/>
      <c r="AQ237" s="23" t="s">
        <v>129</v>
      </c>
      <c r="AR237" s="23"/>
      <c r="AS237" s="23" t="s">
        <v>128</v>
      </c>
      <c r="AT237" s="23" t="s">
        <v>128</v>
      </c>
      <c r="AU237" s="23" t="s">
        <v>129</v>
      </c>
      <c r="AV237" s="23" t="s">
        <v>128</v>
      </c>
      <c r="AW237" s="23" t="s">
        <v>129</v>
      </c>
      <c r="AX237" s="23" t="s">
        <v>128</v>
      </c>
      <c r="AY237" s="23"/>
      <c r="AZ237" s="23" t="s">
        <v>774</v>
      </c>
      <c r="BA237" s="45" t="s">
        <v>775</v>
      </c>
    </row>
    <row r="238" spans="1:53" ht="16.05" customHeight="1" x14ac:dyDescent="0.3">
      <c r="A238" s="23">
        <v>1980</v>
      </c>
      <c r="B238" s="27" t="s">
        <v>159</v>
      </c>
      <c r="C238" s="27" t="s">
        <v>308</v>
      </c>
      <c r="D238" s="27" t="s">
        <v>776</v>
      </c>
      <c r="E238" s="28">
        <v>29414</v>
      </c>
      <c r="F238" s="36">
        <v>0.23064814814814816</v>
      </c>
      <c r="G238" s="22">
        <v>29414</v>
      </c>
      <c r="H238" s="37">
        <v>0.35564814814814816</v>
      </c>
      <c r="I238" s="34" t="s">
        <v>6250</v>
      </c>
      <c r="J238" s="35">
        <v>39.203000000000003</v>
      </c>
      <c r="K238" s="35">
        <v>22.728999999999999</v>
      </c>
      <c r="L238" s="42">
        <v>10</v>
      </c>
      <c r="M238" s="43">
        <v>4.1900000000000004</v>
      </c>
      <c r="N238" s="35"/>
      <c r="O238" s="44"/>
      <c r="P238" s="44">
        <v>4</v>
      </c>
      <c r="Q238" s="44"/>
      <c r="R238" s="44"/>
      <c r="S238" s="27" t="s">
        <v>5110</v>
      </c>
      <c r="T238" s="23"/>
      <c r="U238" s="27"/>
      <c r="V238" s="46"/>
      <c r="W238" s="47"/>
      <c r="X238" s="23">
        <v>1</v>
      </c>
      <c r="Y238" s="23"/>
      <c r="Z238" s="23" t="s">
        <v>126</v>
      </c>
      <c r="AA238" s="23"/>
      <c r="AB238" s="47"/>
      <c r="AC238" s="24" t="s">
        <v>5969</v>
      </c>
      <c r="AD238" s="50"/>
      <c r="AE238" s="50" t="s">
        <v>126</v>
      </c>
      <c r="AF238" s="66" t="s">
        <v>137</v>
      </c>
      <c r="AG238" s="23"/>
      <c r="AH238" s="23"/>
      <c r="AI238" s="23"/>
      <c r="AJ238" s="23" t="s">
        <v>390</v>
      </c>
      <c r="AK238" s="27" t="s">
        <v>102</v>
      </c>
      <c r="AL238" s="27" t="s">
        <v>778</v>
      </c>
      <c r="AM238" s="23"/>
      <c r="AN238" s="23"/>
      <c r="AO238" s="23"/>
      <c r="AP238" s="23"/>
      <c r="AQ238" s="23" t="s">
        <v>129</v>
      </c>
      <c r="AR238" s="23"/>
      <c r="AS238" s="23" t="s">
        <v>128</v>
      </c>
      <c r="AT238" s="23" t="s">
        <v>128</v>
      </c>
      <c r="AU238" s="23" t="s">
        <v>129</v>
      </c>
      <c r="AV238" s="23" t="s">
        <v>128</v>
      </c>
      <c r="AW238" s="23" t="s">
        <v>128</v>
      </c>
      <c r="AX238" s="23" t="s">
        <v>128</v>
      </c>
      <c r="AY238" s="23"/>
      <c r="AZ238" s="23" t="s">
        <v>777</v>
      </c>
      <c r="BA238" s="39" t="s">
        <v>5869</v>
      </c>
    </row>
    <row r="239" spans="1:53" ht="16.05" customHeight="1" x14ac:dyDescent="0.3">
      <c r="A239" s="23">
        <v>1980</v>
      </c>
      <c r="B239" s="27" t="s">
        <v>153</v>
      </c>
      <c r="C239" s="27" t="s">
        <v>154</v>
      </c>
      <c r="D239" s="27" t="s">
        <v>779</v>
      </c>
      <c r="E239" s="28">
        <v>29417</v>
      </c>
      <c r="F239" s="36">
        <v>0.51203703703703707</v>
      </c>
      <c r="G239" s="22">
        <v>29417</v>
      </c>
      <c r="H239" s="37">
        <v>0.59537037037037044</v>
      </c>
      <c r="I239" s="34" t="s">
        <v>6250</v>
      </c>
      <c r="J239" s="35">
        <v>47.698999999999998</v>
      </c>
      <c r="K239" s="35">
        <v>7.5090000000000003</v>
      </c>
      <c r="L239" s="42">
        <v>22</v>
      </c>
      <c r="M239" s="35">
        <v>4.0999999999999996</v>
      </c>
      <c r="N239" s="35"/>
      <c r="O239" s="44">
        <v>4.9000000000000004</v>
      </c>
      <c r="P239" s="44">
        <v>4.2</v>
      </c>
      <c r="Q239" s="44"/>
      <c r="R239" s="44"/>
      <c r="S239" s="67" t="s">
        <v>6142</v>
      </c>
      <c r="T239" s="23" t="s">
        <v>677</v>
      </c>
      <c r="U239" s="27"/>
      <c r="V239" s="46"/>
      <c r="W239" s="47"/>
      <c r="X239" s="23"/>
      <c r="Y239" s="23"/>
      <c r="Z239" s="23"/>
      <c r="AA239" s="23"/>
      <c r="AB239" s="47"/>
      <c r="AC239" s="27"/>
      <c r="AD239" s="23" t="s">
        <v>420</v>
      </c>
      <c r="AE239" s="23"/>
      <c r="AF239" s="66"/>
      <c r="AG239" s="23"/>
      <c r="AH239" s="23"/>
      <c r="AI239" s="23"/>
      <c r="AJ239" s="23" t="s">
        <v>43</v>
      </c>
      <c r="AK239" s="27"/>
      <c r="AL239" s="27"/>
      <c r="AM239" s="23"/>
      <c r="AN239" s="23"/>
      <c r="AO239" s="23"/>
      <c r="AP239" s="23"/>
      <c r="AQ239" s="23"/>
      <c r="AR239" s="23"/>
      <c r="AS239" s="23" t="s">
        <v>128</v>
      </c>
      <c r="AT239" s="23" t="s">
        <v>128</v>
      </c>
      <c r="AU239" s="23" t="s">
        <v>128</v>
      </c>
      <c r="AV239" s="23" t="s">
        <v>128</v>
      </c>
      <c r="AW239" s="23" t="s">
        <v>129</v>
      </c>
      <c r="AX239" s="23" t="s">
        <v>128</v>
      </c>
      <c r="AY239" s="23"/>
      <c r="AZ239" s="23" t="s">
        <v>780</v>
      </c>
      <c r="BA239" s="65" t="s">
        <v>781</v>
      </c>
    </row>
    <row r="240" spans="1:53" ht="16.05" customHeight="1" x14ac:dyDescent="0.3">
      <c r="A240" s="23">
        <v>1980</v>
      </c>
      <c r="B240" s="27" t="s">
        <v>148</v>
      </c>
      <c r="C240" s="27" t="s">
        <v>191</v>
      </c>
      <c r="D240" s="27" t="s">
        <v>782</v>
      </c>
      <c r="E240" s="28">
        <v>29429</v>
      </c>
      <c r="F240" s="36">
        <v>0.78635416666666658</v>
      </c>
      <c r="G240" s="22">
        <v>29429</v>
      </c>
      <c r="H240" s="37">
        <v>0.61968750000000006</v>
      </c>
      <c r="I240" s="34" t="s">
        <v>6250</v>
      </c>
      <c r="J240" s="35">
        <v>38.173999999999999</v>
      </c>
      <c r="K240" s="35">
        <v>-83.906999999999996</v>
      </c>
      <c r="L240" s="42">
        <v>8</v>
      </c>
      <c r="M240" s="35">
        <v>5.024</v>
      </c>
      <c r="N240" s="35"/>
      <c r="O240" s="44"/>
      <c r="P240" s="44">
        <v>5.0999999999999996</v>
      </c>
      <c r="Q240" s="44">
        <v>4.7</v>
      </c>
      <c r="R240" s="44"/>
      <c r="S240" s="27" t="s">
        <v>5339</v>
      </c>
      <c r="T240" s="23" t="s">
        <v>134</v>
      </c>
      <c r="U240" s="27"/>
      <c r="V240" s="46">
        <v>3445494</v>
      </c>
      <c r="W240" s="47"/>
      <c r="X240" s="23">
        <v>0</v>
      </c>
      <c r="Y240" s="23">
        <v>0</v>
      </c>
      <c r="Z240" s="23">
        <v>2</v>
      </c>
      <c r="AA240" s="23"/>
      <c r="AB240" s="47"/>
      <c r="AC240" s="27"/>
      <c r="AD240" s="23">
        <f>37+269</f>
        <v>306</v>
      </c>
      <c r="AE240" s="23"/>
      <c r="AF240" s="66">
        <v>1000000</v>
      </c>
      <c r="AG240" s="23"/>
      <c r="AH240" s="23" t="s">
        <v>128</v>
      </c>
      <c r="AI240" s="23" t="s">
        <v>128</v>
      </c>
      <c r="AJ240" s="23" t="s">
        <v>43</v>
      </c>
      <c r="AK240" s="27"/>
      <c r="AL240" s="27" t="s">
        <v>784</v>
      </c>
      <c r="AM240" s="23"/>
      <c r="AN240" s="23"/>
      <c r="AO240" s="23"/>
      <c r="AP240" s="23"/>
      <c r="AQ240" s="23"/>
      <c r="AR240" s="23"/>
      <c r="AS240" s="23" t="s">
        <v>129</v>
      </c>
      <c r="AT240" s="23" t="s">
        <v>129</v>
      </c>
      <c r="AU240" s="23" t="s">
        <v>129</v>
      </c>
      <c r="AV240" s="23" t="s">
        <v>129</v>
      </c>
      <c r="AW240" s="23" t="s">
        <v>129</v>
      </c>
      <c r="AX240" s="23" t="s">
        <v>128</v>
      </c>
      <c r="AY240" s="23"/>
      <c r="AZ240" s="23" t="s">
        <v>783</v>
      </c>
      <c r="BA240" s="65" t="s">
        <v>785</v>
      </c>
    </row>
    <row r="241" spans="1:53" ht="16.05" customHeight="1" x14ac:dyDescent="0.3">
      <c r="A241" s="23">
        <v>1980</v>
      </c>
      <c r="B241" s="27" t="s">
        <v>218</v>
      </c>
      <c r="C241" s="27" t="s">
        <v>426</v>
      </c>
      <c r="D241" s="27" t="s">
        <v>786</v>
      </c>
      <c r="E241" s="28">
        <v>29450</v>
      </c>
      <c r="F241" s="36">
        <v>0.37633101851851852</v>
      </c>
      <c r="G241" s="28">
        <v>29450</v>
      </c>
      <c r="H241" s="37">
        <v>0.75133101851851858</v>
      </c>
      <c r="I241" s="34" t="s">
        <v>6252</v>
      </c>
      <c r="J241" s="35">
        <v>-3.7709999999999999</v>
      </c>
      <c r="K241" s="35">
        <v>128.244</v>
      </c>
      <c r="L241" s="42">
        <v>24</v>
      </c>
      <c r="M241" s="35">
        <v>5.3239999999999998</v>
      </c>
      <c r="N241" s="35"/>
      <c r="O241" s="44"/>
      <c r="P241" s="44">
        <v>5.4</v>
      </c>
      <c r="Q241" s="44"/>
      <c r="R241" s="44"/>
      <c r="S241" s="27" t="s">
        <v>5297</v>
      </c>
      <c r="T241" s="23"/>
      <c r="U241" s="27"/>
      <c r="V241" s="46"/>
      <c r="W241" s="47"/>
      <c r="X241" s="23"/>
      <c r="Y241" s="23"/>
      <c r="Z241" s="23"/>
      <c r="AA241" s="23"/>
      <c r="AB241" s="47"/>
      <c r="AC241" s="27"/>
      <c r="AD241" s="23"/>
      <c r="AE241" s="23" t="s">
        <v>163</v>
      </c>
      <c r="AF241" s="66"/>
      <c r="AG241" s="23"/>
      <c r="AH241" s="23"/>
      <c r="AI241" s="23"/>
      <c r="AJ241" s="23" t="s">
        <v>43</v>
      </c>
      <c r="AK241" s="27"/>
      <c r="AL241" s="27"/>
      <c r="AM241" s="23"/>
      <c r="AN241" s="23"/>
      <c r="AO241" s="23"/>
      <c r="AP241" s="23"/>
      <c r="AQ241" s="23"/>
      <c r="AR241" s="23"/>
      <c r="AS241" s="23" t="s">
        <v>128</v>
      </c>
      <c r="AT241" s="23" t="s">
        <v>128</v>
      </c>
      <c r="AU241" s="23" t="s">
        <v>128</v>
      </c>
      <c r="AV241" s="23" t="s">
        <v>128</v>
      </c>
      <c r="AW241" s="23" t="s">
        <v>129</v>
      </c>
      <c r="AX241" s="23" t="s">
        <v>128</v>
      </c>
      <c r="AY241" s="23"/>
      <c r="AZ241" s="23" t="s">
        <v>787</v>
      </c>
      <c r="BA241" s="45" t="s">
        <v>788</v>
      </c>
    </row>
    <row r="242" spans="1:53" ht="16.05" customHeight="1" x14ac:dyDescent="0.3">
      <c r="A242" s="23">
        <v>1980</v>
      </c>
      <c r="B242" s="27" t="s">
        <v>357</v>
      </c>
      <c r="C242" s="27" t="s">
        <v>358</v>
      </c>
      <c r="D242" s="27" t="s">
        <v>5768</v>
      </c>
      <c r="E242" s="28">
        <v>29456</v>
      </c>
      <c r="F242" s="36">
        <v>0.90059027777777778</v>
      </c>
      <c r="G242" s="22">
        <v>29457</v>
      </c>
      <c r="H242" s="37">
        <v>0.12975694444444444</v>
      </c>
      <c r="I242" s="34" t="s">
        <v>6250</v>
      </c>
      <c r="J242" s="35">
        <v>32.912999999999997</v>
      </c>
      <c r="K242" s="35">
        <v>75.632999999999996</v>
      </c>
      <c r="L242" s="42">
        <v>25</v>
      </c>
      <c r="M242" s="35">
        <v>5.5410000000000004</v>
      </c>
      <c r="N242" s="35"/>
      <c r="O242" s="44"/>
      <c r="P242" s="44">
        <v>5.2</v>
      </c>
      <c r="Q242" s="44">
        <v>4.9000000000000004</v>
      </c>
      <c r="R242" s="44"/>
      <c r="S242" s="27" t="s">
        <v>5307</v>
      </c>
      <c r="T242" s="23"/>
      <c r="U242" s="27"/>
      <c r="V242" s="46">
        <v>31469552</v>
      </c>
      <c r="W242" s="47"/>
      <c r="X242" s="50" t="s">
        <v>789</v>
      </c>
      <c r="Y242" s="50" t="s">
        <v>789</v>
      </c>
      <c r="Z242" s="23">
        <v>40</v>
      </c>
      <c r="AA242" s="23"/>
      <c r="AB242" s="47"/>
      <c r="AC242" s="27" t="s">
        <v>5908</v>
      </c>
      <c r="AD242" s="50" t="s">
        <v>135</v>
      </c>
      <c r="AE242" s="50" t="s">
        <v>136</v>
      </c>
      <c r="AF242" s="62" t="s">
        <v>137</v>
      </c>
      <c r="AG242" s="23"/>
      <c r="AH242" s="23" t="s">
        <v>128</v>
      </c>
      <c r="AI242" s="23" t="s">
        <v>128</v>
      </c>
      <c r="AJ242" s="23" t="s">
        <v>43</v>
      </c>
      <c r="AK242" s="27" t="s">
        <v>572</v>
      </c>
      <c r="AL242" s="27" t="s">
        <v>791</v>
      </c>
      <c r="AM242" s="23"/>
      <c r="AN242" s="23"/>
      <c r="AO242" s="23" t="s">
        <v>129</v>
      </c>
      <c r="AP242" s="23" t="s">
        <v>129</v>
      </c>
      <c r="AQ242" s="23" t="s">
        <v>129</v>
      </c>
      <c r="AR242" s="23"/>
      <c r="AS242" s="23" t="s">
        <v>128</v>
      </c>
      <c r="AT242" s="23" t="s">
        <v>129</v>
      </c>
      <c r="AU242" s="23" t="s">
        <v>129</v>
      </c>
      <c r="AV242" s="23" t="s">
        <v>129</v>
      </c>
      <c r="AW242" s="23" t="s">
        <v>129</v>
      </c>
      <c r="AX242" s="23" t="s">
        <v>128</v>
      </c>
      <c r="AY242" s="23"/>
      <c r="AZ242" s="23" t="s">
        <v>790</v>
      </c>
      <c r="BA242" s="39" t="s">
        <v>5769</v>
      </c>
    </row>
    <row r="243" spans="1:53" ht="16.05" customHeight="1" x14ac:dyDescent="0.3">
      <c r="A243" s="23">
        <v>1980</v>
      </c>
      <c r="B243" s="27" t="s">
        <v>598</v>
      </c>
      <c r="C243" s="27" t="s">
        <v>598</v>
      </c>
      <c r="D243" s="27" t="s">
        <v>792</v>
      </c>
      <c r="E243" s="28">
        <v>29487</v>
      </c>
      <c r="F243" s="36">
        <v>0.79886574074074079</v>
      </c>
      <c r="G243" s="22">
        <v>29488</v>
      </c>
      <c r="H243" s="37">
        <v>0.17386574074074077</v>
      </c>
      <c r="I243" s="34" t="s">
        <v>6250</v>
      </c>
      <c r="J243" s="35">
        <v>35.953000000000003</v>
      </c>
      <c r="K243" s="35">
        <v>139.63200000000001</v>
      </c>
      <c r="L243" s="42">
        <v>89</v>
      </c>
      <c r="M243" s="35">
        <v>5.35</v>
      </c>
      <c r="N243" s="35"/>
      <c r="O243" s="44"/>
      <c r="P243" s="44">
        <v>5.4</v>
      </c>
      <c r="Q243" s="44"/>
      <c r="R243" s="44"/>
      <c r="S243" s="27" t="s">
        <v>5313</v>
      </c>
      <c r="T243" s="23"/>
      <c r="U243" s="27"/>
      <c r="V243" s="46"/>
      <c r="W243" s="47"/>
      <c r="X243" s="23">
        <v>1</v>
      </c>
      <c r="Y243" s="23">
        <v>1</v>
      </c>
      <c r="Z243" s="23">
        <v>5</v>
      </c>
      <c r="AA243" s="23"/>
      <c r="AB243" s="47"/>
      <c r="AC243" s="27" t="s">
        <v>5908</v>
      </c>
      <c r="AD243" s="23"/>
      <c r="AE243" s="23"/>
      <c r="AF243" s="23"/>
      <c r="AG243" s="23"/>
      <c r="AH243" s="23"/>
      <c r="AI243" s="23"/>
      <c r="AJ243" s="23"/>
      <c r="AK243" s="27" t="s">
        <v>100</v>
      </c>
      <c r="AL243" s="27"/>
      <c r="AM243" s="23"/>
      <c r="AN243" s="23"/>
      <c r="AO243" s="23"/>
      <c r="AP243" s="23"/>
      <c r="AQ243" s="23"/>
      <c r="AR243" s="23"/>
      <c r="AS243" s="23" t="s">
        <v>129</v>
      </c>
      <c r="AT243" s="23" t="s">
        <v>129</v>
      </c>
      <c r="AU243" s="23" t="s">
        <v>128</v>
      </c>
      <c r="AV243" s="23" t="s">
        <v>128</v>
      </c>
      <c r="AW243" s="26" t="s">
        <v>129</v>
      </c>
      <c r="AX243" s="23" t="s">
        <v>128</v>
      </c>
      <c r="AY243" s="23"/>
      <c r="AZ243" s="23" t="s">
        <v>793</v>
      </c>
      <c r="BA243" s="45" t="s">
        <v>6498</v>
      </c>
    </row>
    <row r="244" spans="1:53" ht="16.05" customHeight="1" x14ac:dyDescent="0.3">
      <c r="A244" s="23">
        <v>1980</v>
      </c>
      <c r="B244" s="27" t="s">
        <v>123</v>
      </c>
      <c r="C244" s="27" t="s">
        <v>124</v>
      </c>
      <c r="D244" s="27" t="s">
        <v>794</v>
      </c>
      <c r="E244" s="28">
        <v>29512</v>
      </c>
      <c r="F244" s="36">
        <v>0.13483796296296297</v>
      </c>
      <c r="G244" s="22">
        <v>29512</v>
      </c>
      <c r="H244" s="37">
        <v>0.25983796296296297</v>
      </c>
      <c r="I244" s="34" t="s">
        <v>6250</v>
      </c>
      <c r="J244" s="35">
        <v>39.850999999999999</v>
      </c>
      <c r="K244" s="35">
        <v>40.253999999999998</v>
      </c>
      <c r="L244" s="42">
        <v>35</v>
      </c>
      <c r="M244" s="35">
        <v>5.08</v>
      </c>
      <c r="N244" s="35"/>
      <c r="O244" s="44"/>
      <c r="P244" s="44">
        <v>5</v>
      </c>
      <c r="Q244" s="44">
        <v>4.4000000000000004</v>
      </c>
      <c r="R244" s="44"/>
      <c r="S244" s="27" t="s">
        <v>5110</v>
      </c>
      <c r="T244" s="23"/>
      <c r="U244" s="27"/>
      <c r="V244" s="46"/>
      <c r="W244" s="47"/>
      <c r="X244" s="23"/>
      <c r="Y244" s="23"/>
      <c r="Z244" s="23"/>
      <c r="AA244" s="23"/>
      <c r="AB244" s="47"/>
      <c r="AC244" s="27"/>
      <c r="AD244" s="23"/>
      <c r="AE244" s="23">
        <v>28</v>
      </c>
      <c r="AF244" s="66">
        <v>2000000</v>
      </c>
      <c r="AG244" s="23"/>
      <c r="AH244" s="23"/>
      <c r="AI244" s="23"/>
      <c r="AJ244" s="23" t="s">
        <v>43</v>
      </c>
      <c r="AK244" s="27"/>
      <c r="AL244" s="27"/>
      <c r="AM244" s="23"/>
      <c r="AN244" s="23"/>
      <c r="AO244" s="23"/>
      <c r="AP244" s="23"/>
      <c r="AQ244" s="23"/>
      <c r="AR244" s="23"/>
      <c r="AS244" s="23" t="s">
        <v>128</v>
      </c>
      <c r="AT244" s="23" t="s">
        <v>128</v>
      </c>
      <c r="AU244" s="23" t="s">
        <v>128</v>
      </c>
      <c r="AV244" s="23" t="s">
        <v>128</v>
      </c>
      <c r="AW244" s="23" t="s">
        <v>129</v>
      </c>
      <c r="AX244" s="23" t="s">
        <v>128</v>
      </c>
      <c r="AY244" s="23"/>
      <c r="AZ244" s="23" t="s">
        <v>795</v>
      </c>
      <c r="BA244" s="45" t="s">
        <v>796</v>
      </c>
    </row>
    <row r="245" spans="1:53" ht="16.05" customHeight="1" x14ac:dyDescent="0.3">
      <c r="A245" s="23">
        <v>1980</v>
      </c>
      <c r="B245" s="27" t="s">
        <v>254</v>
      </c>
      <c r="C245" s="27" t="s">
        <v>255</v>
      </c>
      <c r="D245" s="27" t="s">
        <v>797</v>
      </c>
      <c r="E245" s="28">
        <v>29533</v>
      </c>
      <c r="F245" s="36">
        <v>0.32937500000000003</v>
      </c>
      <c r="G245" s="22">
        <v>29533</v>
      </c>
      <c r="H245" s="37">
        <v>0.32937500000000003</v>
      </c>
      <c r="I245" s="34" t="s">
        <v>6250</v>
      </c>
      <c r="J245" s="35">
        <v>36.106000000000002</v>
      </c>
      <c r="K245" s="35">
        <v>1.36</v>
      </c>
      <c r="L245" s="42">
        <v>10</v>
      </c>
      <c r="M245" s="35">
        <v>5.22</v>
      </c>
      <c r="N245" s="35"/>
      <c r="O245" s="44"/>
      <c r="P245" s="44">
        <v>5.3</v>
      </c>
      <c r="Q245" s="44">
        <v>5</v>
      </c>
      <c r="R245" s="44"/>
      <c r="S245" s="27" t="s">
        <v>5337</v>
      </c>
      <c r="T245" s="23" t="s">
        <v>497</v>
      </c>
      <c r="U245" s="27"/>
      <c r="V245" s="46">
        <v>2342215</v>
      </c>
      <c r="W245" s="47"/>
      <c r="X245" s="23">
        <v>0</v>
      </c>
      <c r="Y245" s="23">
        <v>0</v>
      </c>
      <c r="Z245" s="23">
        <v>36</v>
      </c>
      <c r="AA245" s="23"/>
      <c r="AB245" s="47"/>
      <c r="AC245" s="27"/>
      <c r="AD245" s="23" t="s">
        <v>232</v>
      </c>
      <c r="AE245" s="23"/>
      <c r="AF245" s="23"/>
      <c r="AG245" s="23"/>
      <c r="AH245" s="23" t="s">
        <v>128</v>
      </c>
      <c r="AI245" s="23" t="s">
        <v>128</v>
      </c>
      <c r="AJ245" s="23" t="s">
        <v>390</v>
      </c>
      <c r="AK245" s="27"/>
      <c r="AL245" s="27" t="s">
        <v>799</v>
      </c>
      <c r="AM245" s="23"/>
      <c r="AN245" s="23"/>
      <c r="AO245" s="23"/>
      <c r="AP245" s="23"/>
      <c r="AQ245" s="23"/>
      <c r="AR245" s="23"/>
      <c r="AS245" s="23" t="s">
        <v>128</v>
      </c>
      <c r="AT245" s="23" t="s">
        <v>129</v>
      </c>
      <c r="AU245" s="23" t="s">
        <v>128</v>
      </c>
      <c r="AV245" s="23" t="s">
        <v>128</v>
      </c>
      <c r="AW245" s="23" t="s">
        <v>129</v>
      </c>
      <c r="AX245" s="23" t="s">
        <v>128</v>
      </c>
      <c r="AY245" s="23"/>
      <c r="AZ245" s="23" t="s">
        <v>798</v>
      </c>
      <c r="BA245" s="45" t="s">
        <v>6499</v>
      </c>
    </row>
    <row r="246" spans="1:53" ht="16.05" customHeight="1" x14ac:dyDescent="0.3">
      <c r="A246" s="23">
        <v>1980</v>
      </c>
      <c r="B246" s="27" t="s">
        <v>269</v>
      </c>
      <c r="C246" s="27" t="s">
        <v>270</v>
      </c>
      <c r="D246" s="27" t="s">
        <v>800</v>
      </c>
      <c r="E246" s="28">
        <v>29537</v>
      </c>
      <c r="F246" s="36">
        <v>0.29040509259259256</v>
      </c>
      <c r="G246" s="22">
        <v>29537</v>
      </c>
      <c r="H246" s="37">
        <v>8.2071759259259261E-2</v>
      </c>
      <c r="I246" s="34" t="s">
        <v>6250</v>
      </c>
      <c r="J246" s="35">
        <v>-13.347</v>
      </c>
      <c r="K246" s="35">
        <v>-74.545000000000002</v>
      </c>
      <c r="L246" s="42">
        <v>71</v>
      </c>
      <c r="M246" s="43">
        <v>5.0599999999999996</v>
      </c>
      <c r="N246" s="35"/>
      <c r="O246" s="44"/>
      <c r="P246" s="44">
        <v>4.9000000000000004</v>
      </c>
      <c r="Q246" s="44"/>
      <c r="R246" s="44"/>
      <c r="S246" s="27" t="s">
        <v>5110</v>
      </c>
      <c r="T246" s="23"/>
      <c r="U246" s="27"/>
      <c r="V246" s="46"/>
      <c r="W246" s="47">
        <v>3000</v>
      </c>
      <c r="X246" s="23">
        <v>7</v>
      </c>
      <c r="Y246" s="23">
        <v>7</v>
      </c>
      <c r="Z246" s="23">
        <v>20</v>
      </c>
      <c r="AA246" s="23">
        <v>3000</v>
      </c>
      <c r="AB246" s="47"/>
      <c r="AC246" s="27" t="s">
        <v>5908</v>
      </c>
      <c r="AD246" s="23" t="s">
        <v>232</v>
      </c>
      <c r="AE246" s="23"/>
      <c r="AF246" s="66">
        <v>1000000</v>
      </c>
      <c r="AG246" s="23"/>
      <c r="AH246" s="23"/>
      <c r="AI246" s="23"/>
      <c r="AJ246" s="23" t="s">
        <v>802</v>
      </c>
      <c r="AK246" s="27" t="s">
        <v>803</v>
      </c>
      <c r="AL246" s="27" t="s">
        <v>6253</v>
      </c>
      <c r="AM246" s="23"/>
      <c r="AN246" s="23"/>
      <c r="AO246" s="23"/>
      <c r="AP246" s="23"/>
      <c r="AQ246" s="23"/>
      <c r="AR246" s="23"/>
      <c r="AS246" s="23" t="s">
        <v>129</v>
      </c>
      <c r="AT246" s="23" t="s">
        <v>129</v>
      </c>
      <c r="AU246" s="23" t="s">
        <v>129</v>
      </c>
      <c r="AV246" s="23" t="s">
        <v>129</v>
      </c>
      <c r="AW246" s="23" t="s">
        <v>129</v>
      </c>
      <c r="AX246" s="23" t="s">
        <v>128</v>
      </c>
      <c r="AY246" s="23"/>
      <c r="AZ246" s="23" t="s">
        <v>801</v>
      </c>
      <c r="BA246" s="45"/>
    </row>
    <row r="247" spans="1:53" ht="16.05" customHeight="1" x14ac:dyDescent="0.3">
      <c r="A247" s="23">
        <v>1980</v>
      </c>
      <c r="B247" s="27" t="s">
        <v>269</v>
      </c>
      <c r="C247" s="27" t="s">
        <v>409</v>
      </c>
      <c r="D247" s="27" t="s">
        <v>804</v>
      </c>
      <c r="E247" s="28">
        <v>29551</v>
      </c>
      <c r="F247" s="36">
        <v>0.7330902777777778</v>
      </c>
      <c r="G247" s="22">
        <v>29551</v>
      </c>
      <c r="H247" s="37">
        <v>0.52475694444444443</v>
      </c>
      <c r="I247" s="34" t="s">
        <v>6250</v>
      </c>
      <c r="J247" s="35">
        <v>8.0449999999999999</v>
      </c>
      <c r="K247" s="35">
        <v>-72.441000000000003</v>
      </c>
      <c r="L247" s="42">
        <v>40</v>
      </c>
      <c r="M247" s="35">
        <v>5.2560000000000002</v>
      </c>
      <c r="N247" s="35"/>
      <c r="O247" s="44"/>
      <c r="P247" s="44">
        <v>5</v>
      </c>
      <c r="Q247" s="44"/>
      <c r="R247" s="44"/>
      <c r="S247" s="27" t="s">
        <v>5303</v>
      </c>
      <c r="T247" s="23" t="s">
        <v>582</v>
      </c>
      <c r="U247" s="27"/>
      <c r="V247" s="46">
        <v>2950276</v>
      </c>
      <c r="W247" s="47">
        <v>186</v>
      </c>
      <c r="X247" s="23">
        <v>0</v>
      </c>
      <c r="Y247" s="23">
        <v>0</v>
      </c>
      <c r="Z247" s="23">
        <v>36</v>
      </c>
      <c r="AA247" s="23"/>
      <c r="AB247" s="47"/>
      <c r="AC247" s="27"/>
      <c r="AD247" s="23">
        <v>30</v>
      </c>
      <c r="AE247" s="23"/>
      <c r="AF247" s="62" t="s">
        <v>137</v>
      </c>
      <c r="AG247" s="23"/>
      <c r="AH247" s="23" t="s">
        <v>128</v>
      </c>
      <c r="AI247" s="23" t="s">
        <v>128</v>
      </c>
      <c r="AJ247" s="23" t="s">
        <v>387</v>
      </c>
      <c r="AK247" s="27"/>
      <c r="AL247" s="27" t="s">
        <v>806</v>
      </c>
      <c r="AM247" s="23"/>
      <c r="AN247" s="23"/>
      <c r="AO247" s="23"/>
      <c r="AP247" s="23"/>
      <c r="AQ247" s="23" t="s">
        <v>129</v>
      </c>
      <c r="AR247" s="23"/>
      <c r="AS247" s="23" t="s">
        <v>128</v>
      </c>
      <c r="AT247" s="23" t="s">
        <v>129</v>
      </c>
      <c r="AU247" s="23" t="s">
        <v>129</v>
      </c>
      <c r="AV247" s="23" t="s">
        <v>129</v>
      </c>
      <c r="AW247" s="23" t="s">
        <v>129</v>
      </c>
      <c r="AX247" s="23" t="s">
        <v>128</v>
      </c>
      <c r="AY247" s="23"/>
      <c r="AZ247" s="23" t="s">
        <v>805</v>
      </c>
      <c r="BA247" s="45"/>
    </row>
    <row r="248" spans="1:53" ht="16.05" customHeight="1" x14ac:dyDescent="0.3">
      <c r="A248" s="23">
        <v>1980</v>
      </c>
      <c r="B248" s="27" t="s">
        <v>159</v>
      </c>
      <c r="C248" s="27" t="s">
        <v>160</v>
      </c>
      <c r="D248" s="27" t="s">
        <v>807</v>
      </c>
      <c r="E248" s="28">
        <v>29555</v>
      </c>
      <c r="F248" s="36">
        <v>0.32081018518518517</v>
      </c>
      <c r="G248" s="22">
        <v>29555</v>
      </c>
      <c r="H248" s="37">
        <v>0.3624768518518518</v>
      </c>
      <c r="I248" s="34" t="s">
        <v>6250</v>
      </c>
      <c r="J248" s="35">
        <v>40.844999999999999</v>
      </c>
      <c r="K248" s="35">
        <v>15.327999999999999</v>
      </c>
      <c r="L248" s="42">
        <v>10</v>
      </c>
      <c r="M248" s="43">
        <v>4.8099999999999996</v>
      </c>
      <c r="N248" s="43">
        <v>4.95</v>
      </c>
      <c r="O248" s="44"/>
      <c r="P248" s="44">
        <v>5.0999999999999996</v>
      </c>
      <c r="Q248" s="44"/>
      <c r="R248" s="44"/>
      <c r="S248" s="27" t="s">
        <v>5287</v>
      </c>
      <c r="T248" s="23" t="s">
        <v>134</v>
      </c>
      <c r="U248" s="27"/>
      <c r="V248" s="46">
        <v>7935337</v>
      </c>
      <c r="W248" s="47"/>
      <c r="X248" s="23">
        <v>1</v>
      </c>
      <c r="Y248" s="23">
        <v>0</v>
      </c>
      <c r="Z248" s="23">
        <v>0</v>
      </c>
      <c r="AA248" s="23"/>
      <c r="AB248" s="47"/>
      <c r="AC248" s="27" t="s">
        <v>808</v>
      </c>
      <c r="AD248" s="23"/>
      <c r="AE248" s="23"/>
      <c r="AF248" s="23"/>
      <c r="AG248" s="23"/>
      <c r="AH248" s="23" t="s">
        <v>128</v>
      </c>
      <c r="AI248" s="23" t="s">
        <v>128</v>
      </c>
      <c r="AJ248" s="23" t="s">
        <v>390</v>
      </c>
      <c r="AK248" s="27"/>
      <c r="AL248" s="27" t="s">
        <v>5433</v>
      </c>
      <c r="AM248" s="23"/>
      <c r="AN248" s="23"/>
      <c r="AO248" s="23"/>
      <c r="AP248" s="23"/>
      <c r="AQ248" s="23"/>
      <c r="AR248" s="23"/>
      <c r="AS248" s="23" t="s">
        <v>129</v>
      </c>
      <c r="AT248" s="23" t="s">
        <v>129</v>
      </c>
      <c r="AU248" s="23" t="s">
        <v>128</v>
      </c>
      <c r="AV248" s="23" t="s">
        <v>128</v>
      </c>
      <c r="AW248" s="26" t="s">
        <v>129</v>
      </c>
      <c r="AX248" s="23" t="s">
        <v>128</v>
      </c>
      <c r="AY248" s="23"/>
      <c r="AZ248" s="23" t="s">
        <v>809</v>
      </c>
      <c r="BA248" s="45" t="s">
        <v>6500</v>
      </c>
    </row>
    <row r="249" spans="1:53" ht="16.05" customHeight="1" x14ac:dyDescent="0.3">
      <c r="A249" s="23">
        <v>1981</v>
      </c>
      <c r="B249" s="27" t="s">
        <v>159</v>
      </c>
      <c r="C249" s="27" t="s">
        <v>160</v>
      </c>
      <c r="D249" s="27" t="s">
        <v>810</v>
      </c>
      <c r="E249" s="28">
        <v>29631</v>
      </c>
      <c r="F249" s="36">
        <v>0.72759259259259268</v>
      </c>
      <c r="G249" s="22">
        <v>29631</v>
      </c>
      <c r="H249" s="37">
        <v>0.76925925925925931</v>
      </c>
      <c r="I249" s="34" t="s">
        <v>6250</v>
      </c>
      <c r="J249" s="35">
        <v>41.051000000000002</v>
      </c>
      <c r="K249" s="35">
        <v>14.601000000000001</v>
      </c>
      <c r="L249" s="42">
        <v>10</v>
      </c>
      <c r="M249" s="35">
        <v>4.88</v>
      </c>
      <c r="N249" s="35"/>
      <c r="O249" s="44"/>
      <c r="P249" s="44">
        <v>4.5999999999999996</v>
      </c>
      <c r="Q249" s="44">
        <v>3.5</v>
      </c>
      <c r="R249" s="44"/>
      <c r="S249" s="27" t="s">
        <v>5295</v>
      </c>
      <c r="T249" s="23" t="s">
        <v>204</v>
      </c>
      <c r="U249" s="27"/>
      <c r="V249" s="46">
        <v>6476426</v>
      </c>
      <c r="W249" s="47"/>
      <c r="X249" s="23">
        <v>12</v>
      </c>
      <c r="Y249" s="23">
        <v>4</v>
      </c>
      <c r="Z249" s="23">
        <v>0</v>
      </c>
      <c r="AA249" s="23"/>
      <c r="AB249" s="47"/>
      <c r="AC249" s="27" t="s">
        <v>5909</v>
      </c>
      <c r="AD249" s="23" t="s">
        <v>232</v>
      </c>
      <c r="AE249" s="23"/>
      <c r="AF249" s="66" t="s">
        <v>141</v>
      </c>
      <c r="AG249" s="23"/>
      <c r="AH249" s="23" t="s">
        <v>128</v>
      </c>
      <c r="AI249" s="23" t="s">
        <v>128</v>
      </c>
      <c r="AJ249" s="23" t="s">
        <v>43</v>
      </c>
      <c r="AK249" s="27"/>
      <c r="AL249" s="27"/>
      <c r="AM249" s="23"/>
      <c r="AN249" s="23"/>
      <c r="AO249" s="23"/>
      <c r="AP249" s="23"/>
      <c r="AQ249" s="23" t="s">
        <v>129</v>
      </c>
      <c r="AR249" s="23"/>
      <c r="AS249" s="23" t="s">
        <v>129</v>
      </c>
      <c r="AT249" s="23" t="s">
        <v>129</v>
      </c>
      <c r="AU249" s="23" t="s">
        <v>129</v>
      </c>
      <c r="AV249" s="23" t="s">
        <v>129</v>
      </c>
      <c r="AW249" s="23" t="s">
        <v>129</v>
      </c>
      <c r="AX249" s="23" t="s">
        <v>128</v>
      </c>
      <c r="AY249" s="23"/>
      <c r="AZ249" s="23" t="s">
        <v>811</v>
      </c>
      <c r="BA249" s="45"/>
    </row>
    <row r="250" spans="1:53" ht="16.05" customHeight="1" x14ac:dyDescent="0.3">
      <c r="A250" s="23">
        <v>1981</v>
      </c>
      <c r="B250" s="27" t="s">
        <v>159</v>
      </c>
      <c r="C250" s="27" t="s">
        <v>308</v>
      </c>
      <c r="D250" s="27" t="s">
        <v>812</v>
      </c>
      <c r="E250" s="28">
        <v>29652</v>
      </c>
      <c r="F250" s="36">
        <v>0.48245370370370372</v>
      </c>
      <c r="G250" s="22">
        <v>29652</v>
      </c>
      <c r="H250" s="37">
        <v>0.56578703703703703</v>
      </c>
      <c r="I250" s="34" t="s">
        <v>6250</v>
      </c>
      <c r="J250" s="35">
        <v>38.186999999999998</v>
      </c>
      <c r="K250" s="35">
        <v>23.32</v>
      </c>
      <c r="L250" s="42">
        <v>33</v>
      </c>
      <c r="M250" s="35">
        <v>5.4119999999999999</v>
      </c>
      <c r="N250" s="35"/>
      <c r="O250" s="44"/>
      <c r="P250" s="44">
        <v>5.5</v>
      </c>
      <c r="Q250" s="44">
        <v>4.7</v>
      </c>
      <c r="R250" s="44"/>
      <c r="S250" s="27" t="s">
        <v>5333</v>
      </c>
      <c r="T250" s="23" t="s">
        <v>582</v>
      </c>
      <c r="U250" s="27"/>
      <c r="V250" s="46">
        <v>4278053</v>
      </c>
      <c r="W250" s="47"/>
      <c r="X250" s="23">
        <v>1</v>
      </c>
      <c r="Y250" s="23">
        <v>0</v>
      </c>
      <c r="Z250" s="23">
        <v>0</v>
      </c>
      <c r="AA250" s="23"/>
      <c r="AB250" s="47"/>
      <c r="AC250" s="27" t="s">
        <v>5867</v>
      </c>
      <c r="AD250" s="23" t="s">
        <v>232</v>
      </c>
      <c r="AE250" s="23"/>
      <c r="AF250" s="23"/>
      <c r="AG250" s="23"/>
      <c r="AH250" s="23" t="s">
        <v>128</v>
      </c>
      <c r="AI250" s="23" t="s">
        <v>128</v>
      </c>
      <c r="AJ250" s="23" t="s">
        <v>390</v>
      </c>
      <c r="AK250" s="27" t="s">
        <v>95</v>
      </c>
      <c r="AL250" s="27" t="s">
        <v>814</v>
      </c>
      <c r="AM250" s="23"/>
      <c r="AN250" s="23"/>
      <c r="AO250" s="23"/>
      <c r="AP250" s="23"/>
      <c r="AQ250" s="23"/>
      <c r="AR250" s="23"/>
      <c r="AS250" s="23" t="s">
        <v>129</v>
      </c>
      <c r="AT250" s="23" t="s">
        <v>129</v>
      </c>
      <c r="AU250" s="23" t="s">
        <v>128</v>
      </c>
      <c r="AV250" s="23" t="s">
        <v>128</v>
      </c>
      <c r="AW250" s="23" t="s">
        <v>129</v>
      </c>
      <c r="AX250" s="23" t="s">
        <v>128</v>
      </c>
      <c r="AY250" s="23"/>
      <c r="AZ250" s="23" t="s">
        <v>813</v>
      </c>
      <c r="BA250" s="39" t="s">
        <v>5868</v>
      </c>
    </row>
    <row r="251" spans="1:53" ht="16.05" customHeight="1" x14ac:dyDescent="0.3">
      <c r="A251" s="23">
        <v>1981</v>
      </c>
      <c r="B251" s="27" t="s">
        <v>159</v>
      </c>
      <c r="C251" s="27" t="s">
        <v>308</v>
      </c>
      <c r="D251" s="27" t="s">
        <v>815</v>
      </c>
      <c r="E251" s="28">
        <v>29655</v>
      </c>
      <c r="F251" s="36">
        <v>0.63633101851851859</v>
      </c>
      <c r="G251" s="22">
        <v>29655</v>
      </c>
      <c r="H251" s="37">
        <v>0.71966435185185185</v>
      </c>
      <c r="I251" s="34" t="s">
        <v>6250</v>
      </c>
      <c r="J251" s="35">
        <v>39.481000000000002</v>
      </c>
      <c r="K251" s="35">
        <v>20.699000000000002</v>
      </c>
      <c r="L251" s="42">
        <v>31.1</v>
      </c>
      <c r="M251" s="35">
        <v>5.415</v>
      </c>
      <c r="N251" s="35"/>
      <c r="O251" s="44">
        <v>5.2</v>
      </c>
      <c r="P251" s="44">
        <v>5.6</v>
      </c>
      <c r="Q251" s="44"/>
      <c r="R251" s="44"/>
      <c r="S251" s="27" t="s">
        <v>5338</v>
      </c>
      <c r="T251" s="23" t="s">
        <v>146</v>
      </c>
      <c r="U251" s="27"/>
      <c r="V251" s="46">
        <v>1061562</v>
      </c>
      <c r="W251" s="47">
        <v>450</v>
      </c>
      <c r="X251" s="23">
        <v>2</v>
      </c>
      <c r="Y251" s="23">
        <v>0</v>
      </c>
      <c r="Z251" s="23">
        <v>0</v>
      </c>
      <c r="AA251" s="23"/>
      <c r="AB251" s="47"/>
      <c r="AC251" s="27" t="s">
        <v>816</v>
      </c>
      <c r="AD251" s="50" t="s">
        <v>6582</v>
      </c>
      <c r="AE251" s="50" t="s">
        <v>817</v>
      </c>
      <c r="AF251" s="50" t="s">
        <v>137</v>
      </c>
      <c r="AG251" s="23"/>
      <c r="AH251" s="23" t="s">
        <v>129</v>
      </c>
      <c r="AI251" s="23" t="s">
        <v>128</v>
      </c>
      <c r="AJ251" s="23" t="s">
        <v>43</v>
      </c>
      <c r="AK251" s="27"/>
      <c r="AL251" s="27"/>
      <c r="AM251" s="23"/>
      <c r="AN251" s="23"/>
      <c r="AO251" s="23"/>
      <c r="AP251" s="23"/>
      <c r="AQ251" s="23" t="s">
        <v>129</v>
      </c>
      <c r="AR251" s="23"/>
      <c r="AS251" s="23" t="s">
        <v>129</v>
      </c>
      <c r="AT251" s="23" t="s">
        <v>129</v>
      </c>
      <c r="AU251" s="23" t="s">
        <v>129</v>
      </c>
      <c r="AV251" s="23" t="s">
        <v>129</v>
      </c>
      <c r="AW251" s="23" t="s">
        <v>129</v>
      </c>
      <c r="AX251" s="23" t="s">
        <v>128</v>
      </c>
      <c r="AY251" s="23"/>
      <c r="AZ251" s="23" t="s">
        <v>818</v>
      </c>
      <c r="BA251" s="65" t="s">
        <v>819</v>
      </c>
    </row>
    <row r="252" spans="1:53" ht="16.05" customHeight="1" x14ac:dyDescent="0.3">
      <c r="A252" s="23">
        <v>1981</v>
      </c>
      <c r="B252" s="27" t="s">
        <v>269</v>
      </c>
      <c r="C252" s="27" t="s">
        <v>270</v>
      </c>
      <c r="D252" s="27" t="s">
        <v>800</v>
      </c>
      <c r="E252" s="28">
        <v>29694</v>
      </c>
      <c r="F252" s="36">
        <v>2.2673611111111113E-2</v>
      </c>
      <c r="G252" s="22">
        <v>29693</v>
      </c>
      <c r="H252" s="37">
        <v>0.81434027777777773</v>
      </c>
      <c r="I252" s="34" t="s">
        <v>6250</v>
      </c>
      <c r="J252" s="35">
        <v>-13.144</v>
      </c>
      <c r="K252" s="35">
        <v>-74.376000000000005</v>
      </c>
      <c r="L252" s="42">
        <v>38</v>
      </c>
      <c r="M252" s="35">
        <v>5.5359999999999996</v>
      </c>
      <c r="N252" s="35"/>
      <c r="O252" s="44"/>
      <c r="P252" s="44">
        <v>5.5</v>
      </c>
      <c r="Q252" s="44">
        <v>4.8</v>
      </c>
      <c r="R252" s="44"/>
      <c r="S252" s="27" t="s">
        <v>5307</v>
      </c>
      <c r="T252" s="23" t="s">
        <v>582</v>
      </c>
      <c r="U252" s="27"/>
      <c r="V252" s="46">
        <v>769867</v>
      </c>
      <c r="W252" s="47">
        <v>15</v>
      </c>
      <c r="X252" s="23">
        <v>8</v>
      </c>
      <c r="Y252" s="23">
        <v>8</v>
      </c>
      <c r="Z252" s="50">
        <v>15</v>
      </c>
      <c r="AA252" s="23"/>
      <c r="AB252" s="47"/>
      <c r="AC252" s="27" t="s">
        <v>5908</v>
      </c>
      <c r="AD252" s="23" t="s">
        <v>232</v>
      </c>
      <c r="AE252" s="23"/>
      <c r="AF252" s="62" t="s">
        <v>137</v>
      </c>
      <c r="AG252" s="23"/>
      <c r="AH252" s="23" t="s">
        <v>129</v>
      </c>
      <c r="AI252" s="23" t="s">
        <v>128</v>
      </c>
      <c r="AJ252" s="23" t="s">
        <v>821</v>
      </c>
      <c r="AK252" s="27"/>
      <c r="AL252" s="27"/>
      <c r="AM252" s="23"/>
      <c r="AN252" s="23"/>
      <c r="AO252" s="23"/>
      <c r="AP252" s="23"/>
      <c r="AQ252" s="23" t="s">
        <v>129</v>
      </c>
      <c r="AR252" s="23"/>
      <c r="AS252" s="23" t="s">
        <v>129</v>
      </c>
      <c r="AT252" s="23" t="s">
        <v>129</v>
      </c>
      <c r="AU252" s="23" t="s">
        <v>129</v>
      </c>
      <c r="AV252" s="23" t="s">
        <v>129</v>
      </c>
      <c r="AW252" s="23" t="s">
        <v>129</v>
      </c>
      <c r="AX252" s="23" t="s">
        <v>128</v>
      </c>
      <c r="AY252" s="23"/>
      <c r="AZ252" s="23" t="s">
        <v>820</v>
      </c>
      <c r="BA252" s="39" t="s">
        <v>5781</v>
      </c>
    </row>
    <row r="253" spans="1:53" ht="16.05" customHeight="1" x14ac:dyDescent="0.3">
      <c r="A253" s="23">
        <v>1981</v>
      </c>
      <c r="B253" s="24" t="s">
        <v>1095</v>
      </c>
      <c r="C253" s="24" t="s">
        <v>2597</v>
      </c>
      <c r="D253" s="24" t="s">
        <v>5120</v>
      </c>
      <c r="E253" s="25">
        <v>29715</v>
      </c>
      <c r="F253" s="38">
        <v>0.41018518518518521</v>
      </c>
      <c r="G253" s="22">
        <v>29715</v>
      </c>
      <c r="H253" s="37">
        <v>0.28518518518518515</v>
      </c>
      <c r="I253" s="34" t="s">
        <v>6250</v>
      </c>
      <c r="J253" s="43">
        <v>-26.581</v>
      </c>
      <c r="K253" s="43">
        <v>-64.911000000000001</v>
      </c>
      <c r="L253" s="56">
        <v>49.7</v>
      </c>
      <c r="M253" s="43">
        <v>5.28</v>
      </c>
      <c r="N253" s="43"/>
      <c r="O253" s="57"/>
      <c r="P253" s="57">
        <v>5.5</v>
      </c>
      <c r="Q253" s="57">
        <v>5.6</v>
      </c>
      <c r="R253" s="57"/>
      <c r="S253" s="24" t="s">
        <v>5110</v>
      </c>
      <c r="T253" s="26" t="s">
        <v>139</v>
      </c>
      <c r="U253" s="24"/>
      <c r="V253" s="46"/>
      <c r="W253" s="58"/>
      <c r="X253" s="26">
        <v>0</v>
      </c>
      <c r="Y253" s="26">
        <v>0</v>
      </c>
      <c r="Z253" s="26">
        <v>0</v>
      </c>
      <c r="AA253" s="26"/>
      <c r="AB253" s="58"/>
      <c r="AC253" s="24"/>
      <c r="AD253" s="26" t="s">
        <v>232</v>
      </c>
      <c r="AE253" s="26"/>
      <c r="AF253" s="59"/>
      <c r="AG253" s="26"/>
      <c r="AH253" s="26"/>
      <c r="AI253" s="26"/>
      <c r="AJ253" s="26" t="s">
        <v>43</v>
      </c>
      <c r="AK253" s="24" t="s">
        <v>100</v>
      </c>
      <c r="AL253" s="24"/>
      <c r="AM253" s="26"/>
      <c r="AN253" s="26"/>
      <c r="AO253" s="26"/>
      <c r="AP253" s="26"/>
      <c r="AQ253" s="26"/>
      <c r="AR253" s="26"/>
      <c r="AS253" s="26" t="s">
        <v>128</v>
      </c>
      <c r="AT253" s="26" t="s">
        <v>128</v>
      </c>
      <c r="AU253" s="26" t="s">
        <v>128</v>
      </c>
      <c r="AV253" s="26" t="s">
        <v>128</v>
      </c>
      <c r="AW253" s="26" t="s">
        <v>128</v>
      </c>
      <c r="AX253" s="26" t="s">
        <v>128</v>
      </c>
      <c r="AY253" s="26"/>
      <c r="AZ253" s="26" t="s">
        <v>5121</v>
      </c>
      <c r="BA253" s="41" t="s">
        <v>5116</v>
      </c>
    </row>
    <row r="254" spans="1:53" ht="16.05" customHeight="1" x14ac:dyDescent="0.3">
      <c r="A254" s="23">
        <v>1981</v>
      </c>
      <c r="B254" s="27" t="s">
        <v>159</v>
      </c>
      <c r="C254" s="27" t="s">
        <v>160</v>
      </c>
      <c r="D254" s="27" t="s">
        <v>822</v>
      </c>
      <c r="E254" s="28">
        <v>29744</v>
      </c>
      <c r="F254" s="36">
        <v>0.54231481481481481</v>
      </c>
      <c r="G254" s="22">
        <v>29744</v>
      </c>
      <c r="H254" s="37">
        <v>0.62564814814814818</v>
      </c>
      <c r="I254" s="34" t="s">
        <v>6250</v>
      </c>
      <c r="J254" s="35">
        <v>37.673999999999999</v>
      </c>
      <c r="K254" s="35">
        <v>12.472</v>
      </c>
      <c r="L254" s="42">
        <v>18.7</v>
      </c>
      <c r="M254" s="35">
        <v>4.93</v>
      </c>
      <c r="N254" s="35"/>
      <c r="O254" s="44"/>
      <c r="P254" s="44">
        <v>4.9000000000000004</v>
      </c>
      <c r="Q254" s="44">
        <v>4</v>
      </c>
      <c r="R254" s="44"/>
      <c r="S254" s="27" t="s">
        <v>5295</v>
      </c>
      <c r="T254" s="23" t="s">
        <v>139</v>
      </c>
      <c r="U254" s="27"/>
      <c r="V254" s="46">
        <v>2000478</v>
      </c>
      <c r="W254" s="47">
        <v>306</v>
      </c>
      <c r="X254" s="23">
        <v>0</v>
      </c>
      <c r="Y254" s="23">
        <v>0</v>
      </c>
      <c r="Z254" s="23">
        <v>6</v>
      </c>
      <c r="AA254" s="23"/>
      <c r="AB254" s="47"/>
      <c r="AC254" s="27"/>
      <c r="AD254" s="23">
        <v>100</v>
      </c>
      <c r="AE254" s="23"/>
      <c r="AF254" s="66"/>
      <c r="AG254" s="23"/>
      <c r="AH254" s="23" t="s">
        <v>128</v>
      </c>
      <c r="AI254" s="23" t="s">
        <v>128</v>
      </c>
      <c r="AJ254" s="23" t="s">
        <v>43</v>
      </c>
      <c r="AK254" s="27"/>
      <c r="AL254" s="27"/>
      <c r="AM254" s="23"/>
      <c r="AN254" s="23"/>
      <c r="AO254" s="23"/>
      <c r="AP254" s="23"/>
      <c r="AQ254" s="23"/>
      <c r="AR254" s="23"/>
      <c r="AS254" s="23" t="s">
        <v>129</v>
      </c>
      <c r="AT254" s="23" t="s">
        <v>129</v>
      </c>
      <c r="AU254" s="23" t="s">
        <v>128</v>
      </c>
      <c r="AV254" s="23" t="s">
        <v>129</v>
      </c>
      <c r="AW254" s="23" t="s">
        <v>129</v>
      </c>
      <c r="AX254" s="23" t="s">
        <v>128</v>
      </c>
      <c r="AY254" s="23"/>
      <c r="AZ254" s="23" t="s">
        <v>823</v>
      </c>
      <c r="BA254" s="45"/>
    </row>
    <row r="255" spans="1:53" ht="16.05" customHeight="1" x14ac:dyDescent="0.3">
      <c r="A255" s="23">
        <v>1981</v>
      </c>
      <c r="B255" s="27" t="s">
        <v>679</v>
      </c>
      <c r="C255" s="27" t="s">
        <v>824</v>
      </c>
      <c r="D255" s="27" t="s">
        <v>825</v>
      </c>
      <c r="E255" s="28">
        <v>29903</v>
      </c>
      <c r="F255" s="36">
        <v>0.37994212962962964</v>
      </c>
      <c r="G255" s="22">
        <v>29903</v>
      </c>
      <c r="H255" s="37">
        <v>0.46327546296296296</v>
      </c>
      <c r="I255" s="34" t="s">
        <v>6250</v>
      </c>
      <c r="J255" s="35">
        <v>45.210999999999999</v>
      </c>
      <c r="K255" s="35">
        <v>28.954000000000001</v>
      </c>
      <c r="L255" s="42">
        <v>7.7</v>
      </c>
      <c r="M255" s="35">
        <v>5.2</v>
      </c>
      <c r="N255" s="35"/>
      <c r="O255" s="44">
        <v>5.4</v>
      </c>
      <c r="P255" s="44">
        <v>4.9000000000000004</v>
      </c>
      <c r="Q255" s="44"/>
      <c r="R255" s="44"/>
      <c r="S255" s="27" t="s">
        <v>5110</v>
      </c>
      <c r="T255" s="23" t="s">
        <v>171</v>
      </c>
      <c r="U255" s="27"/>
      <c r="V255" s="46"/>
      <c r="W255" s="47"/>
      <c r="X255" s="23"/>
      <c r="Y255" s="23"/>
      <c r="Z255" s="23"/>
      <c r="AA255" s="23"/>
      <c r="AB255" s="47"/>
      <c r="AC255" s="27"/>
      <c r="AD255" s="23" t="s">
        <v>232</v>
      </c>
      <c r="AE255" s="23"/>
      <c r="AF255" s="66"/>
      <c r="AG255" s="23"/>
      <c r="AH255" s="23"/>
      <c r="AI255" s="23"/>
      <c r="AJ255" s="23" t="s">
        <v>43</v>
      </c>
      <c r="AK255" s="27"/>
      <c r="AL255" s="27"/>
      <c r="AM255" s="23"/>
      <c r="AN255" s="23"/>
      <c r="AO255" s="23"/>
      <c r="AP255" s="23"/>
      <c r="AQ255" s="23"/>
      <c r="AR255" s="23"/>
      <c r="AS255" s="23" t="s">
        <v>129</v>
      </c>
      <c r="AT255" s="23" t="s">
        <v>128</v>
      </c>
      <c r="AU255" s="23" t="s">
        <v>128</v>
      </c>
      <c r="AV255" s="23" t="s">
        <v>128</v>
      </c>
      <c r="AW255" s="23" t="s">
        <v>129</v>
      </c>
      <c r="AX255" s="23" t="s">
        <v>128</v>
      </c>
      <c r="AY255" s="23"/>
      <c r="AZ255" s="23" t="s">
        <v>826</v>
      </c>
      <c r="BA255" s="65" t="s">
        <v>827</v>
      </c>
    </row>
    <row r="256" spans="1:53" ht="16.05" customHeight="1" x14ac:dyDescent="0.3">
      <c r="A256" s="23">
        <v>1981</v>
      </c>
      <c r="B256" s="27" t="s">
        <v>357</v>
      </c>
      <c r="C256" s="27" t="s">
        <v>648</v>
      </c>
      <c r="D256" s="27" t="s">
        <v>828</v>
      </c>
      <c r="E256" s="28">
        <v>29932</v>
      </c>
      <c r="F256" s="36">
        <v>0.85192129629629632</v>
      </c>
      <c r="G256" s="22">
        <v>29933</v>
      </c>
      <c r="H256" s="37">
        <v>6.025462962962963E-2</v>
      </c>
      <c r="I256" s="34" t="s">
        <v>6250</v>
      </c>
      <c r="J256" s="35">
        <v>29.856000000000002</v>
      </c>
      <c r="K256" s="35">
        <v>66.962000000000003</v>
      </c>
      <c r="L256" s="42">
        <v>33</v>
      </c>
      <c r="M256" s="43">
        <v>4.83</v>
      </c>
      <c r="N256" s="35"/>
      <c r="O256" s="44"/>
      <c r="P256" s="44">
        <v>4.5999999999999996</v>
      </c>
      <c r="Q256" s="44">
        <v>4</v>
      </c>
      <c r="R256" s="44"/>
      <c r="S256" s="27" t="s">
        <v>5110</v>
      </c>
      <c r="T256" s="23" t="s">
        <v>582</v>
      </c>
      <c r="U256" s="27"/>
      <c r="V256" s="46">
        <v>719473</v>
      </c>
      <c r="W256" s="47">
        <v>237</v>
      </c>
      <c r="X256" s="23">
        <v>6</v>
      </c>
      <c r="Y256" s="23">
        <v>6</v>
      </c>
      <c r="Z256" s="23">
        <v>12</v>
      </c>
      <c r="AA256" s="23"/>
      <c r="AB256" s="47"/>
      <c r="AC256" s="27" t="s">
        <v>5908</v>
      </c>
      <c r="AD256" s="23">
        <v>45</v>
      </c>
      <c r="AE256" s="23" t="s">
        <v>136</v>
      </c>
      <c r="AF256" s="62" t="s">
        <v>137</v>
      </c>
      <c r="AG256" s="23"/>
      <c r="AH256" s="23" t="s">
        <v>128</v>
      </c>
      <c r="AI256" s="23" t="s">
        <v>128</v>
      </c>
      <c r="AJ256" s="23" t="s">
        <v>43</v>
      </c>
      <c r="AK256" s="27" t="s">
        <v>290</v>
      </c>
      <c r="AL256" s="27" t="s">
        <v>830</v>
      </c>
      <c r="AM256" s="23"/>
      <c r="AN256" s="23"/>
      <c r="AO256" s="23"/>
      <c r="AP256" s="23"/>
      <c r="AQ256" s="23" t="s">
        <v>129</v>
      </c>
      <c r="AR256" s="23"/>
      <c r="AS256" s="23" t="s">
        <v>129</v>
      </c>
      <c r="AT256" s="23" t="s">
        <v>129</v>
      </c>
      <c r="AU256" s="23" t="s">
        <v>129</v>
      </c>
      <c r="AV256" s="23" t="s">
        <v>129</v>
      </c>
      <c r="AW256" s="23" t="s">
        <v>129</v>
      </c>
      <c r="AX256" s="23" t="s">
        <v>128</v>
      </c>
      <c r="AY256" s="23"/>
      <c r="AZ256" s="23" t="s">
        <v>829</v>
      </c>
      <c r="BA256" s="45"/>
    </row>
    <row r="257" spans="1:53" ht="16.05" customHeight="1" x14ac:dyDescent="0.3">
      <c r="A257" s="23">
        <v>1982</v>
      </c>
      <c r="B257" s="27" t="s">
        <v>148</v>
      </c>
      <c r="C257" s="27" t="s">
        <v>831</v>
      </c>
      <c r="D257" s="27" t="s">
        <v>832</v>
      </c>
      <c r="E257" s="28">
        <v>29960</v>
      </c>
      <c r="F257" s="36">
        <v>0.53739583333333341</v>
      </c>
      <c r="G257" s="22">
        <v>29960</v>
      </c>
      <c r="H257" s="37">
        <v>0.37072916666666672</v>
      </c>
      <c r="I257" s="34" t="s">
        <v>6250</v>
      </c>
      <c r="J257" s="35">
        <v>46.984000000000002</v>
      </c>
      <c r="K257" s="35">
        <v>-66.656000000000006</v>
      </c>
      <c r="L257" s="42">
        <v>10.1</v>
      </c>
      <c r="M257" s="35">
        <v>5.492</v>
      </c>
      <c r="N257" s="35">
        <v>5.5</v>
      </c>
      <c r="O257" s="44"/>
      <c r="P257" s="44">
        <v>5.7</v>
      </c>
      <c r="Q257" s="44"/>
      <c r="R257" s="44"/>
      <c r="S257" s="27" t="s">
        <v>5342</v>
      </c>
      <c r="T257" s="23" t="s">
        <v>497</v>
      </c>
      <c r="U257" s="27"/>
      <c r="V257" s="47">
        <v>533567</v>
      </c>
      <c r="W257" s="47"/>
      <c r="X257" s="23">
        <v>0</v>
      </c>
      <c r="Y257" s="23">
        <v>0</v>
      </c>
      <c r="Z257" s="23">
        <v>0</v>
      </c>
      <c r="AA257" s="23"/>
      <c r="AB257" s="47"/>
      <c r="AC257" s="27"/>
      <c r="AD257" s="23" t="s">
        <v>833</v>
      </c>
      <c r="AE257" s="23"/>
      <c r="AF257" s="66" t="s">
        <v>141</v>
      </c>
      <c r="AG257" s="23"/>
      <c r="AH257" s="23" t="s">
        <v>128</v>
      </c>
      <c r="AI257" s="23" t="s">
        <v>128</v>
      </c>
      <c r="AJ257" s="23" t="s">
        <v>43</v>
      </c>
      <c r="AK257" s="27" t="s">
        <v>835</v>
      </c>
      <c r="AL257" s="27" t="s">
        <v>836</v>
      </c>
      <c r="AM257" s="23"/>
      <c r="AN257" s="23"/>
      <c r="AO257" s="23"/>
      <c r="AP257" s="23"/>
      <c r="AQ257" s="23" t="s">
        <v>129</v>
      </c>
      <c r="AR257" s="23"/>
      <c r="AS257" s="23" t="s">
        <v>128</v>
      </c>
      <c r="AT257" s="23" t="s">
        <v>128</v>
      </c>
      <c r="AU257" s="23" t="s">
        <v>129</v>
      </c>
      <c r="AV257" s="23" t="s">
        <v>128</v>
      </c>
      <c r="AW257" s="23" t="s">
        <v>129</v>
      </c>
      <c r="AX257" s="23" t="s">
        <v>128</v>
      </c>
      <c r="AY257" s="23"/>
      <c r="AZ257" s="23" t="s">
        <v>834</v>
      </c>
      <c r="BA257" s="45" t="s">
        <v>837</v>
      </c>
    </row>
    <row r="258" spans="1:53" ht="16.05" customHeight="1" x14ac:dyDescent="0.3">
      <c r="A258" s="23">
        <v>1982</v>
      </c>
      <c r="B258" s="27" t="s">
        <v>838</v>
      </c>
      <c r="C258" s="27" t="s">
        <v>839</v>
      </c>
      <c r="D258" s="27" t="s">
        <v>839</v>
      </c>
      <c r="E258" s="28">
        <v>29971</v>
      </c>
      <c r="F258" s="36">
        <v>0.63596064814814812</v>
      </c>
      <c r="G258" s="28">
        <v>29971</v>
      </c>
      <c r="H258" s="37">
        <v>0.46929398148148144</v>
      </c>
      <c r="I258" s="34" t="s">
        <v>6252</v>
      </c>
      <c r="J258" s="35">
        <v>13.701000000000001</v>
      </c>
      <c r="K258" s="35">
        <v>-60.404000000000003</v>
      </c>
      <c r="L258" s="42">
        <v>69</v>
      </c>
      <c r="M258" s="35">
        <v>5.181</v>
      </c>
      <c r="N258" s="35"/>
      <c r="O258" s="44"/>
      <c r="P258" s="44">
        <v>5.2</v>
      </c>
      <c r="Q258" s="44"/>
      <c r="R258" s="44"/>
      <c r="S258" s="27" t="s">
        <v>5321</v>
      </c>
      <c r="T258" s="23" t="s">
        <v>497</v>
      </c>
      <c r="U258" s="27"/>
      <c r="V258" s="46"/>
      <c r="W258" s="47"/>
      <c r="X258" s="23">
        <v>0</v>
      </c>
      <c r="Y258" s="23">
        <v>0</v>
      </c>
      <c r="Z258" s="23">
        <v>6</v>
      </c>
      <c r="AA258" s="23"/>
      <c r="AB258" s="47"/>
      <c r="AC258" s="27" t="s">
        <v>840</v>
      </c>
      <c r="AD258" s="23"/>
      <c r="AE258" s="23"/>
      <c r="AF258" s="66"/>
      <c r="AG258" s="23"/>
      <c r="AH258" s="23"/>
      <c r="AI258" s="23"/>
      <c r="AJ258" s="23" t="s">
        <v>43</v>
      </c>
      <c r="AK258" s="27"/>
      <c r="AL258" s="27"/>
      <c r="AM258" s="23"/>
      <c r="AN258" s="23"/>
      <c r="AO258" s="23"/>
      <c r="AP258" s="23"/>
      <c r="AQ258" s="23"/>
      <c r="AR258" s="23"/>
      <c r="AS258" s="23" t="s">
        <v>129</v>
      </c>
      <c r="AT258" s="23" t="s">
        <v>129</v>
      </c>
      <c r="AU258" s="23" t="s">
        <v>128</v>
      </c>
      <c r="AV258" s="23" t="s">
        <v>128</v>
      </c>
      <c r="AW258" s="23" t="s">
        <v>129</v>
      </c>
      <c r="AX258" s="23" t="s">
        <v>128</v>
      </c>
      <c r="AY258" s="23"/>
      <c r="AZ258" s="23" t="s">
        <v>841</v>
      </c>
      <c r="BA258" s="45" t="s">
        <v>6501</v>
      </c>
    </row>
    <row r="259" spans="1:53" ht="16.05" customHeight="1" x14ac:dyDescent="0.3">
      <c r="A259" s="23">
        <v>1982</v>
      </c>
      <c r="B259" s="27" t="s">
        <v>218</v>
      </c>
      <c r="C259" s="27" t="s">
        <v>426</v>
      </c>
      <c r="D259" s="27" t="s">
        <v>842</v>
      </c>
      <c r="E259" s="28">
        <v>29992</v>
      </c>
      <c r="F259" s="36">
        <v>0.67906250000000001</v>
      </c>
      <c r="G259" s="22">
        <v>29992</v>
      </c>
      <c r="H259" s="37">
        <v>0.97072916666666664</v>
      </c>
      <c r="I259" s="34" t="s">
        <v>6250</v>
      </c>
      <c r="J259" s="35">
        <v>-6.8630000000000004</v>
      </c>
      <c r="K259" s="35">
        <v>106.93600000000001</v>
      </c>
      <c r="L259" s="42">
        <v>39.799999999999997</v>
      </c>
      <c r="M259" s="43">
        <v>5.28</v>
      </c>
      <c r="N259" s="35"/>
      <c r="O259" s="44"/>
      <c r="P259" s="44">
        <v>5.5</v>
      </c>
      <c r="Q259" s="44"/>
      <c r="R259" s="44"/>
      <c r="S259" s="27" t="s">
        <v>5110</v>
      </c>
      <c r="T259" s="23" t="s">
        <v>582</v>
      </c>
      <c r="U259" s="27"/>
      <c r="V259" s="46"/>
      <c r="W259" s="47">
        <v>15000</v>
      </c>
      <c r="X259" s="23">
        <v>0</v>
      </c>
      <c r="Y259" s="23">
        <v>0</v>
      </c>
      <c r="Z259" s="23">
        <v>17</v>
      </c>
      <c r="AA259" s="23"/>
      <c r="AB259" s="47"/>
      <c r="AC259" s="27"/>
      <c r="AD259" s="23" t="s">
        <v>596</v>
      </c>
      <c r="AE259" s="23"/>
      <c r="AF259" s="66">
        <v>3500000</v>
      </c>
      <c r="AG259" s="23"/>
      <c r="AH259" s="23"/>
      <c r="AI259" s="23"/>
      <c r="AJ259" s="23" t="s">
        <v>43</v>
      </c>
      <c r="AK259" s="27" t="s">
        <v>102</v>
      </c>
      <c r="AL259" s="27"/>
      <c r="AM259" s="23"/>
      <c r="AN259" s="23"/>
      <c r="AO259" s="23"/>
      <c r="AP259" s="23"/>
      <c r="AQ259" s="23"/>
      <c r="AR259" s="23"/>
      <c r="AS259" s="23" t="s">
        <v>129</v>
      </c>
      <c r="AT259" s="23" t="s">
        <v>129</v>
      </c>
      <c r="AU259" s="23" t="s">
        <v>129</v>
      </c>
      <c r="AV259" s="23" t="s">
        <v>129</v>
      </c>
      <c r="AW259" s="23" t="s">
        <v>129</v>
      </c>
      <c r="AX259" s="23" t="s">
        <v>128</v>
      </c>
      <c r="AY259" s="23"/>
      <c r="AZ259" s="23" t="s">
        <v>843</v>
      </c>
      <c r="BA259" s="45"/>
    </row>
    <row r="260" spans="1:53" ht="16.05" customHeight="1" x14ac:dyDescent="0.3">
      <c r="A260" s="23">
        <v>1982</v>
      </c>
      <c r="B260" s="27" t="s">
        <v>159</v>
      </c>
      <c r="C260" s="27" t="s">
        <v>160</v>
      </c>
      <c r="D260" s="27" t="s">
        <v>844</v>
      </c>
      <c r="E260" s="28">
        <v>30031</v>
      </c>
      <c r="F260" s="36">
        <v>0.40559027777777779</v>
      </c>
      <c r="G260" s="22">
        <v>30031</v>
      </c>
      <c r="H260" s="37">
        <v>0.44725694444444447</v>
      </c>
      <c r="I260" s="34" t="s">
        <v>6250</v>
      </c>
      <c r="J260" s="35">
        <v>39.914999999999999</v>
      </c>
      <c r="K260" s="35">
        <v>15.775</v>
      </c>
      <c r="L260" s="42">
        <v>28.2</v>
      </c>
      <c r="M260" s="35">
        <v>5.23</v>
      </c>
      <c r="N260" s="35"/>
      <c r="O260" s="44">
        <v>5.2</v>
      </c>
      <c r="P260" s="44">
        <v>4.8</v>
      </c>
      <c r="Q260" s="44"/>
      <c r="R260" s="44"/>
      <c r="S260" s="27" t="s">
        <v>5295</v>
      </c>
      <c r="T260" s="23" t="s">
        <v>139</v>
      </c>
      <c r="U260" s="27"/>
      <c r="V260" s="46"/>
      <c r="W260" s="47">
        <v>1000</v>
      </c>
      <c r="X260" s="23">
        <v>0</v>
      </c>
      <c r="Y260" s="23">
        <v>0</v>
      </c>
      <c r="Z260" s="23">
        <v>3</v>
      </c>
      <c r="AA260" s="23"/>
      <c r="AB260" s="47"/>
      <c r="AC260" s="27"/>
      <c r="AD260" s="23" t="s">
        <v>232</v>
      </c>
      <c r="AE260" s="23"/>
      <c r="AF260" s="66"/>
      <c r="AG260" s="23"/>
      <c r="AH260" s="23"/>
      <c r="AI260" s="23"/>
      <c r="AJ260" s="23" t="s">
        <v>43</v>
      </c>
      <c r="AK260" s="27"/>
      <c r="AL260" s="27"/>
      <c r="AM260" s="23"/>
      <c r="AN260" s="23"/>
      <c r="AO260" s="23"/>
      <c r="AP260" s="23"/>
      <c r="AQ260" s="23"/>
      <c r="AR260" s="23"/>
      <c r="AS260" s="23" t="s">
        <v>129</v>
      </c>
      <c r="AT260" s="23" t="s">
        <v>128</v>
      </c>
      <c r="AU260" s="23" t="s">
        <v>128</v>
      </c>
      <c r="AV260" s="23" t="s">
        <v>129</v>
      </c>
      <c r="AW260" s="23" t="s">
        <v>129</v>
      </c>
      <c r="AX260" s="23" t="s">
        <v>128</v>
      </c>
      <c r="AY260" s="23"/>
      <c r="AZ260" s="23" t="s">
        <v>845</v>
      </c>
      <c r="BA260" s="45" t="s">
        <v>846</v>
      </c>
    </row>
    <row r="261" spans="1:53" ht="16.05" customHeight="1" x14ac:dyDescent="0.3">
      <c r="A261" s="23">
        <v>1982</v>
      </c>
      <c r="B261" s="27" t="s">
        <v>269</v>
      </c>
      <c r="C261" s="27" t="s">
        <v>270</v>
      </c>
      <c r="D261" s="27" t="s">
        <v>847</v>
      </c>
      <c r="E261" s="28">
        <v>30033</v>
      </c>
      <c r="F261" s="36">
        <v>0.21535879629629628</v>
      </c>
      <c r="G261" s="28">
        <v>30033</v>
      </c>
      <c r="H261" s="37">
        <v>7.0254629629629634E-3</v>
      </c>
      <c r="I261" s="34" t="s">
        <v>6252</v>
      </c>
      <c r="J261" s="35">
        <v>-12.404999999999999</v>
      </c>
      <c r="K261" s="35">
        <v>-77.67</v>
      </c>
      <c r="L261" s="42">
        <v>57</v>
      </c>
      <c r="M261" s="43">
        <v>4.7699999999999996</v>
      </c>
      <c r="N261" s="35"/>
      <c r="O261" s="44"/>
      <c r="P261" s="44">
        <v>5.0999999999999996</v>
      </c>
      <c r="Q261" s="44">
        <v>3.9</v>
      </c>
      <c r="R261" s="44"/>
      <c r="S261" s="27" t="s">
        <v>5110</v>
      </c>
      <c r="T261" s="23" t="s">
        <v>582</v>
      </c>
      <c r="U261" s="27"/>
      <c r="V261" s="46"/>
      <c r="W261" s="47"/>
      <c r="X261" s="23">
        <v>2</v>
      </c>
      <c r="Y261" s="23">
        <v>2</v>
      </c>
      <c r="Z261" s="23"/>
      <c r="AA261" s="23"/>
      <c r="AB261" s="47"/>
      <c r="AC261" s="27" t="s">
        <v>5908</v>
      </c>
      <c r="AD261" s="23" t="s">
        <v>232</v>
      </c>
      <c r="AE261" s="23"/>
      <c r="AF261" s="66"/>
      <c r="AG261" s="23"/>
      <c r="AH261" s="23"/>
      <c r="AI261" s="23"/>
      <c r="AJ261" s="23" t="s">
        <v>43</v>
      </c>
      <c r="AK261" s="27"/>
      <c r="AL261" s="27"/>
      <c r="AM261" s="23"/>
      <c r="AN261" s="23"/>
      <c r="AO261" s="23"/>
      <c r="AP261" s="23"/>
      <c r="AQ261" s="23"/>
      <c r="AR261" s="23"/>
      <c r="AS261" s="23" t="s">
        <v>129</v>
      </c>
      <c r="AT261" s="23" t="s">
        <v>129</v>
      </c>
      <c r="AU261" s="23" t="s">
        <v>128</v>
      </c>
      <c r="AV261" s="23" t="s">
        <v>128</v>
      </c>
      <c r="AW261" s="23" t="s">
        <v>129</v>
      </c>
      <c r="AX261" s="23" t="s">
        <v>128</v>
      </c>
      <c r="AY261" s="23"/>
      <c r="AZ261" s="23" t="s">
        <v>848</v>
      </c>
      <c r="BA261" s="45" t="s">
        <v>6502</v>
      </c>
    </row>
    <row r="262" spans="1:53" ht="16.05" customHeight="1" x14ac:dyDescent="0.3">
      <c r="A262" s="23">
        <v>1982</v>
      </c>
      <c r="B262" s="27" t="s">
        <v>130</v>
      </c>
      <c r="C262" s="27" t="s">
        <v>131</v>
      </c>
      <c r="D262" s="27" t="s">
        <v>849</v>
      </c>
      <c r="E262" s="28">
        <v>30055</v>
      </c>
      <c r="F262" s="36">
        <v>0.27564814814814814</v>
      </c>
      <c r="G262" s="22">
        <v>30055</v>
      </c>
      <c r="H262" s="37">
        <v>0.60898148148148146</v>
      </c>
      <c r="I262" s="34" t="s">
        <v>6250</v>
      </c>
      <c r="J262" s="35">
        <v>36.784999999999997</v>
      </c>
      <c r="K262" s="35">
        <v>105.55</v>
      </c>
      <c r="L262" s="42">
        <v>32.799999999999997</v>
      </c>
      <c r="M262" s="35">
        <v>5.33</v>
      </c>
      <c r="N262" s="35"/>
      <c r="O262" s="44"/>
      <c r="P262" s="44">
        <v>4.9000000000000004</v>
      </c>
      <c r="Q262" s="44">
        <v>4.8</v>
      </c>
      <c r="R262" s="44"/>
      <c r="S262" s="27" t="s">
        <v>5110</v>
      </c>
      <c r="T262" s="23"/>
      <c r="U262" s="27"/>
      <c r="V262" s="47"/>
      <c r="W262" s="47"/>
      <c r="X262" s="23" t="s">
        <v>126</v>
      </c>
      <c r="Y262" s="23"/>
      <c r="Z262" s="23" t="s">
        <v>232</v>
      </c>
      <c r="AA262" s="23"/>
      <c r="AB262" s="47"/>
      <c r="AC262" s="27"/>
      <c r="AD262" s="23" t="s">
        <v>850</v>
      </c>
      <c r="AE262" s="23" t="s">
        <v>126</v>
      </c>
      <c r="AF262" s="66" t="s">
        <v>141</v>
      </c>
      <c r="AG262" s="23"/>
      <c r="AH262" s="23" t="s">
        <v>129</v>
      </c>
      <c r="AI262" s="23"/>
      <c r="AJ262" s="23" t="s">
        <v>43</v>
      </c>
      <c r="AK262" s="27"/>
      <c r="AL262" s="27"/>
      <c r="AM262" s="23"/>
      <c r="AN262" s="23"/>
      <c r="AO262" s="23"/>
      <c r="AP262" s="23"/>
      <c r="AQ262" s="23" t="s">
        <v>129</v>
      </c>
      <c r="AR262" s="23"/>
      <c r="AS262" s="23" t="s">
        <v>128</v>
      </c>
      <c r="AT262" s="23" t="s">
        <v>128</v>
      </c>
      <c r="AU262" s="23" t="s">
        <v>129</v>
      </c>
      <c r="AV262" s="23" t="s">
        <v>128</v>
      </c>
      <c r="AW262" s="23" t="s">
        <v>129</v>
      </c>
      <c r="AX262" s="23" t="s">
        <v>128</v>
      </c>
      <c r="AY262" s="23"/>
      <c r="AZ262" s="23" t="s">
        <v>851</v>
      </c>
      <c r="BA262" s="45"/>
    </row>
    <row r="263" spans="1:53" ht="16.05" customHeight="1" x14ac:dyDescent="0.3">
      <c r="A263" s="23">
        <v>1982</v>
      </c>
      <c r="B263" s="27" t="s">
        <v>443</v>
      </c>
      <c r="C263" s="27" t="s">
        <v>852</v>
      </c>
      <c r="D263" s="27" t="s">
        <v>853</v>
      </c>
      <c r="E263" s="28">
        <v>30068</v>
      </c>
      <c r="F263" s="36">
        <v>9.7569444444444448E-3</v>
      </c>
      <c r="G263" s="22">
        <v>30067</v>
      </c>
      <c r="H263" s="37">
        <v>0.75975694444444442</v>
      </c>
      <c r="I263" s="34" t="s">
        <v>6250</v>
      </c>
      <c r="J263" s="35">
        <v>14.526999999999999</v>
      </c>
      <c r="K263" s="35">
        <v>-87.72</v>
      </c>
      <c r="L263" s="42">
        <v>32.700000000000003</v>
      </c>
      <c r="M263" s="35">
        <v>5.3550000000000004</v>
      </c>
      <c r="N263" s="35"/>
      <c r="O263" s="44"/>
      <c r="P263" s="44">
        <v>5</v>
      </c>
      <c r="Q263" s="44">
        <v>4.5999999999999996</v>
      </c>
      <c r="R263" s="44"/>
      <c r="S263" s="27" t="s">
        <v>5341</v>
      </c>
      <c r="T263" s="23"/>
      <c r="U263" s="27"/>
      <c r="V263" s="46"/>
      <c r="W263" s="47">
        <v>500</v>
      </c>
      <c r="X263" s="23"/>
      <c r="Y263" s="23"/>
      <c r="Z263" s="23"/>
      <c r="AA263" s="23"/>
      <c r="AB263" s="47"/>
      <c r="AC263" s="27"/>
      <c r="AD263" s="23">
        <v>101</v>
      </c>
      <c r="AE263" s="23"/>
      <c r="AF263" s="66"/>
      <c r="AG263" s="23"/>
      <c r="AH263" s="23"/>
      <c r="AI263" s="23"/>
      <c r="AJ263" s="23" t="s">
        <v>43</v>
      </c>
      <c r="AK263" s="27" t="s">
        <v>855</v>
      </c>
      <c r="AL263" s="27"/>
      <c r="AM263" s="23"/>
      <c r="AN263" s="23"/>
      <c r="AO263" s="23"/>
      <c r="AP263" s="23"/>
      <c r="AQ263" s="23"/>
      <c r="AR263" s="23"/>
      <c r="AS263" s="23" t="s">
        <v>129</v>
      </c>
      <c r="AT263" s="23" t="s">
        <v>128</v>
      </c>
      <c r="AU263" s="23" t="s">
        <v>128</v>
      </c>
      <c r="AV263" s="23" t="s">
        <v>129</v>
      </c>
      <c r="AW263" s="23" t="s">
        <v>129</v>
      </c>
      <c r="AX263" s="23" t="s">
        <v>128</v>
      </c>
      <c r="AY263" s="23"/>
      <c r="AZ263" s="23" t="s">
        <v>854</v>
      </c>
      <c r="BA263" s="45" t="s">
        <v>856</v>
      </c>
    </row>
    <row r="264" spans="1:53" ht="16.05" customHeight="1" x14ac:dyDescent="0.3">
      <c r="A264" s="23">
        <v>1982</v>
      </c>
      <c r="B264" s="27" t="s">
        <v>123</v>
      </c>
      <c r="C264" s="27" t="s">
        <v>124</v>
      </c>
      <c r="D264" s="27" t="s">
        <v>857</v>
      </c>
      <c r="E264" s="28">
        <v>30090</v>
      </c>
      <c r="F264" s="36">
        <v>0.56456018518518525</v>
      </c>
      <c r="G264" s="22">
        <v>30090</v>
      </c>
      <c r="H264" s="37">
        <v>0.73122685185185177</v>
      </c>
      <c r="I264" s="34" t="s">
        <v>6250</v>
      </c>
      <c r="J264" s="35">
        <v>40.067</v>
      </c>
      <c r="K264" s="35">
        <v>42.267000000000003</v>
      </c>
      <c r="L264" s="42">
        <v>62</v>
      </c>
      <c r="M264" s="43">
        <v>4.95</v>
      </c>
      <c r="N264" s="35"/>
      <c r="O264" s="44"/>
      <c r="P264" s="44">
        <v>4.7</v>
      </c>
      <c r="Q264" s="44">
        <v>3.8</v>
      </c>
      <c r="R264" s="44"/>
      <c r="S264" s="27" t="s">
        <v>5110</v>
      </c>
      <c r="T264" s="23"/>
      <c r="U264" s="27"/>
      <c r="V264" s="46"/>
      <c r="W264" s="47"/>
      <c r="X264" s="23"/>
      <c r="Y264" s="23"/>
      <c r="Z264" s="23"/>
      <c r="AA264" s="23"/>
      <c r="AB264" s="47"/>
      <c r="AC264" s="27"/>
      <c r="AD264" s="23">
        <v>50</v>
      </c>
      <c r="AE264" s="23"/>
      <c r="AF264" s="66"/>
      <c r="AG264" s="23"/>
      <c r="AH264" s="23"/>
      <c r="AI264" s="23"/>
      <c r="AJ264" s="23" t="s">
        <v>387</v>
      </c>
      <c r="AK264" s="27"/>
      <c r="AL264" s="27" t="s">
        <v>4871</v>
      </c>
      <c r="AM264" s="23"/>
      <c r="AN264" s="23"/>
      <c r="AO264" s="23"/>
      <c r="AP264" s="23"/>
      <c r="AQ264" s="23"/>
      <c r="AR264" s="23"/>
      <c r="AS264" s="23" t="s">
        <v>128</v>
      </c>
      <c r="AT264" s="23" t="s">
        <v>128</v>
      </c>
      <c r="AU264" s="23" t="s">
        <v>128</v>
      </c>
      <c r="AV264" s="23" t="s">
        <v>128</v>
      </c>
      <c r="AW264" s="23" t="s">
        <v>129</v>
      </c>
      <c r="AX264" s="23" t="s">
        <v>128</v>
      </c>
      <c r="AY264" s="23"/>
      <c r="AZ264" s="23" t="s">
        <v>858</v>
      </c>
      <c r="BA264" s="45" t="s">
        <v>859</v>
      </c>
    </row>
    <row r="265" spans="1:53" ht="16.05" customHeight="1" x14ac:dyDescent="0.3">
      <c r="A265" s="23">
        <v>1982</v>
      </c>
      <c r="B265" s="27" t="s">
        <v>153</v>
      </c>
      <c r="C265" s="27" t="s">
        <v>860</v>
      </c>
      <c r="D265" s="27" t="s">
        <v>861</v>
      </c>
      <c r="E265" s="28">
        <v>30106</v>
      </c>
      <c r="F265" s="36">
        <v>0.44760416666666664</v>
      </c>
      <c r="G265" s="22">
        <v>30106</v>
      </c>
      <c r="H265" s="37">
        <v>0.53093749999999995</v>
      </c>
      <c r="I265" s="34" t="s">
        <v>6250</v>
      </c>
      <c r="J265" s="35">
        <v>50.536999999999999</v>
      </c>
      <c r="K265" s="35">
        <v>19.062000000000001</v>
      </c>
      <c r="L265" s="42">
        <v>10</v>
      </c>
      <c r="M265" s="35">
        <v>4.5999999999999996</v>
      </c>
      <c r="N265" s="35"/>
      <c r="O265" s="44">
        <v>4.5999999999999996</v>
      </c>
      <c r="P265" s="44"/>
      <c r="Q265" s="44"/>
      <c r="R265" s="44">
        <v>4.0999999999999996</v>
      </c>
      <c r="S265" s="67" t="s">
        <v>6059</v>
      </c>
      <c r="T265" s="23"/>
      <c r="U265" s="27" t="s">
        <v>193</v>
      </c>
      <c r="V265" s="46">
        <v>834450</v>
      </c>
      <c r="W265" s="47">
        <v>1050</v>
      </c>
      <c r="X265" s="23">
        <v>0</v>
      </c>
      <c r="Y265" s="23">
        <v>0</v>
      </c>
      <c r="Z265" s="23">
        <v>10</v>
      </c>
      <c r="AA265" s="23"/>
      <c r="AB265" s="47"/>
      <c r="AC265" s="27"/>
      <c r="AD265" s="23" t="s">
        <v>862</v>
      </c>
      <c r="AE265" s="23"/>
      <c r="AF265" s="66"/>
      <c r="AG265" s="23"/>
      <c r="AH265" s="23" t="s">
        <v>128</v>
      </c>
      <c r="AI265" s="23" t="s">
        <v>128</v>
      </c>
      <c r="AJ265" s="23" t="s">
        <v>43</v>
      </c>
      <c r="AK265" s="27"/>
      <c r="AL265" s="27"/>
      <c r="AM265" s="23"/>
      <c r="AN265" s="23"/>
      <c r="AO265" s="23"/>
      <c r="AP265" s="23"/>
      <c r="AQ265" s="23"/>
      <c r="AR265" s="23"/>
      <c r="AS265" s="80" t="s">
        <v>129</v>
      </c>
      <c r="AT265" s="23" t="s">
        <v>129</v>
      </c>
      <c r="AU265" s="23" t="s">
        <v>128</v>
      </c>
      <c r="AV265" s="23" t="s">
        <v>129</v>
      </c>
      <c r="AW265" s="23" t="s">
        <v>129</v>
      </c>
      <c r="AX265" s="23" t="s">
        <v>128</v>
      </c>
      <c r="AY265" s="23"/>
      <c r="AZ265" s="23" t="s">
        <v>863</v>
      </c>
      <c r="BA265" s="45" t="s">
        <v>864</v>
      </c>
    </row>
    <row r="266" spans="1:53" ht="16.05" customHeight="1" x14ac:dyDescent="0.3">
      <c r="A266" s="23">
        <v>1982</v>
      </c>
      <c r="B266" s="27" t="s">
        <v>153</v>
      </c>
      <c r="C266" s="27" t="s">
        <v>704</v>
      </c>
      <c r="D266" s="27" t="s">
        <v>865</v>
      </c>
      <c r="E266" s="28">
        <v>30130</v>
      </c>
      <c r="F266" s="36">
        <v>0.41493055555555558</v>
      </c>
      <c r="G266" s="22">
        <v>30130</v>
      </c>
      <c r="H266" s="37">
        <v>0.4982638888888889</v>
      </c>
      <c r="I266" s="34" t="s">
        <v>6250</v>
      </c>
      <c r="J266" s="35">
        <v>50.732999999999997</v>
      </c>
      <c r="K266" s="35">
        <v>7.8040000000000003</v>
      </c>
      <c r="L266" s="42">
        <v>10</v>
      </c>
      <c r="M266" s="35">
        <v>4.3</v>
      </c>
      <c r="N266" s="35"/>
      <c r="O266" s="44">
        <v>4.8</v>
      </c>
      <c r="P266" s="44">
        <v>5.2</v>
      </c>
      <c r="Q266" s="44"/>
      <c r="R266" s="44"/>
      <c r="S266" s="27" t="s">
        <v>5168</v>
      </c>
      <c r="T266" s="23" t="s">
        <v>139</v>
      </c>
      <c r="U266" s="27"/>
      <c r="V266" s="46"/>
      <c r="W266" s="47"/>
      <c r="X266" s="23"/>
      <c r="Y266" s="23"/>
      <c r="Z266" s="23"/>
      <c r="AA266" s="23"/>
      <c r="AB266" s="47"/>
      <c r="AC266" s="27"/>
      <c r="AD266" s="23" t="s">
        <v>5232</v>
      </c>
      <c r="AE266" s="23"/>
      <c r="AF266" s="66"/>
      <c r="AG266" s="23"/>
      <c r="AH266" s="23"/>
      <c r="AI266" s="23"/>
      <c r="AJ266" s="23"/>
      <c r="AK266" s="27"/>
      <c r="AL266" s="27"/>
      <c r="AM266" s="23"/>
      <c r="AN266" s="23"/>
      <c r="AO266" s="23"/>
      <c r="AP266" s="23"/>
      <c r="AQ266" s="23"/>
      <c r="AR266" s="23"/>
      <c r="AS266" s="23" t="s">
        <v>129</v>
      </c>
      <c r="AT266" s="23" t="s">
        <v>128</v>
      </c>
      <c r="AU266" s="23" t="s">
        <v>128</v>
      </c>
      <c r="AV266" s="23" t="s">
        <v>128</v>
      </c>
      <c r="AW266" s="23" t="s">
        <v>129</v>
      </c>
      <c r="AX266" s="23" t="s">
        <v>128</v>
      </c>
      <c r="AY266" s="23"/>
      <c r="AZ266" s="23" t="s">
        <v>866</v>
      </c>
      <c r="BA266" s="39" t="s">
        <v>5169</v>
      </c>
    </row>
    <row r="267" spans="1:53" ht="16.05" customHeight="1" x14ac:dyDescent="0.3">
      <c r="A267" s="23">
        <v>1982</v>
      </c>
      <c r="B267" s="27" t="s">
        <v>159</v>
      </c>
      <c r="C267" s="27" t="s">
        <v>160</v>
      </c>
      <c r="D267" s="27" t="s">
        <v>868</v>
      </c>
      <c r="E267" s="28">
        <v>30178</v>
      </c>
      <c r="F267" s="36">
        <v>0.63181712962962966</v>
      </c>
      <c r="G267" s="22">
        <v>30178</v>
      </c>
      <c r="H267" s="37">
        <v>0.71515046296296303</v>
      </c>
      <c r="I267" s="34" t="s">
        <v>6250</v>
      </c>
      <c r="J267" s="35">
        <v>40.805999999999997</v>
      </c>
      <c r="K267" s="35">
        <v>15.359</v>
      </c>
      <c r="L267" s="42">
        <v>10</v>
      </c>
      <c r="M267" s="35">
        <v>5.32</v>
      </c>
      <c r="N267" s="35"/>
      <c r="O267" s="44">
        <v>4.8</v>
      </c>
      <c r="P267" s="44">
        <v>4.4000000000000004</v>
      </c>
      <c r="Q267" s="44"/>
      <c r="R267" s="44"/>
      <c r="S267" s="27" t="s">
        <v>5295</v>
      </c>
      <c r="T267" s="23" t="s">
        <v>139</v>
      </c>
      <c r="U267" s="27"/>
      <c r="V267" s="46"/>
      <c r="W267" s="47"/>
      <c r="X267" s="23"/>
      <c r="Y267" s="23"/>
      <c r="Z267" s="23"/>
      <c r="AA267" s="23"/>
      <c r="AB267" s="47"/>
      <c r="AC267" s="27"/>
      <c r="AD267" s="23" t="s">
        <v>470</v>
      </c>
      <c r="AE267" s="23"/>
      <c r="AF267" s="66"/>
      <c r="AG267" s="23"/>
      <c r="AH267" s="23"/>
      <c r="AI267" s="23"/>
      <c r="AJ267" s="23" t="s">
        <v>390</v>
      </c>
      <c r="AK267" s="27"/>
      <c r="AL267" s="27" t="s">
        <v>870</v>
      </c>
      <c r="AM267" s="23"/>
      <c r="AN267" s="23"/>
      <c r="AO267" s="23"/>
      <c r="AP267" s="23"/>
      <c r="AQ267" s="23"/>
      <c r="AR267" s="23"/>
      <c r="AS267" s="23" t="s">
        <v>129</v>
      </c>
      <c r="AT267" s="23" t="s">
        <v>128</v>
      </c>
      <c r="AU267" s="23" t="s">
        <v>128</v>
      </c>
      <c r="AV267" s="23" t="s">
        <v>128</v>
      </c>
      <c r="AW267" s="23" t="s">
        <v>129</v>
      </c>
      <c r="AX267" s="23" t="s">
        <v>128</v>
      </c>
      <c r="AY267" s="23"/>
      <c r="AZ267" s="23" t="s">
        <v>869</v>
      </c>
      <c r="BA267" s="45" t="s">
        <v>6418</v>
      </c>
    </row>
    <row r="268" spans="1:53" ht="16.05" customHeight="1" x14ac:dyDescent="0.3">
      <c r="A268" s="23">
        <v>1982</v>
      </c>
      <c r="B268" s="27" t="s">
        <v>159</v>
      </c>
      <c r="C268" s="27" t="s">
        <v>160</v>
      </c>
      <c r="D268" s="27" t="s">
        <v>489</v>
      </c>
      <c r="E268" s="28">
        <v>30241</v>
      </c>
      <c r="F268" s="36">
        <v>0.45609953703703704</v>
      </c>
      <c r="G268" s="22">
        <v>30241</v>
      </c>
      <c r="H268" s="37">
        <v>0.49776620370370367</v>
      </c>
      <c r="I268" s="34" t="s">
        <v>6250</v>
      </c>
      <c r="J268" s="35">
        <v>43.164000000000001</v>
      </c>
      <c r="K268" s="35">
        <v>12.586</v>
      </c>
      <c r="L268" s="42">
        <v>16</v>
      </c>
      <c r="M268" s="35">
        <v>4.62</v>
      </c>
      <c r="N268" s="35"/>
      <c r="O268" s="44"/>
      <c r="P268" s="44"/>
      <c r="Q268" s="44"/>
      <c r="R268" s="44"/>
      <c r="S268" s="27" t="s">
        <v>5295</v>
      </c>
      <c r="T268" s="23" t="s">
        <v>134</v>
      </c>
      <c r="U268" s="27"/>
      <c r="V268" s="47"/>
      <c r="W268" s="47"/>
      <c r="X268" s="23" t="s">
        <v>126</v>
      </c>
      <c r="Y268" s="23"/>
      <c r="Z268" s="23">
        <v>0</v>
      </c>
      <c r="AA268" s="23"/>
      <c r="AB268" s="47"/>
      <c r="AC268" s="27"/>
      <c r="AD268" s="50" t="s">
        <v>319</v>
      </c>
      <c r="AE268" s="50" t="s">
        <v>126</v>
      </c>
      <c r="AF268" s="66" t="s">
        <v>729</v>
      </c>
      <c r="AG268" s="23"/>
      <c r="AH268" s="23"/>
      <c r="AI268" s="23"/>
      <c r="AJ268" s="23" t="s">
        <v>311</v>
      </c>
      <c r="AK268" s="27"/>
      <c r="AL268" s="27"/>
      <c r="AM268" s="23"/>
      <c r="AN268" s="23"/>
      <c r="AO268" s="23"/>
      <c r="AP268" s="23"/>
      <c r="AQ268" s="23" t="s">
        <v>129</v>
      </c>
      <c r="AR268" s="23"/>
      <c r="AS268" s="23" t="s">
        <v>129</v>
      </c>
      <c r="AT268" s="23" t="s">
        <v>128</v>
      </c>
      <c r="AU268" s="23" t="s">
        <v>129</v>
      </c>
      <c r="AV268" s="23" t="s">
        <v>129</v>
      </c>
      <c r="AW268" s="23" t="s">
        <v>129</v>
      </c>
      <c r="AX268" s="23" t="s">
        <v>128</v>
      </c>
      <c r="AY268" s="23"/>
      <c r="AZ268" s="23" t="s">
        <v>871</v>
      </c>
      <c r="BA268" s="65" t="s">
        <v>872</v>
      </c>
    </row>
    <row r="269" spans="1:53" ht="16.05" customHeight="1" x14ac:dyDescent="0.3">
      <c r="A269" s="23">
        <v>1982</v>
      </c>
      <c r="B269" s="27" t="s">
        <v>187</v>
      </c>
      <c r="C269" s="27" t="s">
        <v>188</v>
      </c>
      <c r="D269" s="27" t="s">
        <v>873</v>
      </c>
      <c r="E269" s="28">
        <v>30249</v>
      </c>
      <c r="F269" s="36">
        <v>0.70475694444444448</v>
      </c>
      <c r="G269" s="22">
        <v>30249</v>
      </c>
      <c r="H269" s="37">
        <v>0.85059027777777774</v>
      </c>
      <c r="I269" s="34" t="s">
        <v>6250</v>
      </c>
      <c r="J269" s="35">
        <v>35.207999999999998</v>
      </c>
      <c r="K269" s="35">
        <v>52.354999999999997</v>
      </c>
      <c r="L269" s="42">
        <v>33</v>
      </c>
      <c r="M269" s="43">
        <v>4.74</v>
      </c>
      <c r="N269" s="35"/>
      <c r="O269" s="44"/>
      <c r="P269" s="44">
        <v>4.5999999999999996</v>
      </c>
      <c r="Q269" s="44">
        <v>5.4</v>
      </c>
      <c r="R269" s="44"/>
      <c r="S269" s="27" t="s">
        <v>5110</v>
      </c>
      <c r="T269" s="23"/>
      <c r="U269" s="27"/>
      <c r="V269" s="46">
        <v>11211509</v>
      </c>
      <c r="W269" s="47"/>
      <c r="X269" s="23">
        <v>0</v>
      </c>
      <c r="Y269" s="23">
        <v>0</v>
      </c>
      <c r="Z269" s="23" t="s">
        <v>232</v>
      </c>
      <c r="AA269" s="23"/>
      <c r="AB269" s="47"/>
      <c r="AC269" s="27"/>
      <c r="AD269" s="23" t="s">
        <v>163</v>
      </c>
      <c r="AE269" s="23"/>
      <c r="AF269" s="66"/>
      <c r="AG269" s="23"/>
      <c r="AH269" s="23" t="s">
        <v>128</v>
      </c>
      <c r="AI269" s="23" t="s">
        <v>128</v>
      </c>
      <c r="AJ269" s="23" t="s">
        <v>43</v>
      </c>
      <c r="AK269" s="27"/>
      <c r="AL269" s="27"/>
      <c r="AM269" s="23"/>
      <c r="AN269" s="23"/>
      <c r="AO269" s="23"/>
      <c r="AP269" s="23"/>
      <c r="AQ269" s="23"/>
      <c r="AR269" s="23"/>
      <c r="AS269" s="23" t="s">
        <v>128</v>
      </c>
      <c r="AT269" s="23" t="s">
        <v>129</v>
      </c>
      <c r="AU269" s="23" t="s">
        <v>128</v>
      </c>
      <c r="AV269" s="23" t="s">
        <v>128</v>
      </c>
      <c r="AW269" s="23" t="s">
        <v>129</v>
      </c>
      <c r="AX269" s="23" t="s">
        <v>128</v>
      </c>
      <c r="AY269" s="23"/>
      <c r="AZ269" s="23" t="s">
        <v>874</v>
      </c>
      <c r="BA269" s="45" t="s">
        <v>6503</v>
      </c>
    </row>
    <row r="270" spans="1:53" ht="16.05" customHeight="1" x14ac:dyDescent="0.3">
      <c r="A270" s="23">
        <v>1982</v>
      </c>
      <c r="B270" s="24" t="s">
        <v>130</v>
      </c>
      <c r="C270" s="24" t="s">
        <v>131</v>
      </c>
      <c r="D270" s="24" t="s">
        <v>2514</v>
      </c>
      <c r="E270" s="25">
        <v>30251</v>
      </c>
      <c r="F270" s="38">
        <v>0.65041666666666664</v>
      </c>
      <c r="G270" s="22">
        <v>30251</v>
      </c>
      <c r="H270" s="37">
        <v>0.98375000000000001</v>
      </c>
      <c r="I270" s="34" t="s">
        <v>6250</v>
      </c>
      <c r="J270" s="43">
        <v>23.951000000000001</v>
      </c>
      <c r="K270" s="43">
        <v>106.04900000000001</v>
      </c>
      <c r="L270" s="56">
        <v>33</v>
      </c>
      <c r="M270" s="35">
        <v>5.2329999999999997</v>
      </c>
      <c r="N270" s="43"/>
      <c r="O270" s="57"/>
      <c r="P270" s="57">
        <v>5.2</v>
      </c>
      <c r="Q270" s="57">
        <v>5.0999999999999996</v>
      </c>
      <c r="R270" s="57"/>
      <c r="S270" s="24" t="s">
        <v>5344</v>
      </c>
      <c r="T270" s="26" t="s">
        <v>139</v>
      </c>
      <c r="U270" s="24"/>
      <c r="V270" s="46">
        <v>224100</v>
      </c>
      <c r="W270" s="58"/>
      <c r="X270" s="26">
        <v>2</v>
      </c>
      <c r="Y270" s="26">
        <v>2</v>
      </c>
      <c r="Z270" s="26"/>
      <c r="AA270" s="26"/>
      <c r="AB270" s="58"/>
      <c r="AC270" s="27" t="s">
        <v>5908</v>
      </c>
      <c r="AD270" s="26"/>
      <c r="AE270" s="26"/>
      <c r="AF270" s="26"/>
      <c r="AG270" s="26"/>
      <c r="AH270" s="26" t="s">
        <v>128</v>
      </c>
      <c r="AI270" s="26" t="s">
        <v>128</v>
      </c>
      <c r="AJ270" s="26" t="s">
        <v>43</v>
      </c>
      <c r="AK270" s="24" t="s">
        <v>100</v>
      </c>
      <c r="AL270" s="24"/>
      <c r="AM270" s="26"/>
      <c r="AN270" s="26"/>
      <c r="AO270" s="26"/>
      <c r="AP270" s="26"/>
      <c r="AQ270" s="26"/>
      <c r="AR270" s="26"/>
      <c r="AS270" s="26" t="s">
        <v>128</v>
      </c>
      <c r="AT270" s="26" t="s">
        <v>128</v>
      </c>
      <c r="AU270" s="26" t="s">
        <v>128</v>
      </c>
      <c r="AV270" s="26" t="s">
        <v>128</v>
      </c>
      <c r="AW270" s="26" t="s">
        <v>128</v>
      </c>
      <c r="AX270" s="26" t="s">
        <v>128</v>
      </c>
      <c r="AY270" s="26"/>
      <c r="AZ270" s="26" t="s">
        <v>4872</v>
      </c>
      <c r="BA270" s="24" t="s">
        <v>4868</v>
      </c>
    </row>
    <row r="271" spans="1:53" ht="16.05" customHeight="1" x14ac:dyDescent="0.3">
      <c r="A271" s="23">
        <v>1982</v>
      </c>
      <c r="B271" s="27" t="s">
        <v>254</v>
      </c>
      <c r="C271" s="27" t="s">
        <v>255</v>
      </c>
      <c r="D271" s="27" t="s">
        <v>875</v>
      </c>
      <c r="E271" s="28">
        <v>30270</v>
      </c>
      <c r="F271" s="36">
        <v>0.83873842592592596</v>
      </c>
      <c r="G271" s="22">
        <v>30270</v>
      </c>
      <c r="H271" s="37">
        <v>0.8804050925925927</v>
      </c>
      <c r="I271" s="34" t="s">
        <v>6250</v>
      </c>
      <c r="J271" s="35">
        <v>35.631</v>
      </c>
      <c r="K271" s="35">
        <v>1.3240000000000001</v>
      </c>
      <c r="L271" s="42">
        <v>10</v>
      </c>
      <c r="M271" s="35">
        <v>5.2469999999999999</v>
      </c>
      <c r="N271" s="35"/>
      <c r="O271" s="44"/>
      <c r="P271" s="44">
        <v>5</v>
      </c>
      <c r="Q271" s="44">
        <v>5</v>
      </c>
      <c r="R271" s="44"/>
      <c r="S271" s="27" t="s">
        <v>5343</v>
      </c>
      <c r="T271" s="23" t="s">
        <v>139</v>
      </c>
      <c r="U271" s="27"/>
      <c r="V271" s="46">
        <v>4156460</v>
      </c>
      <c r="W271" s="47"/>
      <c r="X271" s="23">
        <v>3</v>
      </c>
      <c r="Y271" s="23">
        <v>3</v>
      </c>
      <c r="Z271" s="23">
        <v>14</v>
      </c>
      <c r="AA271" s="23"/>
      <c r="AB271" s="47"/>
      <c r="AC271" s="27" t="s">
        <v>5908</v>
      </c>
      <c r="AD271" s="23"/>
      <c r="AE271" s="23">
        <v>10</v>
      </c>
      <c r="AF271" s="66"/>
      <c r="AG271" s="23"/>
      <c r="AH271" s="23" t="s">
        <v>128</v>
      </c>
      <c r="AI271" s="23" t="s">
        <v>128</v>
      </c>
      <c r="AJ271" s="23" t="s">
        <v>390</v>
      </c>
      <c r="AK271" s="27"/>
      <c r="AL271" s="27" t="s">
        <v>799</v>
      </c>
      <c r="AM271" s="23"/>
      <c r="AN271" s="23"/>
      <c r="AO271" s="23"/>
      <c r="AP271" s="23"/>
      <c r="AQ271" s="23"/>
      <c r="AR271" s="23"/>
      <c r="AS271" s="23" t="s">
        <v>129</v>
      </c>
      <c r="AT271" s="23" t="s">
        <v>129</v>
      </c>
      <c r="AU271" s="23" t="s">
        <v>128</v>
      </c>
      <c r="AV271" s="23" t="s">
        <v>128</v>
      </c>
      <c r="AW271" s="23" t="s">
        <v>129</v>
      </c>
      <c r="AX271" s="23" t="s">
        <v>128</v>
      </c>
      <c r="AY271" s="23"/>
      <c r="AZ271" s="23" t="s">
        <v>876</v>
      </c>
      <c r="BA271" s="39" t="s">
        <v>5811</v>
      </c>
    </row>
    <row r="272" spans="1:53" ht="16.05" customHeight="1" x14ac:dyDescent="0.3">
      <c r="A272" s="23">
        <v>1982</v>
      </c>
      <c r="B272" s="24" t="s">
        <v>294</v>
      </c>
      <c r="C272" s="24" t="s">
        <v>295</v>
      </c>
      <c r="D272" s="24" t="s">
        <v>5208</v>
      </c>
      <c r="E272" s="25">
        <v>30276</v>
      </c>
      <c r="F272" s="38">
        <v>0.48215277777777782</v>
      </c>
      <c r="G272" s="22">
        <v>30276</v>
      </c>
      <c r="H272" s="37">
        <v>0.94048611111111102</v>
      </c>
      <c r="I272" s="34" t="s">
        <v>6250</v>
      </c>
      <c r="J272" s="43">
        <v>-37.204999999999998</v>
      </c>
      <c r="K272" s="43">
        <v>146.95599999999999</v>
      </c>
      <c r="L272" s="56">
        <v>17</v>
      </c>
      <c r="M272" s="43">
        <v>4.59</v>
      </c>
      <c r="N272" s="43"/>
      <c r="O272" s="57">
        <v>5.4</v>
      </c>
      <c r="P272" s="57">
        <v>4.8</v>
      </c>
      <c r="Q272" s="57">
        <v>3.8</v>
      </c>
      <c r="R272" s="57"/>
      <c r="S272" s="24" t="s">
        <v>5110</v>
      </c>
      <c r="T272" s="26" t="s">
        <v>497</v>
      </c>
      <c r="U272" s="24"/>
      <c r="V272" s="46"/>
      <c r="W272" s="58"/>
      <c r="X272" s="26"/>
      <c r="Y272" s="26"/>
      <c r="Z272" s="26"/>
      <c r="AA272" s="26"/>
      <c r="AB272" s="58"/>
      <c r="AC272" s="24"/>
      <c r="AD272" s="26" t="s">
        <v>420</v>
      </c>
      <c r="AE272" s="26"/>
      <c r="AF272" s="59"/>
      <c r="AG272" s="26"/>
      <c r="AH272" s="26"/>
      <c r="AI272" s="26"/>
      <c r="AJ272" s="26" t="s">
        <v>43</v>
      </c>
      <c r="AK272" s="24"/>
      <c r="AL272" s="24"/>
      <c r="AM272" s="26"/>
      <c r="AN272" s="26"/>
      <c r="AO272" s="26"/>
      <c r="AP272" s="26"/>
      <c r="AQ272" s="26"/>
      <c r="AR272" s="26"/>
      <c r="AS272" s="26" t="s">
        <v>128</v>
      </c>
      <c r="AT272" s="26" t="s">
        <v>128</v>
      </c>
      <c r="AU272" s="26" t="s">
        <v>128</v>
      </c>
      <c r="AV272" s="26" t="s">
        <v>128</v>
      </c>
      <c r="AW272" s="26" t="s">
        <v>129</v>
      </c>
      <c r="AX272" s="26" t="s">
        <v>128</v>
      </c>
      <c r="AY272" s="26"/>
      <c r="AZ272" s="26" t="s">
        <v>5209</v>
      </c>
      <c r="BA272" s="39" t="s">
        <v>5210</v>
      </c>
    </row>
    <row r="273" spans="1:53" ht="16.05" customHeight="1" x14ac:dyDescent="0.3">
      <c r="A273" s="23">
        <v>1982</v>
      </c>
      <c r="B273" s="24" t="s">
        <v>294</v>
      </c>
      <c r="C273" s="24" t="s">
        <v>295</v>
      </c>
      <c r="D273" s="24" t="s">
        <v>5211</v>
      </c>
      <c r="E273" s="25">
        <v>30281</v>
      </c>
      <c r="F273" s="38">
        <v>7.8240740740740753E-3</v>
      </c>
      <c r="G273" s="22">
        <v>30281</v>
      </c>
      <c r="H273" s="37">
        <v>0.46615740740740735</v>
      </c>
      <c r="I273" s="34" t="s">
        <v>6250</v>
      </c>
      <c r="J273" s="43">
        <v>-33.94</v>
      </c>
      <c r="K273" s="43">
        <v>147.25</v>
      </c>
      <c r="L273" s="56">
        <v>4</v>
      </c>
      <c r="M273" s="35">
        <v>4.306</v>
      </c>
      <c r="N273" s="43"/>
      <c r="O273" s="57">
        <v>4.5999999999999996</v>
      </c>
      <c r="P273" s="57">
        <v>4.2</v>
      </c>
      <c r="Q273" s="57"/>
      <c r="R273" s="57"/>
      <c r="S273" s="67" t="s">
        <v>6056</v>
      </c>
      <c r="T273" s="26" t="s">
        <v>139</v>
      </c>
      <c r="U273" s="24"/>
      <c r="V273" s="46"/>
      <c r="W273" s="58"/>
      <c r="X273" s="26"/>
      <c r="Y273" s="26"/>
      <c r="Z273" s="26"/>
      <c r="AA273" s="26"/>
      <c r="AB273" s="58"/>
      <c r="AC273" s="24"/>
      <c r="AD273" s="26" t="s">
        <v>2222</v>
      </c>
      <c r="AE273" s="26"/>
      <c r="AF273" s="59"/>
      <c r="AG273" s="26"/>
      <c r="AH273" s="26"/>
      <c r="AI273" s="26"/>
      <c r="AJ273" s="26" t="s">
        <v>43</v>
      </c>
      <c r="AK273" s="24" t="s">
        <v>100</v>
      </c>
      <c r="AL273" s="24" t="s">
        <v>5213</v>
      </c>
      <c r="AM273" s="26"/>
      <c r="AN273" s="26"/>
      <c r="AO273" s="26"/>
      <c r="AP273" s="26"/>
      <c r="AQ273" s="26"/>
      <c r="AR273" s="26"/>
      <c r="AS273" s="26" t="s">
        <v>128</v>
      </c>
      <c r="AT273" s="26" t="s">
        <v>128</v>
      </c>
      <c r="AU273" s="26" t="s">
        <v>128</v>
      </c>
      <c r="AV273" s="26" t="s">
        <v>128</v>
      </c>
      <c r="AW273" s="26" t="s">
        <v>128</v>
      </c>
      <c r="AX273" s="26" t="s">
        <v>128</v>
      </c>
      <c r="AY273" s="26"/>
      <c r="AZ273" s="26" t="s">
        <v>5212</v>
      </c>
      <c r="BA273" s="39" t="s">
        <v>5214</v>
      </c>
    </row>
    <row r="274" spans="1:53" ht="16.05" customHeight="1" x14ac:dyDescent="0.3">
      <c r="A274" s="23">
        <v>1982</v>
      </c>
      <c r="B274" s="27" t="s">
        <v>838</v>
      </c>
      <c r="C274" s="27" t="s">
        <v>877</v>
      </c>
      <c r="D274" s="27" t="s">
        <v>878</v>
      </c>
      <c r="E274" s="28">
        <v>30301</v>
      </c>
      <c r="F274" s="36">
        <v>0.84752314814814822</v>
      </c>
      <c r="G274" s="22">
        <v>30301</v>
      </c>
      <c r="H274" s="37">
        <v>0.63918981481481485</v>
      </c>
      <c r="I274" s="34" t="s">
        <v>6250</v>
      </c>
      <c r="J274" s="35">
        <v>22.277000000000001</v>
      </c>
      <c r="K274" s="35">
        <v>-81.406999999999996</v>
      </c>
      <c r="L274" s="42">
        <v>33</v>
      </c>
      <c r="M274" s="43">
        <v>4.63</v>
      </c>
      <c r="N274" s="35"/>
      <c r="O274" s="44"/>
      <c r="P274" s="44">
        <v>4.5</v>
      </c>
      <c r="Q274" s="44"/>
      <c r="R274" s="44"/>
      <c r="S274" s="27" t="s">
        <v>5110</v>
      </c>
      <c r="T274" s="23" t="s">
        <v>582</v>
      </c>
      <c r="U274" s="27"/>
      <c r="V274" s="46">
        <v>254519</v>
      </c>
      <c r="W274" s="47"/>
      <c r="X274" s="23">
        <v>0</v>
      </c>
      <c r="Y274" s="23">
        <v>0</v>
      </c>
      <c r="Z274" s="23">
        <v>6</v>
      </c>
      <c r="AA274" s="23"/>
      <c r="AB274" s="47"/>
      <c r="AC274" s="27"/>
      <c r="AD274" s="23"/>
      <c r="AE274" s="23"/>
      <c r="AF274" s="66"/>
      <c r="AG274" s="23"/>
      <c r="AH274" s="23" t="s">
        <v>128</v>
      </c>
      <c r="AI274" s="23" t="s">
        <v>128</v>
      </c>
      <c r="AJ274" s="23" t="s">
        <v>43</v>
      </c>
      <c r="AK274" s="27"/>
      <c r="AL274" s="27"/>
      <c r="AM274" s="23"/>
      <c r="AN274" s="23"/>
      <c r="AO274" s="23"/>
      <c r="AP274" s="23"/>
      <c r="AQ274" s="23"/>
      <c r="AR274" s="23"/>
      <c r="AS274" s="23" t="s">
        <v>129</v>
      </c>
      <c r="AT274" s="23" t="s">
        <v>129</v>
      </c>
      <c r="AU274" s="23" t="s">
        <v>128</v>
      </c>
      <c r="AV274" s="23" t="s">
        <v>128</v>
      </c>
      <c r="AW274" s="23" t="s">
        <v>129</v>
      </c>
      <c r="AX274" s="23" t="s">
        <v>128</v>
      </c>
      <c r="AY274" s="23"/>
      <c r="AZ274" s="23" t="s">
        <v>879</v>
      </c>
      <c r="BA274" s="45" t="s">
        <v>6504</v>
      </c>
    </row>
    <row r="275" spans="1:53" ht="16.05" customHeight="1" x14ac:dyDescent="0.3">
      <c r="A275" s="23">
        <v>1982</v>
      </c>
      <c r="B275" s="27" t="s">
        <v>187</v>
      </c>
      <c r="C275" s="27" t="s">
        <v>880</v>
      </c>
      <c r="D275" s="27" t="s">
        <v>881</v>
      </c>
      <c r="E275" s="28">
        <v>30314</v>
      </c>
      <c r="F275" s="36">
        <v>0.99531249999999993</v>
      </c>
      <c r="G275" s="22">
        <v>30315</v>
      </c>
      <c r="H275" s="37">
        <v>0.1203125</v>
      </c>
      <c r="I275" s="34" t="s">
        <v>6250</v>
      </c>
      <c r="J275" s="35">
        <v>14.648999999999999</v>
      </c>
      <c r="K275" s="35">
        <v>44.463000000000001</v>
      </c>
      <c r="L275" s="42">
        <v>5</v>
      </c>
      <c r="M275" s="35">
        <v>5.4889999999999999</v>
      </c>
      <c r="N275" s="35">
        <v>5.5</v>
      </c>
      <c r="O275" s="44"/>
      <c r="P275" s="44">
        <v>5.3</v>
      </c>
      <c r="Q275" s="44">
        <v>5</v>
      </c>
      <c r="R275" s="44"/>
      <c r="S275" s="27" t="s">
        <v>5448</v>
      </c>
      <c r="T275" s="23" t="s">
        <v>134</v>
      </c>
      <c r="U275" s="27"/>
      <c r="V275" s="46">
        <v>7772977</v>
      </c>
      <c r="W275" s="47"/>
      <c r="X275" s="23">
        <v>0</v>
      </c>
      <c r="Y275" s="23">
        <v>0</v>
      </c>
      <c r="Z275" s="23">
        <v>6</v>
      </c>
      <c r="AA275" s="23"/>
      <c r="AB275" s="47"/>
      <c r="AC275" s="27"/>
      <c r="AD275" s="23" t="s">
        <v>232</v>
      </c>
      <c r="AE275" s="23"/>
      <c r="AF275" s="66"/>
      <c r="AG275" s="23"/>
      <c r="AH275" s="23" t="s">
        <v>129</v>
      </c>
      <c r="AI275" s="23" t="s">
        <v>128</v>
      </c>
      <c r="AJ275" s="23" t="s">
        <v>390</v>
      </c>
      <c r="AK275" s="27" t="s">
        <v>95</v>
      </c>
      <c r="AL275" s="27" t="s">
        <v>883</v>
      </c>
      <c r="AM275" s="23"/>
      <c r="AN275" s="23"/>
      <c r="AO275" s="23"/>
      <c r="AP275" s="23"/>
      <c r="AQ275" s="23"/>
      <c r="AR275" s="23"/>
      <c r="AS275" s="23" t="s">
        <v>129</v>
      </c>
      <c r="AT275" s="23" t="s">
        <v>129</v>
      </c>
      <c r="AU275" s="23" t="s">
        <v>128</v>
      </c>
      <c r="AV275" s="23" t="s">
        <v>128</v>
      </c>
      <c r="AW275" s="23" t="s">
        <v>128</v>
      </c>
      <c r="AX275" s="23" t="s">
        <v>128</v>
      </c>
      <c r="AY275" s="23"/>
      <c r="AZ275" s="23" t="s">
        <v>882</v>
      </c>
      <c r="BA275" s="39" t="s">
        <v>6560</v>
      </c>
    </row>
    <row r="276" spans="1:53" ht="16.05" customHeight="1" x14ac:dyDescent="0.3">
      <c r="A276" s="23">
        <v>1983</v>
      </c>
      <c r="B276" s="27" t="s">
        <v>159</v>
      </c>
      <c r="C276" s="27" t="s">
        <v>308</v>
      </c>
      <c r="D276" s="27" t="s">
        <v>884</v>
      </c>
      <c r="E276" s="28">
        <v>30366</v>
      </c>
      <c r="F276" s="36">
        <v>0.66334490740740748</v>
      </c>
      <c r="G276" s="22">
        <v>30366</v>
      </c>
      <c r="H276" s="37">
        <v>0.74667824074074074</v>
      </c>
      <c r="I276" s="34" t="s">
        <v>6250</v>
      </c>
      <c r="J276" s="35">
        <v>37.204000000000001</v>
      </c>
      <c r="K276" s="35">
        <v>21.47</v>
      </c>
      <c r="L276" s="42">
        <v>58.4</v>
      </c>
      <c r="M276" s="43">
        <v>4.71</v>
      </c>
      <c r="N276" s="35"/>
      <c r="O276" s="44"/>
      <c r="P276" s="44">
        <v>4.2</v>
      </c>
      <c r="Q276" s="44">
        <v>3.8</v>
      </c>
      <c r="R276" s="44"/>
      <c r="S276" s="27" t="s">
        <v>5110</v>
      </c>
      <c r="T276" s="23" t="s">
        <v>139</v>
      </c>
      <c r="U276" s="27"/>
      <c r="V276" s="46"/>
      <c r="W276" s="47"/>
      <c r="X276" s="23"/>
      <c r="Y276" s="23"/>
      <c r="Z276" s="23"/>
      <c r="AA276" s="23"/>
      <c r="AB276" s="47"/>
      <c r="AC276" s="27"/>
      <c r="AD276" s="23" t="s">
        <v>2687</v>
      </c>
      <c r="AE276" s="23"/>
      <c r="AF276" s="66"/>
      <c r="AG276" s="23"/>
      <c r="AH276" s="23"/>
      <c r="AI276" s="23"/>
      <c r="AJ276" s="23" t="s">
        <v>43</v>
      </c>
      <c r="AK276" s="27" t="s">
        <v>100</v>
      </c>
      <c r="AL276" s="52" t="s">
        <v>886</v>
      </c>
      <c r="AM276" s="81"/>
      <c r="AN276" s="81"/>
      <c r="AO276" s="81"/>
      <c r="AP276" s="81"/>
      <c r="AQ276" s="23"/>
      <c r="AR276" s="81"/>
      <c r="AS276" s="23" t="s">
        <v>129</v>
      </c>
      <c r="AT276" s="23" t="s">
        <v>128</v>
      </c>
      <c r="AU276" s="23" t="s">
        <v>128</v>
      </c>
      <c r="AV276" s="23" t="s">
        <v>128</v>
      </c>
      <c r="AW276" s="23" t="s">
        <v>129</v>
      </c>
      <c r="AX276" s="23" t="s">
        <v>128</v>
      </c>
      <c r="AY276" s="23"/>
      <c r="AZ276" s="23" t="s">
        <v>885</v>
      </c>
      <c r="BA276" s="45" t="s">
        <v>887</v>
      </c>
    </row>
    <row r="277" spans="1:53" ht="16.05" customHeight="1" x14ac:dyDescent="0.3">
      <c r="A277" s="23">
        <v>1983</v>
      </c>
      <c r="B277" s="27" t="s">
        <v>159</v>
      </c>
      <c r="C277" s="27" t="s">
        <v>888</v>
      </c>
      <c r="D277" s="27" t="s">
        <v>889</v>
      </c>
      <c r="E277" s="28">
        <v>30372</v>
      </c>
      <c r="F277" s="36">
        <v>0.76541666666666675</v>
      </c>
      <c r="G277" s="22">
        <v>30372</v>
      </c>
      <c r="H277" s="37">
        <v>0.80708333333333337</v>
      </c>
      <c r="I277" s="34" t="s">
        <v>6250</v>
      </c>
      <c r="J277" s="35">
        <v>42.002899999999997</v>
      </c>
      <c r="K277" s="35">
        <v>21.638400000000001</v>
      </c>
      <c r="L277" s="42">
        <v>8.8000000000000007</v>
      </c>
      <c r="M277" s="43">
        <v>5.0599999999999996</v>
      </c>
      <c r="N277" s="35"/>
      <c r="O277" s="44">
        <v>4.4000000000000004</v>
      </c>
      <c r="P277" s="44">
        <v>4.8</v>
      </c>
      <c r="Q277" s="44"/>
      <c r="R277" s="44"/>
      <c r="S277" s="27" t="s">
        <v>5110</v>
      </c>
      <c r="T277" s="23" t="s">
        <v>171</v>
      </c>
      <c r="U277" s="27"/>
      <c r="V277" s="46">
        <v>1957014</v>
      </c>
      <c r="W277" s="47"/>
      <c r="X277" s="23">
        <v>12</v>
      </c>
      <c r="Y277" s="23">
        <v>0</v>
      </c>
      <c r="Z277" s="23"/>
      <c r="AA277" s="23"/>
      <c r="AB277" s="47"/>
      <c r="AC277" s="27" t="s">
        <v>890</v>
      </c>
      <c r="AD277" s="23" t="s">
        <v>420</v>
      </c>
      <c r="AE277" s="23"/>
      <c r="AF277" s="66" t="s">
        <v>141</v>
      </c>
      <c r="AG277" s="23"/>
      <c r="AH277" s="23" t="s">
        <v>128</v>
      </c>
      <c r="AI277" s="23" t="s">
        <v>128</v>
      </c>
      <c r="AJ277" s="23" t="s">
        <v>43</v>
      </c>
      <c r="AK277" s="27"/>
      <c r="AL277" s="27" t="s">
        <v>892</v>
      </c>
      <c r="AM277" s="23"/>
      <c r="AN277" s="23"/>
      <c r="AO277" s="23"/>
      <c r="AP277" s="23"/>
      <c r="AQ277" s="23" t="s">
        <v>129</v>
      </c>
      <c r="AR277" s="23"/>
      <c r="AS277" s="23" t="s">
        <v>129</v>
      </c>
      <c r="AT277" s="23" t="s">
        <v>129</v>
      </c>
      <c r="AU277" s="23" t="s">
        <v>129</v>
      </c>
      <c r="AV277" s="23" t="s">
        <v>129</v>
      </c>
      <c r="AW277" s="23" t="s">
        <v>129</v>
      </c>
      <c r="AX277" s="23" t="s">
        <v>128</v>
      </c>
      <c r="AY277" s="23"/>
      <c r="AZ277" s="23" t="s">
        <v>891</v>
      </c>
      <c r="BA277" s="45"/>
    </row>
    <row r="278" spans="1:53" ht="16.05" customHeight="1" x14ac:dyDescent="0.3">
      <c r="A278" s="23">
        <v>1983</v>
      </c>
      <c r="B278" s="27" t="s">
        <v>393</v>
      </c>
      <c r="C278" s="27" t="s">
        <v>769</v>
      </c>
      <c r="D278" s="27" t="s">
        <v>893</v>
      </c>
      <c r="E278" s="28">
        <v>30373</v>
      </c>
      <c r="F278" s="36">
        <v>0.83876157407407403</v>
      </c>
      <c r="G278" s="22">
        <v>30374</v>
      </c>
      <c r="H278" s="37">
        <v>8.8761574074074076E-2</v>
      </c>
      <c r="I278" s="34" t="s">
        <v>6250</v>
      </c>
      <c r="J278" s="35">
        <v>38.841000000000001</v>
      </c>
      <c r="K278" s="35">
        <v>70.727000000000004</v>
      </c>
      <c r="L278" s="42">
        <v>49.2</v>
      </c>
      <c r="M278" s="35">
        <v>5.3090000000000002</v>
      </c>
      <c r="N278" s="35"/>
      <c r="O278" s="44"/>
      <c r="P278" s="44">
        <v>5.3</v>
      </c>
      <c r="Q278" s="44"/>
      <c r="R278" s="44"/>
      <c r="S278" s="27" t="s">
        <v>5305</v>
      </c>
      <c r="T278" s="23" t="s">
        <v>134</v>
      </c>
      <c r="U278" s="27"/>
      <c r="V278" s="47"/>
      <c r="W278" s="47"/>
      <c r="X278" s="23" t="s">
        <v>126</v>
      </c>
      <c r="Y278" s="23"/>
      <c r="Z278" s="23"/>
      <c r="AA278" s="23"/>
      <c r="AB278" s="47"/>
      <c r="AC278" s="27"/>
      <c r="AD278" s="23" t="s">
        <v>456</v>
      </c>
      <c r="AE278" s="23"/>
      <c r="AF278" s="62" t="s">
        <v>127</v>
      </c>
      <c r="AG278" s="23"/>
      <c r="AH278" s="23"/>
      <c r="AI278" s="23"/>
      <c r="AJ278" s="23" t="s">
        <v>43</v>
      </c>
      <c r="AK278" s="27"/>
      <c r="AL278" s="27"/>
      <c r="AM278" s="23"/>
      <c r="AN278" s="23"/>
      <c r="AO278" s="23"/>
      <c r="AP278" s="23"/>
      <c r="AQ278" s="23" t="s">
        <v>129</v>
      </c>
      <c r="AR278" s="23"/>
      <c r="AS278" s="23" t="s">
        <v>128</v>
      </c>
      <c r="AT278" s="23" t="s">
        <v>128</v>
      </c>
      <c r="AU278" s="23" t="s">
        <v>129</v>
      </c>
      <c r="AV278" s="23" t="s">
        <v>128</v>
      </c>
      <c r="AW278" s="23" t="s">
        <v>129</v>
      </c>
      <c r="AX278" s="23" t="s">
        <v>128</v>
      </c>
      <c r="AY278" s="23"/>
      <c r="AZ278" s="23" t="s">
        <v>894</v>
      </c>
      <c r="BA278" s="45"/>
    </row>
    <row r="279" spans="1:53" ht="16.05" customHeight="1" x14ac:dyDescent="0.3">
      <c r="A279" s="23">
        <v>1983</v>
      </c>
      <c r="B279" s="27" t="s">
        <v>598</v>
      </c>
      <c r="C279" s="27" t="s">
        <v>598</v>
      </c>
      <c r="D279" s="27" t="s">
        <v>895</v>
      </c>
      <c r="E279" s="28">
        <v>30390</v>
      </c>
      <c r="F279" s="36">
        <v>0.7273842592592592</v>
      </c>
      <c r="G279" s="22">
        <v>30391</v>
      </c>
      <c r="H279" s="37">
        <v>0.10238425925925926</v>
      </c>
      <c r="I279" s="34" t="s">
        <v>6250</v>
      </c>
      <c r="J279" s="35">
        <v>34.774999999999999</v>
      </c>
      <c r="K279" s="35">
        <v>137.57300000000001</v>
      </c>
      <c r="L279" s="42">
        <v>43.2</v>
      </c>
      <c r="M279" s="35">
        <v>5.3929999999999998</v>
      </c>
      <c r="N279" s="35"/>
      <c r="O279" s="44"/>
      <c r="P279" s="44">
        <v>5.3</v>
      </c>
      <c r="Q279" s="44">
        <v>4.8</v>
      </c>
      <c r="R279" s="44"/>
      <c r="S279" s="27" t="s">
        <v>5345</v>
      </c>
      <c r="T279" s="23" t="s">
        <v>582</v>
      </c>
      <c r="U279" s="27"/>
      <c r="V279" s="46">
        <v>13444314</v>
      </c>
      <c r="W279" s="47"/>
      <c r="X279" s="23">
        <v>1</v>
      </c>
      <c r="Y279" s="23">
        <v>1</v>
      </c>
      <c r="Z279" s="23">
        <v>2</v>
      </c>
      <c r="AA279" s="23"/>
      <c r="AB279" s="47"/>
      <c r="AC279" s="27" t="s">
        <v>5908</v>
      </c>
      <c r="AD279" s="23" t="s">
        <v>470</v>
      </c>
      <c r="AE279" s="23"/>
      <c r="AF279" s="23"/>
      <c r="AG279" s="23"/>
      <c r="AH279" s="23" t="s">
        <v>128</v>
      </c>
      <c r="AI279" s="23" t="s">
        <v>128</v>
      </c>
      <c r="AJ279" s="23" t="s">
        <v>43</v>
      </c>
      <c r="AK279" s="27"/>
      <c r="AL279" s="27"/>
      <c r="AM279" s="23"/>
      <c r="AN279" s="23"/>
      <c r="AO279" s="23"/>
      <c r="AP279" s="23"/>
      <c r="AQ279" s="23"/>
      <c r="AR279" s="23"/>
      <c r="AS279" s="23" t="s">
        <v>129</v>
      </c>
      <c r="AT279" s="23" t="s">
        <v>129</v>
      </c>
      <c r="AU279" s="23" t="s">
        <v>128</v>
      </c>
      <c r="AV279" s="23" t="s">
        <v>128</v>
      </c>
      <c r="AW279" s="26" t="s">
        <v>129</v>
      </c>
      <c r="AX279" s="23" t="s">
        <v>128</v>
      </c>
      <c r="AY279" s="23"/>
      <c r="AZ279" s="23" t="s">
        <v>896</v>
      </c>
      <c r="BA279" s="45" t="s">
        <v>6505</v>
      </c>
    </row>
    <row r="280" spans="1:53" ht="16.05" customHeight="1" x14ac:dyDescent="0.3">
      <c r="A280" s="23">
        <v>1983</v>
      </c>
      <c r="B280" s="27" t="s">
        <v>187</v>
      </c>
      <c r="C280" s="27" t="s">
        <v>188</v>
      </c>
      <c r="D280" s="27" t="s">
        <v>897</v>
      </c>
      <c r="E280" s="28">
        <v>30400</v>
      </c>
      <c r="F280" s="36">
        <v>0.4984837962962963</v>
      </c>
      <c r="G280" s="22">
        <v>30400</v>
      </c>
      <c r="H280" s="37">
        <v>0.64431712962962961</v>
      </c>
      <c r="I280" s="34" t="s">
        <v>6250</v>
      </c>
      <c r="J280" s="35">
        <v>35.953000000000003</v>
      </c>
      <c r="K280" s="35">
        <v>52.264000000000003</v>
      </c>
      <c r="L280" s="42">
        <v>33</v>
      </c>
      <c r="M280" s="35">
        <v>5.4589999999999996</v>
      </c>
      <c r="N280" s="35"/>
      <c r="O280" s="44"/>
      <c r="P280" s="44">
        <v>5.2</v>
      </c>
      <c r="Q280" s="44">
        <v>4.9000000000000004</v>
      </c>
      <c r="R280" s="44"/>
      <c r="S280" s="27" t="s">
        <v>5335</v>
      </c>
      <c r="T280" s="23" t="s">
        <v>582</v>
      </c>
      <c r="U280" s="27"/>
      <c r="V280" s="46">
        <v>10996778</v>
      </c>
      <c r="W280" s="47">
        <v>7066</v>
      </c>
      <c r="X280" s="50" t="s">
        <v>898</v>
      </c>
      <c r="Y280" s="50">
        <v>30</v>
      </c>
      <c r="Z280" s="23">
        <v>61</v>
      </c>
      <c r="AA280" s="23"/>
      <c r="AB280" s="47"/>
      <c r="AC280" s="27" t="s">
        <v>5935</v>
      </c>
      <c r="AD280" s="50" t="s">
        <v>135</v>
      </c>
      <c r="AE280" s="23"/>
      <c r="AF280" s="66">
        <v>5000000</v>
      </c>
      <c r="AG280" s="23"/>
      <c r="AH280" s="23" t="s">
        <v>129</v>
      </c>
      <c r="AI280" s="23" t="s">
        <v>128</v>
      </c>
      <c r="AJ280" s="23" t="s">
        <v>43</v>
      </c>
      <c r="AK280" s="27" t="s">
        <v>290</v>
      </c>
      <c r="AL280" s="27" t="s">
        <v>900</v>
      </c>
      <c r="AM280" s="23"/>
      <c r="AN280" s="23"/>
      <c r="AO280" s="23" t="s">
        <v>129</v>
      </c>
      <c r="AP280" s="23"/>
      <c r="AQ280" s="23"/>
      <c r="AR280" s="23"/>
      <c r="AS280" s="23" t="s">
        <v>129</v>
      </c>
      <c r="AT280" s="23" t="s">
        <v>129</v>
      </c>
      <c r="AU280" s="23" t="s">
        <v>129</v>
      </c>
      <c r="AV280" s="23" t="s">
        <v>129</v>
      </c>
      <c r="AW280" s="23" t="s">
        <v>129</v>
      </c>
      <c r="AX280" s="23" t="s">
        <v>128</v>
      </c>
      <c r="AY280" s="23"/>
      <c r="AZ280" s="23" t="s">
        <v>899</v>
      </c>
      <c r="BA280" s="39" t="s">
        <v>5753</v>
      </c>
    </row>
    <row r="281" spans="1:53" ht="15.6" customHeight="1" x14ac:dyDescent="0.3">
      <c r="A281" s="23">
        <v>1983</v>
      </c>
      <c r="B281" s="27" t="s">
        <v>123</v>
      </c>
      <c r="C281" s="27" t="s">
        <v>901</v>
      </c>
      <c r="D281" s="27" t="s">
        <v>902</v>
      </c>
      <c r="E281" s="28">
        <v>30408</v>
      </c>
      <c r="F281" s="36">
        <v>2.2534722222222223E-2</v>
      </c>
      <c r="G281" s="22">
        <v>30408</v>
      </c>
      <c r="H281" s="37">
        <v>0.23086805555555556</v>
      </c>
      <c r="I281" s="34" t="s">
        <v>6250</v>
      </c>
      <c r="J281" s="35">
        <v>39.042000000000002</v>
      </c>
      <c r="K281" s="35">
        <v>48.713999999999999</v>
      </c>
      <c r="L281" s="42">
        <v>33</v>
      </c>
      <c r="M281" s="43">
        <v>4.95</v>
      </c>
      <c r="N281" s="35"/>
      <c r="O281" s="44"/>
      <c r="P281" s="44">
        <v>4.5999999999999996</v>
      </c>
      <c r="Q281" s="44">
        <v>4.5999999999999996</v>
      </c>
      <c r="R281" s="44"/>
      <c r="S281" s="27" t="s">
        <v>5110</v>
      </c>
      <c r="T281" s="23" t="s">
        <v>497</v>
      </c>
      <c r="U281" s="27"/>
      <c r="V281" s="46"/>
      <c r="W281" s="47"/>
      <c r="X281" s="23"/>
      <c r="Y281" s="23"/>
      <c r="Z281" s="23"/>
      <c r="AA281" s="23"/>
      <c r="AB281" s="47"/>
      <c r="AC281" s="27"/>
      <c r="AD281" s="23"/>
      <c r="AE281" s="23"/>
      <c r="AF281" s="66">
        <v>5000000</v>
      </c>
      <c r="AG281" s="23"/>
      <c r="AH281" s="23"/>
      <c r="AI281" s="23"/>
      <c r="AJ281" s="23" t="s">
        <v>43</v>
      </c>
      <c r="AK281" s="27"/>
      <c r="AL281" s="27"/>
      <c r="AM281" s="23"/>
      <c r="AN281" s="23"/>
      <c r="AO281" s="23"/>
      <c r="AP281" s="23"/>
      <c r="AQ281" s="23"/>
      <c r="AR281" s="23"/>
      <c r="AS281" s="23" t="s">
        <v>128</v>
      </c>
      <c r="AT281" s="23" t="s">
        <v>128</v>
      </c>
      <c r="AU281" s="23" t="s">
        <v>129</v>
      </c>
      <c r="AV281" s="23" t="s">
        <v>128</v>
      </c>
      <c r="AW281" s="23" t="s">
        <v>128</v>
      </c>
      <c r="AX281" s="23" t="s">
        <v>128</v>
      </c>
      <c r="AY281" s="23"/>
      <c r="AZ281" s="23" t="s">
        <v>903</v>
      </c>
      <c r="BA281" s="65" t="s">
        <v>904</v>
      </c>
    </row>
    <row r="282" spans="1:53" ht="16.05" customHeight="1" x14ac:dyDescent="0.3">
      <c r="A282" s="23">
        <v>1983</v>
      </c>
      <c r="B282" s="27" t="s">
        <v>123</v>
      </c>
      <c r="C282" s="27" t="s">
        <v>124</v>
      </c>
      <c r="D282" s="27" t="s">
        <v>905</v>
      </c>
      <c r="E282" s="28">
        <v>30412</v>
      </c>
      <c r="F282" s="36">
        <v>0.31650462962962961</v>
      </c>
      <c r="G282" s="22">
        <v>30412</v>
      </c>
      <c r="H282" s="37">
        <v>0.44150462962962966</v>
      </c>
      <c r="I282" s="34" t="s">
        <v>6250</v>
      </c>
      <c r="J282" s="35">
        <v>39.881999999999998</v>
      </c>
      <c r="K282" s="35">
        <v>40.411000000000001</v>
      </c>
      <c r="L282" s="42">
        <v>10</v>
      </c>
      <c r="M282" s="35">
        <v>4.8899999999999997</v>
      </c>
      <c r="N282" s="35"/>
      <c r="O282" s="44"/>
      <c r="P282" s="44">
        <v>5</v>
      </c>
      <c r="Q282" s="44">
        <v>4.0999999999999996</v>
      </c>
      <c r="R282" s="44"/>
      <c r="S282" s="27" t="s">
        <v>5110</v>
      </c>
      <c r="T282" s="23" t="s">
        <v>139</v>
      </c>
      <c r="U282" s="27"/>
      <c r="V282" s="46"/>
      <c r="W282" s="47"/>
      <c r="X282" s="23"/>
      <c r="Y282" s="23"/>
      <c r="Z282" s="23"/>
      <c r="AA282" s="23"/>
      <c r="AB282" s="47"/>
      <c r="AC282" s="27"/>
      <c r="AD282" s="23" t="s">
        <v>232</v>
      </c>
      <c r="AE282" s="23"/>
      <c r="AF282" s="66"/>
      <c r="AG282" s="23"/>
      <c r="AH282" s="23"/>
      <c r="AI282" s="23"/>
      <c r="AJ282" s="23" t="s">
        <v>43</v>
      </c>
      <c r="AK282" s="27"/>
      <c r="AL282" s="27"/>
      <c r="AM282" s="23"/>
      <c r="AN282" s="23"/>
      <c r="AO282" s="23"/>
      <c r="AP282" s="23"/>
      <c r="AQ282" s="23"/>
      <c r="AR282" s="23"/>
      <c r="AS282" s="23" t="s">
        <v>129</v>
      </c>
      <c r="AT282" s="23" t="s">
        <v>128</v>
      </c>
      <c r="AU282" s="23" t="s">
        <v>128</v>
      </c>
      <c r="AV282" s="23" t="s">
        <v>128</v>
      </c>
      <c r="AW282" s="23" t="s">
        <v>129</v>
      </c>
      <c r="AX282" s="23" t="s">
        <v>128</v>
      </c>
      <c r="AY282" s="23"/>
      <c r="AZ282" s="23" t="s">
        <v>906</v>
      </c>
      <c r="BA282" s="45" t="s">
        <v>907</v>
      </c>
    </row>
    <row r="283" spans="1:53" ht="16.05" customHeight="1" x14ac:dyDescent="0.3">
      <c r="A283" s="23">
        <v>1983</v>
      </c>
      <c r="B283" s="27" t="s">
        <v>123</v>
      </c>
      <c r="C283" s="27" t="s">
        <v>124</v>
      </c>
      <c r="D283" s="27" t="s">
        <v>908</v>
      </c>
      <c r="E283" s="28">
        <v>30427</v>
      </c>
      <c r="F283" s="36">
        <v>0.67978009259259264</v>
      </c>
      <c r="G283" s="22">
        <v>30427</v>
      </c>
      <c r="H283" s="37">
        <v>0.80478009259259264</v>
      </c>
      <c r="I283" s="34" t="s">
        <v>6250</v>
      </c>
      <c r="J283" s="35">
        <v>39.313000000000002</v>
      </c>
      <c r="K283" s="35">
        <v>33.146000000000001</v>
      </c>
      <c r="L283" s="42">
        <v>11</v>
      </c>
      <c r="M283" s="35">
        <v>4.8899999999999997</v>
      </c>
      <c r="N283" s="35"/>
      <c r="O283" s="44"/>
      <c r="P283" s="44">
        <v>4.8</v>
      </c>
      <c r="Q283" s="44">
        <v>4.0999999999999996</v>
      </c>
      <c r="R283" s="44"/>
      <c r="S283" s="27" t="s">
        <v>5110</v>
      </c>
      <c r="T283" s="23" t="s">
        <v>134</v>
      </c>
      <c r="U283" s="27"/>
      <c r="V283" s="46"/>
      <c r="W283" s="47"/>
      <c r="X283" s="23"/>
      <c r="Y283" s="23"/>
      <c r="Z283" s="23"/>
      <c r="AA283" s="23"/>
      <c r="AB283" s="47"/>
      <c r="AC283" s="27"/>
      <c r="AD283" s="23" t="s">
        <v>909</v>
      </c>
      <c r="AE283" s="23"/>
      <c r="AF283" s="66"/>
      <c r="AG283" s="23"/>
      <c r="AH283" s="23"/>
      <c r="AI283" s="23"/>
      <c r="AJ283" s="23" t="s">
        <v>43</v>
      </c>
      <c r="AK283" s="27" t="s">
        <v>100</v>
      </c>
      <c r="AL283" s="27"/>
      <c r="AM283" s="23"/>
      <c r="AN283" s="23"/>
      <c r="AO283" s="23"/>
      <c r="AP283" s="23"/>
      <c r="AQ283" s="23"/>
      <c r="AR283" s="23"/>
      <c r="AS283" s="23" t="s">
        <v>129</v>
      </c>
      <c r="AT283" s="23" t="s">
        <v>128</v>
      </c>
      <c r="AU283" s="23" t="s">
        <v>128</v>
      </c>
      <c r="AV283" s="23" t="s">
        <v>128</v>
      </c>
      <c r="AW283" s="23" t="s">
        <v>129</v>
      </c>
      <c r="AX283" s="23" t="s">
        <v>128</v>
      </c>
      <c r="AY283" s="23"/>
      <c r="AZ283" s="23" t="s">
        <v>910</v>
      </c>
      <c r="BA283" s="45" t="s">
        <v>911</v>
      </c>
    </row>
    <row r="284" spans="1:53" ht="16.05" customHeight="1" x14ac:dyDescent="0.3">
      <c r="A284" s="23">
        <v>1983</v>
      </c>
      <c r="B284" s="27" t="s">
        <v>159</v>
      </c>
      <c r="C284" s="27" t="s">
        <v>160</v>
      </c>
      <c r="D284" s="27" t="s">
        <v>912</v>
      </c>
      <c r="E284" s="28">
        <v>30517</v>
      </c>
      <c r="F284" s="36">
        <v>0.91908564814814808</v>
      </c>
      <c r="G284" s="22">
        <v>30518</v>
      </c>
      <c r="H284" s="37">
        <v>2.4189814814814816E-3</v>
      </c>
      <c r="I284" s="34" t="s">
        <v>6250</v>
      </c>
      <c r="J284" s="35">
        <v>37.502000000000002</v>
      </c>
      <c r="K284" s="35">
        <v>15.151</v>
      </c>
      <c r="L284" s="42">
        <v>33</v>
      </c>
      <c r="M284" s="35">
        <v>4.3</v>
      </c>
      <c r="N284" s="35"/>
      <c r="O284" s="44"/>
      <c r="P284" s="44">
        <v>4.4000000000000004</v>
      </c>
      <c r="Q284" s="44"/>
      <c r="R284" s="44"/>
      <c r="S284" s="27" t="s">
        <v>5285</v>
      </c>
      <c r="T284" s="23" t="s">
        <v>171</v>
      </c>
      <c r="U284" s="27"/>
      <c r="V284" s="46">
        <v>1404794</v>
      </c>
      <c r="W284" s="47"/>
      <c r="X284" s="23">
        <v>1</v>
      </c>
      <c r="Y284" s="23">
        <v>0</v>
      </c>
      <c r="Z284" s="23">
        <v>20</v>
      </c>
      <c r="AA284" s="23"/>
      <c r="AB284" s="47"/>
      <c r="AC284" s="27" t="s">
        <v>808</v>
      </c>
      <c r="AD284" s="23"/>
      <c r="AE284" s="23"/>
      <c r="AF284" s="23"/>
      <c r="AG284" s="23"/>
      <c r="AH284" s="23" t="s">
        <v>128</v>
      </c>
      <c r="AI284" s="23" t="s">
        <v>128</v>
      </c>
      <c r="AJ284" s="23" t="s">
        <v>43</v>
      </c>
      <c r="AK284" s="27"/>
      <c r="AL284" s="27"/>
      <c r="AM284" s="23"/>
      <c r="AN284" s="23"/>
      <c r="AO284" s="23"/>
      <c r="AP284" s="23"/>
      <c r="AQ284" s="23"/>
      <c r="AR284" s="23"/>
      <c r="AS284" s="23" t="s">
        <v>129</v>
      </c>
      <c r="AT284" s="23" t="s">
        <v>129</v>
      </c>
      <c r="AU284" s="23" t="s">
        <v>128</v>
      </c>
      <c r="AV284" s="23" t="s">
        <v>128</v>
      </c>
      <c r="AW284" s="23" t="s">
        <v>129</v>
      </c>
      <c r="AX284" s="23" t="s">
        <v>128</v>
      </c>
      <c r="AY284" s="23"/>
      <c r="AZ284" s="23" t="s">
        <v>913</v>
      </c>
      <c r="BA284" s="45" t="s">
        <v>6506</v>
      </c>
    </row>
    <row r="285" spans="1:53" ht="16.05" customHeight="1" x14ac:dyDescent="0.3">
      <c r="A285" s="23">
        <v>1983</v>
      </c>
      <c r="B285" s="27" t="s">
        <v>187</v>
      </c>
      <c r="C285" s="27" t="s">
        <v>188</v>
      </c>
      <c r="D285" s="27" t="s">
        <v>914</v>
      </c>
      <c r="E285" s="28">
        <v>30519</v>
      </c>
      <c r="F285" s="36">
        <v>0.11180555555555556</v>
      </c>
      <c r="G285" s="22">
        <v>30519</v>
      </c>
      <c r="H285" s="37">
        <v>0.25763888888888892</v>
      </c>
      <c r="I285" s="34" t="s">
        <v>6250</v>
      </c>
      <c r="J285" s="35">
        <v>36.948</v>
      </c>
      <c r="K285" s="35">
        <v>49.18</v>
      </c>
      <c r="L285" s="42">
        <v>41.3</v>
      </c>
      <c r="M285" s="43">
        <v>5.45</v>
      </c>
      <c r="N285" s="35"/>
      <c r="O285" s="44"/>
      <c r="P285" s="44">
        <v>5.6</v>
      </c>
      <c r="Q285" s="44">
        <v>5</v>
      </c>
      <c r="R285" s="44"/>
      <c r="S285" s="27" t="s">
        <v>5110</v>
      </c>
      <c r="T285" s="23" t="s">
        <v>139</v>
      </c>
      <c r="U285" s="27"/>
      <c r="V285" s="46">
        <v>5862447</v>
      </c>
      <c r="W285" s="47">
        <v>416</v>
      </c>
      <c r="X285" s="23">
        <v>3</v>
      </c>
      <c r="Y285" s="23">
        <v>3</v>
      </c>
      <c r="Z285" s="23">
        <v>41</v>
      </c>
      <c r="AA285" s="23"/>
      <c r="AB285" s="47"/>
      <c r="AC285" s="27" t="s">
        <v>5908</v>
      </c>
      <c r="AD285" s="23" t="s">
        <v>126</v>
      </c>
      <c r="AE285" s="23">
        <v>75</v>
      </c>
      <c r="AF285" s="66">
        <v>5000000</v>
      </c>
      <c r="AG285" s="23"/>
      <c r="AH285" s="23" t="s">
        <v>128</v>
      </c>
      <c r="AI285" s="23" t="s">
        <v>128</v>
      </c>
      <c r="AJ285" s="23" t="s">
        <v>43</v>
      </c>
      <c r="AK285" s="27"/>
      <c r="AL285" s="27"/>
      <c r="AM285" s="23"/>
      <c r="AN285" s="23"/>
      <c r="AO285" s="23"/>
      <c r="AP285" s="23"/>
      <c r="AQ285" s="23"/>
      <c r="AR285" s="23"/>
      <c r="AS285" s="23" t="s">
        <v>129</v>
      </c>
      <c r="AT285" s="23" t="s">
        <v>129</v>
      </c>
      <c r="AU285" s="23" t="s">
        <v>129</v>
      </c>
      <c r="AV285" s="23" t="s">
        <v>129</v>
      </c>
      <c r="AW285" s="23" t="s">
        <v>129</v>
      </c>
      <c r="AX285" s="23" t="s">
        <v>128</v>
      </c>
      <c r="AY285" s="23"/>
      <c r="AZ285" s="23" t="s">
        <v>915</v>
      </c>
      <c r="BA285" s="45"/>
    </row>
    <row r="286" spans="1:53" ht="16.05" customHeight="1" x14ac:dyDescent="0.3">
      <c r="A286" s="23">
        <v>1983</v>
      </c>
      <c r="B286" s="27" t="s">
        <v>357</v>
      </c>
      <c r="C286" s="27" t="s">
        <v>648</v>
      </c>
      <c r="D286" s="27" t="s">
        <v>916</v>
      </c>
      <c r="E286" s="28">
        <v>30534</v>
      </c>
      <c r="F286" s="36">
        <v>0.2033912037037037</v>
      </c>
      <c r="G286" s="22">
        <v>30534</v>
      </c>
      <c r="H286" s="37">
        <v>0.41172453703703704</v>
      </c>
      <c r="I286" s="34" t="s">
        <v>6250</v>
      </c>
      <c r="J286" s="35">
        <v>30.349</v>
      </c>
      <c r="K286" s="35">
        <v>67.84</v>
      </c>
      <c r="L286" s="42">
        <v>10</v>
      </c>
      <c r="M286" s="43">
        <v>4.96</v>
      </c>
      <c r="N286" s="35"/>
      <c r="O286" s="44"/>
      <c r="P286" s="44">
        <v>4.7</v>
      </c>
      <c r="Q286" s="44">
        <v>4.2</v>
      </c>
      <c r="R286" s="44"/>
      <c r="S286" s="27" t="s">
        <v>5110</v>
      </c>
      <c r="T286" s="23"/>
      <c r="U286" s="27"/>
      <c r="V286" s="46"/>
      <c r="W286" s="47"/>
      <c r="X286" s="23"/>
      <c r="Y286" s="23"/>
      <c r="Z286" s="23"/>
      <c r="AA286" s="50" t="s">
        <v>917</v>
      </c>
      <c r="AB286" s="47"/>
      <c r="AC286" s="27"/>
      <c r="AD286" s="23"/>
      <c r="AE286" s="23">
        <v>25</v>
      </c>
      <c r="AF286" s="62" t="s">
        <v>137</v>
      </c>
      <c r="AG286" s="23"/>
      <c r="AH286" s="23"/>
      <c r="AI286" s="23"/>
      <c r="AJ286" s="23" t="s">
        <v>311</v>
      </c>
      <c r="AK286" s="27" t="s">
        <v>102</v>
      </c>
      <c r="AL286" s="27"/>
      <c r="AM286" s="23"/>
      <c r="AN286" s="23"/>
      <c r="AO286" s="23"/>
      <c r="AP286" s="23"/>
      <c r="AQ286" s="23" t="s">
        <v>129</v>
      </c>
      <c r="AR286" s="23"/>
      <c r="AS286" s="23" t="s">
        <v>128</v>
      </c>
      <c r="AT286" s="23" t="s">
        <v>128</v>
      </c>
      <c r="AU286" s="23" t="s">
        <v>129</v>
      </c>
      <c r="AV286" s="23" t="s">
        <v>128</v>
      </c>
      <c r="AW286" s="23" t="s">
        <v>129</v>
      </c>
      <c r="AX286" s="23" t="s">
        <v>128</v>
      </c>
      <c r="AY286" s="23"/>
      <c r="AZ286" s="23" t="s">
        <v>918</v>
      </c>
      <c r="BA286" s="65" t="s">
        <v>919</v>
      </c>
    </row>
    <row r="287" spans="1:53" ht="16.05" customHeight="1" x14ac:dyDescent="0.3">
      <c r="A287" s="23">
        <v>1983</v>
      </c>
      <c r="B287" s="27" t="s">
        <v>159</v>
      </c>
      <c r="C287" s="27" t="s">
        <v>920</v>
      </c>
      <c r="D287" s="27" t="s">
        <v>921</v>
      </c>
      <c r="E287" s="28">
        <v>30569</v>
      </c>
      <c r="F287" s="36">
        <v>0.25997685185185188</v>
      </c>
      <c r="G287" s="22">
        <v>30569</v>
      </c>
      <c r="H287" s="37">
        <v>0.34331018518518519</v>
      </c>
      <c r="I287" s="34" t="s">
        <v>6250</v>
      </c>
      <c r="J287" s="35">
        <v>43.246000000000002</v>
      </c>
      <c r="K287" s="35">
        <v>20.859000000000002</v>
      </c>
      <c r="L287" s="42">
        <v>10</v>
      </c>
      <c r="M287" s="35">
        <v>5.2</v>
      </c>
      <c r="N287" s="35"/>
      <c r="O287" s="44">
        <v>5</v>
      </c>
      <c r="P287" s="44">
        <v>5.0999999999999996</v>
      </c>
      <c r="Q287" s="44">
        <v>4.5999999999999996</v>
      </c>
      <c r="R287" s="44"/>
      <c r="S287" s="27" t="s">
        <v>5110</v>
      </c>
      <c r="T287" s="23" t="s">
        <v>146</v>
      </c>
      <c r="U287" s="27"/>
      <c r="V287" s="46"/>
      <c r="W287" s="47"/>
      <c r="X287" s="23">
        <v>0</v>
      </c>
      <c r="Y287" s="23">
        <v>0</v>
      </c>
      <c r="Z287" s="23"/>
      <c r="AA287" s="23">
        <v>200</v>
      </c>
      <c r="AB287" s="47"/>
      <c r="AC287" s="27"/>
      <c r="AD287" s="23">
        <v>1200</v>
      </c>
      <c r="AE287" s="23"/>
      <c r="AF287" s="23" t="s">
        <v>922</v>
      </c>
      <c r="AG287" s="23" t="s">
        <v>129</v>
      </c>
      <c r="AH287" s="23" t="s">
        <v>129</v>
      </c>
      <c r="AI287" s="23" t="s">
        <v>128</v>
      </c>
      <c r="AJ287" s="23" t="s">
        <v>43</v>
      </c>
      <c r="AK287" s="27" t="s">
        <v>100</v>
      </c>
      <c r="AL287" s="27" t="s">
        <v>924</v>
      </c>
      <c r="AM287" s="23"/>
      <c r="AN287" s="23"/>
      <c r="AO287" s="23"/>
      <c r="AP287" s="23"/>
      <c r="AQ287" s="23"/>
      <c r="AR287" s="23"/>
      <c r="AS287" s="23" t="s">
        <v>129</v>
      </c>
      <c r="AT287" s="23" t="s">
        <v>128</v>
      </c>
      <c r="AU287" s="23" t="s">
        <v>129</v>
      </c>
      <c r="AV287" s="23" t="s">
        <v>128</v>
      </c>
      <c r="AW287" s="23" t="s">
        <v>129</v>
      </c>
      <c r="AX287" s="23" t="s">
        <v>128</v>
      </c>
      <c r="AY287" s="23"/>
      <c r="AZ287" s="23" t="s">
        <v>923</v>
      </c>
      <c r="BA287" s="82" t="s">
        <v>925</v>
      </c>
    </row>
    <row r="288" spans="1:53" ht="16.05" customHeight="1" x14ac:dyDescent="0.3">
      <c r="A288" s="23">
        <v>1983</v>
      </c>
      <c r="B288" s="27" t="s">
        <v>159</v>
      </c>
      <c r="C288" s="27" t="s">
        <v>160</v>
      </c>
      <c r="D288" s="27" t="s">
        <v>926</v>
      </c>
      <c r="E288" s="28">
        <v>30593</v>
      </c>
      <c r="F288" s="36">
        <v>0.29859953703703707</v>
      </c>
      <c r="G288" s="22">
        <v>30593</v>
      </c>
      <c r="H288" s="37">
        <v>0.3402662037037037</v>
      </c>
      <c r="I288" s="34" t="s">
        <v>6250</v>
      </c>
      <c r="J288" s="35">
        <v>40.825000000000003</v>
      </c>
      <c r="K288" s="35">
        <v>14.09</v>
      </c>
      <c r="L288" s="42">
        <v>11</v>
      </c>
      <c r="M288" s="35">
        <v>4.0599999999999996</v>
      </c>
      <c r="N288" s="35"/>
      <c r="O288" s="44">
        <v>3.7</v>
      </c>
      <c r="P288" s="44">
        <v>3.7</v>
      </c>
      <c r="Q288" s="44"/>
      <c r="R288" s="44"/>
      <c r="S288" s="27" t="s">
        <v>5295</v>
      </c>
      <c r="T288" s="23" t="s">
        <v>927</v>
      </c>
      <c r="U288" s="27"/>
      <c r="V288" s="46"/>
      <c r="W288" s="47"/>
      <c r="X288" s="23"/>
      <c r="Y288" s="23"/>
      <c r="Z288" s="23"/>
      <c r="AA288" s="23"/>
      <c r="AB288" s="47"/>
      <c r="AC288" s="27"/>
      <c r="AD288" s="23" t="s">
        <v>232</v>
      </c>
      <c r="AE288" s="23"/>
      <c r="AF288" s="66"/>
      <c r="AG288" s="23"/>
      <c r="AH288" s="23"/>
      <c r="AI288" s="23"/>
      <c r="AJ288" s="23" t="s">
        <v>311</v>
      </c>
      <c r="AK288" s="27"/>
      <c r="AL288" s="27"/>
      <c r="AM288" s="23"/>
      <c r="AN288" s="23"/>
      <c r="AO288" s="23"/>
      <c r="AP288" s="23"/>
      <c r="AQ288" s="23"/>
      <c r="AR288" s="23"/>
      <c r="AS288" s="23" t="s">
        <v>128</v>
      </c>
      <c r="AT288" s="23" t="s">
        <v>128</v>
      </c>
      <c r="AU288" s="23" t="s">
        <v>128</v>
      </c>
      <c r="AV288" s="23" t="s">
        <v>128</v>
      </c>
      <c r="AW288" s="23" t="s">
        <v>129</v>
      </c>
      <c r="AX288" s="23" t="s">
        <v>128</v>
      </c>
      <c r="AY288" s="23"/>
      <c r="AZ288" s="23" t="s">
        <v>928</v>
      </c>
      <c r="BA288" s="45" t="s">
        <v>929</v>
      </c>
    </row>
    <row r="289" spans="1:53" ht="16.05" customHeight="1" x14ac:dyDescent="0.3">
      <c r="A289" s="23">
        <v>1983</v>
      </c>
      <c r="B289" s="27" t="s">
        <v>148</v>
      </c>
      <c r="C289" s="27" t="s">
        <v>191</v>
      </c>
      <c r="D289" s="27" t="s">
        <v>930</v>
      </c>
      <c r="E289" s="28">
        <v>30596</v>
      </c>
      <c r="F289" s="36">
        <v>0.42969907407407404</v>
      </c>
      <c r="G289" s="22">
        <v>30596</v>
      </c>
      <c r="H289" s="37">
        <v>0.26303240740740741</v>
      </c>
      <c r="I289" s="34" t="s">
        <v>6250</v>
      </c>
      <c r="J289" s="35">
        <v>43.938000000000002</v>
      </c>
      <c r="K289" s="35">
        <v>-74.257999999999996</v>
      </c>
      <c r="L289" s="42">
        <v>12.5</v>
      </c>
      <c r="M289" s="35">
        <v>4.9509999999999996</v>
      </c>
      <c r="N289" s="35"/>
      <c r="O289" s="44">
        <v>5.0999999999999996</v>
      </c>
      <c r="P289" s="44">
        <v>5.0999999999999996</v>
      </c>
      <c r="Q289" s="44"/>
      <c r="R289" s="44"/>
      <c r="S289" s="27" t="s">
        <v>5378</v>
      </c>
      <c r="T289" s="23" t="s">
        <v>171</v>
      </c>
      <c r="U289" s="27"/>
      <c r="V289" s="46">
        <v>3109452</v>
      </c>
      <c r="W289" s="47"/>
      <c r="X289" s="23">
        <v>0</v>
      </c>
      <c r="Y289" s="23">
        <v>0</v>
      </c>
      <c r="Z289" s="23">
        <v>1</v>
      </c>
      <c r="AA289" s="23"/>
      <c r="AB289" s="47"/>
      <c r="AC289" s="27" t="s">
        <v>931</v>
      </c>
      <c r="AD289" s="23" t="s">
        <v>232</v>
      </c>
      <c r="AE289" s="23">
        <v>0</v>
      </c>
      <c r="AF289" s="23"/>
      <c r="AG289" s="23"/>
      <c r="AH289" s="23" t="s">
        <v>128</v>
      </c>
      <c r="AI289" s="23" t="s">
        <v>128</v>
      </c>
      <c r="AJ289" s="23"/>
      <c r="AK289" s="27"/>
      <c r="AL289" s="27"/>
      <c r="AM289" s="23"/>
      <c r="AN289" s="23"/>
      <c r="AO289" s="23"/>
      <c r="AP289" s="23"/>
      <c r="AQ289" s="23"/>
      <c r="AR289" s="23"/>
      <c r="AS289" s="23" t="s">
        <v>129</v>
      </c>
      <c r="AT289" s="23" t="s">
        <v>129</v>
      </c>
      <c r="AU289" s="23" t="s">
        <v>128</v>
      </c>
      <c r="AV289" s="23" t="s">
        <v>128</v>
      </c>
      <c r="AW289" s="23" t="s">
        <v>129</v>
      </c>
      <c r="AX289" s="23" t="s">
        <v>128</v>
      </c>
      <c r="AY289" s="23"/>
      <c r="AZ289" s="23" t="s">
        <v>932</v>
      </c>
      <c r="BA289" s="39" t="s">
        <v>933</v>
      </c>
    </row>
    <row r="290" spans="1:53" ht="16.05" customHeight="1" x14ac:dyDescent="0.3">
      <c r="A290" s="23">
        <v>1983</v>
      </c>
      <c r="B290" s="27" t="s">
        <v>123</v>
      </c>
      <c r="C290" s="27" t="s">
        <v>124</v>
      </c>
      <c r="D290" s="27" t="s">
        <v>934</v>
      </c>
      <c r="E290" s="28">
        <v>30610</v>
      </c>
      <c r="F290" s="36">
        <v>0.85751157407407408</v>
      </c>
      <c r="G290" s="22">
        <v>30610</v>
      </c>
      <c r="H290" s="37">
        <v>0.98251157407407408</v>
      </c>
      <c r="I290" s="34" t="s">
        <v>6250</v>
      </c>
      <c r="J290" s="35">
        <v>40.127000000000002</v>
      </c>
      <c r="K290" s="35">
        <v>29.376999999999999</v>
      </c>
      <c r="L290" s="42">
        <v>13.9</v>
      </c>
      <c r="M290" s="35">
        <v>5.4429999999999996</v>
      </c>
      <c r="N290" s="35"/>
      <c r="O290" s="44"/>
      <c r="P290" s="44">
        <v>5.0999999999999996</v>
      </c>
      <c r="Q290" s="44">
        <v>5</v>
      </c>
      <c r="R290" s="44"/>
      <c r="S290" s="27" t="s">
        <v>5379</v>
      </c>
      <c r="T290" s="23" t="s">
        <v>139</v>
      </c>
      <c r="U290" s="27"/>
      <c r="V290" s="46">
        <v>13922727</v>
      </c>
      <c r="W290" s="47"/>
      <c r="X290" s="23">
        <v>0</v>
      </c>
      <c r="Y290" s="23">
        <v>0</v>
      </c>
      <c r="Z290" s="23">
        <v>4</v>
      </c>
      <c r="AA290" s="23"/>
      <c r="AB290" s="47"/>
      <c r="AC290" s="27"/>
      <c r="AD290" s="23" t="s">
        <v>470</v>
      </c>
      <c r="AE290" s="23"/>
      <c r="AF290" s="66"/>
      <c r="AG290" s="23"/>
      <c r="AH290" s="23" t="s">
        <v>128</v>
      </c>
      <c r="AI290" s="23" t="s">
        <v>128</v>
      </c>
      <c r="AJ290" s="23" t="s">
        <v>43</v>
      </c>
      <c r="AK290" s="27" t="s">
        <v>100</v>
      </c>
      <c r="AL290" s="27"/>
      <c r="AM290" s="23"/>
      <c r="AN290" s="23"/>
      <c r="AO290" s="23"/>
      <c r="AP290" s="23"/>
      <c r="AQ290" s="23"/>
      <c r="AR290" s="23"/>
      <c r="AS290" s="23" t="s">
        <v>129</v>
      </c>
      <c r="AT290" s="23" t="s">
        <v>129</v>
      </c>
      <c r="AU290" s="23" t="s">
        <v>128</v>
      </c>
      <c r="AV290" s="23" t="s">
        <v>128</v>
      </c>
      <c r="AW290" s="23" t="s">
        <v>129</v>
      </c>
      <c r="AX290" s="23" t="s">
        <v>128</v>
      </c>
      <c r="AY290" s="23"/>
      <c r="AZ290" s="23" t="s">
        <v>935</v>
      </c>
      <c r="BA290" s="45" t="s">
        <v>6396</v>
      </c>
    </row>
    <row r="291" spans="1:53" ht="16.05" customHeight="1" x14ac:dyDescent="0.3">
      <c r="A291" s="23">
        <v>1983</v>
      </c>
      <c r="B291" s="27" t="s">
        <v>130</v>
      </c>
      <c r="C291" s="27" t="s">
        <v>131</v>
      </c>
      <c r="D291" s="27" t="s">
        <v>936</v>
      </c>
      <c r="E291" s="28">
        <v>30626</v>
      </c>
      <c r="F291" s="36">
        <v>0.88177083333333339</v>
      </c>
      <c r="G291" s="22">
        <v>30627</v>
      </c>
      <c r="H291" s="37">
        <v>0.21510416666666665</v>
      </c>
      <c r="I291" s="34" t="s">
        <v>6250</v>
      </c>
      <c r="J291" s="35">
        <v>35.206000000000003</v>
      </c>
      <c r="K291" s="35">
        <v>115.21299999999999</v>
      </c>
      <c r="L291" s="42">
        <v>19</v>
      </c>
      <c r="M291" s="35">
        <v>5.5060000000000002</v>
      </c>
      <c r="N291" s="35">
        <v>5.5</v>
      </c>
      <c r="O291" s="44"/>
      <c r="P291" s="44">
        <v>5.7</v>
      </c>
      <c r="Q291" s="44">
        <v>5.3</v>
      </c>
      <c r="R291" s="44"/>
      <c r="S291" s="27" t="s">
        <v>5304</v>
      </c>
      <c r="T291" s="23" t="s">
        <v>134</v>
      </c>
      <c r="U291" s="27"/>
      <c r="V291" s="46">
        <v>32123932</v>
      </c>
      <c r="W291" s="47">
        <v>18700</v>
      </c>
      <c r="X291" s="50" t="s">
        <v>4877</v>
      </c>
      <c r="Y291" s="50" t="s">
        <v>4877</v>
      </c>
      <c r="Z291" s="50" t="s">
        <v>5101</v>
      </c>
      <c r="AA291" s="23">
        <v>16500</v>
      </c>
      <c r="AB291" s="47"/>
      <c r="AC291" s="64" t="s">
        <v>5910</v>
      </c>
      <c r="AD291" s="23"/>
      <c r="AE291" s="50">
        <v>3300</v>
      </c>
      <c r="AF291" s="62" t="s">
        <v>137</v>
      </c>
      <c r="AG291" s="23"/>
      <c r="AH291" s="23" t="s">
        <v>128</v>
      </c>
      <c r="AI291" s="23" t="s">
        <v>128</v>
      </c>
      <c r="AJ291" s="23" t="s">
        <v>43</v>
      </c>
      <c r="AK291" s="27"/>
      <c r="AL291" s="27"/>
      <c r="AM291" s="23"/>
      <c r="AN291" s="23"/>
      <c r="AO291" s="23"/>
      <c r="AP291" s="23"/>
      <c r="AQ291" s="23" t="s">
        <v>129</v>
      </c>
      <c r="AR291" s="23"/>
      <c r="AS291" s="23" t="s">
        <v>129</v>
      </c>
      <c r="AT291" s="23" t="s">
        <v>129</v>
      </c>
      <c r="AU291" s="23" t="s">
        <v>129</v>
      </c>
      <c r="AV291" s="23" t="s">
        <v>129</v>
      </c>
      <c r="AW291" s="23" t="s">
        <v>129</v>
      </c>
      <c r="AX291" s="23" t="s">
        <v>128</v>
      </c>
      <c r="AY291" s="23"/>
      <c r="AZ291" s="23" t="s">
        <v>937</v>
      </c>
      <c r="BA291" s="45" t="s">
        <v>5757</v>
      </c>
    </row>
    <row r="292" spans="1:53" ht="16.05" customHeight="1" x14ac:dyDescent="0.3">
      <c r="A292" s="23">
        <v>1983</v>
      </c>
      <c r="B292" s="27" t="s">
        <v>153</v>
      </c>
      <c r="C292" s="27" t="s">
        <v>258</v>
      </c>
      <c r="D292" s="27" t="s">
        <v>938</v>
      </c>
      <c r="E292" s="28">
        <v>30628</v>
      </c>
      <c r="F292" s="36">
        <v>3.4386574074074076E-2</v>
      </c>
      <c r="G292" s="22">
        <v>30628</v>
      </c>
      <c r="H292" s="37">
        <v>7.6053240740740741E-2</v>
      </c>
      <c r="I292" s="34" t="s">
        <v>6250</v>
      </c>
      <c r="J292" s="35">
        <v>50.695999999999998</v>
      </c>
      <c r="K292" s="35">
        <v>5.3460000000000001</v>
      </c>
      <c r="L292" s="42">
        <v>10</v>
      </c>
      <c r="M292" s="43">
        <v>4.8</v>
      </c>
      <c r="N292" s="43">
        <v>4.84</v>
      </c>
      <c r="O292" s="44">
        <v>5</v>
      </c>
      <c r="P292" s="44">
        <v>5</v>
      </c>
      <c r="Q292" s="44">
        <v>4.3</v>
      </c>
      <c r="R292" s="44"/>
      <c r="S292" s="27" t="s">
        <v>5614</v>
      </c>
      <c r="T292" s="23" t="s">
        <v>204</v>
      </c>
      <c r="U292" s="27"/>
      <c r="V292" s="46">
        <v>13140176</v>
      </c>
      <c r="W292" s="47">
        <v>1030</v>
      </c>
      <c r="X292" s="23">
        <v>6</v>
      </c>
      <c r="Y292" s="23">
        <v>1</v>
      </c>
      <c r="Z292" s="23" t="s">
        <v>939</v>
      </c>
      <c r="AA292" s="23" t="s">
        <v>940</v>
      </c>
      <c r="AB292" s="47">
        <v>139</v>
      </c>
      <c r="AC292" s="27" t="s">
        <v>941</v>
      </c>
      <c r="AD292" s="62" t="s">
        <v>942</v>
      </c>
      <c r="AE292" s="50" t="s">
        <v>943</v>
      </c>
      <c r="AF292" s="66" t="s">
        <v>944</v>
      </c>
      <c r="AG292" s="23" t="s">
        <v>128</v>
      </c>
      <c r="AH292" s="23" t="s">
        <v>128</v>
      </c>
      <c r="AI292" s="23" t="s">
        <v>128</v>
      </c>
      <c r="AJ292" s="23" t="s">
        <v>43</v>
      </c>
      <c r="AK292" s="27"/>
      <c r="AL292" s="27"/>
      <c r="AM292" s="23"/>
      <c r="AN292" s="23"/>
      <c r="AO292" s="23"/>
      <c r="AP292" s="23"/>
      <c r="AQ292" s="23"/>
      <c r="AR292" s="23"/>
      <c r="AS292" s="23" t="s">
        <v>129</v>
      </c>
      <c r="AT292" s="23" t="s">
        <v>129</v>
      </c>
      <c r="AU292" s="23" t="s">
        <v>129</v>
      </c>
      <c r="AV292" s="23" t="s">
        <v>129</v>
      </c>
      <c r="AW292" s="23" t="s">
        <v>129</v>
      </c>
      <c r="AX292" s="23" t="s">
        <v>128</v>
      </c>
      <c r="AY292" s="23" t="s">
        <v>6329</v>
      </c>
      <c r="AZ292" s="23" t="s">
        <v>945</v>
      </c>
      <c r="BA292" s="65"/>
    </row>
    <row r="293" spans="1:53" ht="16.05" customHeight="1" x14ac:dyDescent="0.3">
      <c r="A293" s="23">
        <v>1983</v>
      </c>
      <c r="B293" s="27" t="s">
        <v>159</v>
      </c>
      <c r="C293" s="27" t="s">
        <v>160</v>
      </c>
      <c r="D293" s="27" t="s">
        <v>534</v>
      </c>
      <c r="E293" s="28">
        <v>30629</v>
      </c>
      <c r="F293" s="36">
        <v>0.68739583333333332</v>
      </c>
      <c r="G293" s="22">
        <v>30629</v>
      </c>
      <c r="H293" s="37">
        <v>0.72906249999999995</v>
      </c>
      <c r="I293" s="34" t="s">
        <v>6250</v>
      </c>
      <c r="J293" s="35">
        <v>44.689</v>
      </c>
      <c r="K293" s="35">
        <v>10.317</v>
      </c>
      <c r="L293" s="42">
        <v>36.9</v>
      </c>
      <c r="M293" s="35">
        <v>5.069</v>
      </c>
      <c r="N293" s="35"/>
      <c r="O293" s="44">
        <v>5.2</v>
      </c>
      <c r="P293" s="44">
        <v>5.0999999999999996</v>
      </c>
      <c r="Q293" s="44">
        <v>5</v>
      </c>
      <c r="R293" s="44"/>
      <c r="S293" s="27" t="s">
        <v>5349</v>
      </c>
      <c r="T293" s="23" t="s">
        <v>146</v>
      </c>
      <c r="U293" s="27"/>
      <c r="V293" s="46">
        <v>4290567</v>
      </c>
      <c r="W293" s="47"/>
      <c r="X293" s="23">
        <v>0</v>
      </c>
      <c r="Y293" s="23">
        <v>0</v>
      </c>
      <c r="Z293" s="23">
        <v>100</v>
      </c>
      <c r="AA293" s="23"/>
      <c r="AB293" s="47"/>
      <c r="AC293" s="27"/>
      <c r="AD293" s="23" t="s">
        <v>232</v>
      </c>
      <c r="AE293" s="23"/>
      <c r="AF293" s="62" t="s">
        <v>137</v>
      </c>
      <c r="AG293" s="23"/>
      <c r="AH293" s="23" t="s">
        <v>128</v>
      </c>
      <c r="AI293" s="23" t="s">
        <v>128</v>
      </c>
      <c r="AJ293" s="23" t="s">
        <v>43</v>
      </c>
      <c r="AK293" s="27"/>
      <c r="AL293" s="27"/>
      <c r="AM293" s="23"/>
      <c r="AN293" s="23"/>
      <c r="AO293" s="23"/>
      <c r="AP293" s="23"/>
      <c r="AQ293" s="23" t="s">
        <v>129</v>
      </c>
      <c r="AR293" s="23"/>
      <c r="AS293" s="23" t="s">
        <v>129</v>
      </c>
      <c r="AT293" s="23" t="s">
        <v>129</v>
      </c>
      <c r="AU293" s="23" t="s">
        <v>129</v>
      </c>
      <c r="AV293" s="23" t="s">
        <v>128</v>
      </c>
      <c r="AW293" s="23" t="s">
        <v>129</v>
      </c>
      <c r="AX293" s="23" t="s">
        <v>128</v>
      </c>
      <c r="AY293" s="23"/>
      <c r="AZ293" s="23" t="s">
        <v>946</v>
      </c>
      <c r="BA293" s="65" t="s">
        <v>947</v>
      </c>
    </row>
    <row r="294" spans="1:53" ht="16.05" customHeight="1" x14ac:dyDescent="0.3">
      <c r="A294" s="23">
        <v>1983</v>
      </c>
      <c r="B294" s="27" t="s">
        <v>123</v>
      </c>
      <c r="C294" s="27" t="s">
        <v>124</v>
      </c>
      <c r="D294" s="27" t="s">
        <v>668</v>
      </c>
      <c r="E294" s="28">
        <v>30638</v>
      </c>
      <c r="F294" s="36">
        <v>5.2488425925925924E-2</v>
      </c>
      <c r="G294" s="22">
        <v>30638</v>
      </c>
      <c r="H294" s="37">
        <v>0.17748842592592592</v>
      </c>
      <c r="I294" s="34" t="s">
        <v>6250</v>
      </c>
      <c r="J294" s="35">
        <v>39.780999999999999</v>
      </c>
      <c r="K294" s="35">
        <v>39.463000000000001</v>
      </c>
      <c r="L294" s="42">
        <v>27.1</v>
      </c>
      <c r="M294" s="35">
        <v>5.4429999999999996</v>
      </c>
      <c r="N294" s="35"/>
      <c r="O294" s="44"/>
      <c r="P294" s="44">
        <v>5</v>
      </c>
      <c r="Q294" s="44">
        <v>4.8</v>
      </c>
      <c r="R294" s="44"/>
      <c r="S294" s="27" t="s">
        <v>5347</v>
      </c>
      <c r="T294" s="23" t="s">
        <v>582</v>
      </c>
      <c r="U294" s="27"/>
      <c r="V294" s="46">
        <v>3314952</v>
      </c>
      <c r="W294" s="47"/>
      <c r="X294" s="23">
        <v>0</v>
      </c>
      <c r="Y294" s="23">
        <v>0</v>
      </c>
      <c r="Z294" s="23">
        <v>5</v>
      </c>
      <c r="AA294" s="23"/>
      <c r="AB294" s="47"/>
      <c r="AC294" s="27"/>
      <c r="AD294" s="23" t="s">
        <v>208</v>
      </c>
      <c r="AE294" s="23"/>
      <c r="AF294" s="23"/>
      <c r="AG294" s="23"/>
      <c r="AH294" s="23" t="s">
        <v>128</v>
      </c>
      <c r="AI294" s="23" t="s">
        <v>128</v>
      </c>
      <c r="AJ294" s="23" t="s">
        <v>43</v>
      </c>
      <c r="AK294" s="27" t="s">
        <v>290</v>
      </c>
      <c r="AL294" s="27"/>
      <c r="AM294" s="23"/>
      <c r="AN294" s="23"/>
      <c r="AO294" s="23"/>
      <c r="AP294" s="23"/>
      <c r="AQ294" s="23"/>
      <c r="AR294" s="23"/>
      <c r="AS294" s="23" t="s">
        <v>129</v>
      </c>
      <c r="AT294" s="23" t="s">
        <v>129</v>
      </c>
      <c r="AU294" s="23" t="s">
        <v>128</v>
      </c>
      <c r="AV294" s="23" t="s">
        <v>128</v>
      </c>
      <c r="AW294" s="23" t="s">
        <v>129</v>
      </c>
      <c r="AX294" s="23" t="s">
        <v>128</v>
      </c>
      <c r="AY294" s="23"/>
      <c r="AZ294" s="23" t="s">
        <v>948</v>
      </c>
      <c r="BA294" s="45" t="s">
        <v>6395</v>
      </c>
    </row>
    <row r="295" spans="1:53" ht="16.05" customHeight="1" x14ac:dyDescent="0.3">
      <c r="A295" s="23">
        <v>1984</v>
      </c>
      <c r="B295" s="27" t="s">
        <v>159</v>
      </c>
      <c r="C295" s="27" t="s">
        <v>694</v>
      </c>
      <c r="D295" s="27" t="s">
        <v>921</v>
      </c>
      <c r="E295" s="28">
        <v>30744</v>
      </c>
      <c r="F295" s="36">
        <v>0.35576388888888894</v>
      </c>
      <c r="G295" s="22">
        <v>30744</v>
      </c>
      <c r="H295" s="37">
        <v>0.39743055555555556</v>
      </c>
      <c r="I295" s="34" t="s">
        <v>6250</v>
      </c>
      <c r="J295" s="35">
        <v>43.311999999999998</v>
      </c>
      <c r="K295" s="35">
        <v>20.975000000000001</v>
      </c>
      <c r="L295" s="42">
        <v>10</v>
      </c>
      <c r="M295" s="43">
        <v>4.84</v>
      </c>
      <c r="N295" s="35"/>
      <c r="O295" s="44">
        <v>4.0999999999999996</v>
      </c>
      <c r="P295" s="44">
        <v>4.5999999999999996</v>
      </c>
      <c r="Q295" s="44"/>
      <c r="R295" s="44"/>
      <c r="S295" s="27" t="s">
        <v>5110</v>
      </c>
      <c r="T295" s="23" t="s">
        <v>497</v>
      </c>
      <c r="U295" s="27"/>
      <c r="V295" s="46">
        <v>1208671</v>
      </c>
      <c r="W295" s="47"/>
      <c r="X295" s="23">
        <v>0</v>
      </c>
      <c r="Y295" s="23">
        <v>0</v>
      </c>
      <c r="Z295" s="23">
        <v>3</v>
      </c>
      <c r="AA295" s="23"/>
      <c r="AB295" s="47"/>
      <c r="AC295" s="27"/>
      <c r="AD295" s="23" t="s">
        <v>232</v>
      </c>
      <c r="AE295" s="23"/>
      <c r="AF295" s="23"/>
      <c r="AG295" s="23"/>
      <c r="AH295" s="23" t="s">
        <v>128</v>
      </c>
      <c r="AI295" s="23" t="s">
        <v>128</v>
      </c>
      <c r="AJ295" s="23" t="s">
        <v>950</v>
      </c>
      <c r="AK295" s="27"/>
      <c r="AL295" s="27" t="s">
        <v>951</v>
      </c>
      <c r="AM295" s="23"/>
      <c r="AN295" s="23"/>
      <c r="AO295" s="23"/>
      <c r="AP295" s="23"/>
      <c r="AQ295" s="23"/>
      <c r="AR295" s="23"/>
      <c r="AS295" s="23" t="s">
        <v>129</v>
      </c>
      <c r="AT295" s="23" t="s">
        <v>129</v>
      </c>
      <c r="AU295" s="23" t="s">
        <v>128</v>
      </c>
      <c r="AV295" s="23" t="s">
        <v>128</v>
      </c>
      <c r="AW295" s="23" t="s">
        <v>129</v>
      </c>
      <c r="AX295" s="23" t="s">
        <v>128</v>
      </c>
      <c r="AY295" s="23"/>
      <c r="AZ295" s="23" t="s">
        <v>949</v>
      </c>
      <c r="BA295" s="45" t="s">
        <v>6507</v>
      </c>
    </row>
    <row r="296" spans="1:53" ht="16.05" customHeight="1" x14ac:dyDescent="0.3">
      <c r="A296" s="23">
        <v>1984</v>
      </c>
      <c r="B296" s="27" t="s">
        <v>294</v>
      </c>
      <c r="C296" s="27" t="s">
        <v>304</v>
      </c>
      <c r="D296" s="27" t="s">
        <v>952</v>
      </c>
      <c r="E296" s="28">
        <v>30746</v>
      </c>
      <c r="F296" s="36">
        <v>8.8368055555555547E-2</v>
      </c>
      <c r="G296" s="22">
        <v>30746</v>
      </c>
      <c r="H296" s="37">
        <v>0.5883680555555556</v>
      </c>
      <c r="I296" s="34" t="s">
        <v>6250</v>
      </c>
      <c r="J296" s="35">
        <v>-38.869999999999997</v>
      </c>
      <c r="K296" s="35">
        <v>176.32</v>
      </c>
      <c r="L296" s="42">
        <v>23.9</v>
      </c>
      <c r="M296" s="35">
        <v>5.33</v>
      </c>
      <c r="N296" s="35"/>
      <c r="O296" s="44"/>
      <c r="P296" s="44">
        <v>5</v>
      </c>
      <c r="Q296" s="44">
        <v>4.8</v>
      </c>
      <c r="R296" s="44"/>
      <c r="S296" s="27" t="s">
        <v>5110</v>
      </c>
      <c r="T296" s="23" t="s">
        <v>171</v>
      </c>
      <c r="U296" s="27"/>
      <c r="V296" s="46"/>
      <c r="W296" s="47"/>
      <c r="X296" s="23"/>
      <c r="Y296" s="23"/>
      <c r="Z296" s="23"/>
      <c r="AA296" s="23"/>
      <c r="AB296" s="47"/>
      <c r="AC296" s="27"/>
      <c r="AD296" s="23" t="s">
        <v>420</v>
      </c>
      <c r="AE296" s="23"/>
      <c r="AF296" s="66"/>
      <c r="AG296" s="23" t="s">
        <v>129</v>
      </c>
      <c r="AH296" s="23"/>
      <c r="AI296" s="23"/>
      <c r="AJ296" s="23" t="s">
        <v>43</v>
      </c>
      <c r="AK296" s="27" t="s">
        <v>100</v>
      </c>
      <c r="AL296" s="27"/>
      <c r="AM296" s="23"/>
      <c r="AN296" s="23"/>
      <c r="AO296" s="23"/>
      <c r="AP296" s="23"/>
      <c r="AQ296" s="23"/>
      <c r="AR296" s="23"/>
      <c r="AS296" s="23" t="s">
        <v>129</v>
      </c>
      <c r="AT296" s="23" t="s">
        <v>128</v>
      </c>
      <c r="AU296" s="23" t="s">
        <v>128</v>
      </c>
      <c r="AV296" s="23" t="s">
        <v>128</v>
      </c>
      <c r="AW296" s="23" t="s">
        <v>129</v>
      </c>
      <c r="AX296" s="23" t="s">
        <v>128</v>
      </c>
      <c r="AY296" s="23"/>
      <c r="AZ296" s="23" t="s">
        <v>953</v>
      </c>
      <c r="BA296" s="65" t="s">
        <v>954</v>
      </c>
    </row>
    <row r="297" spans="1:53" ht="16.05" customHeight="1" x14ac:dyDescent="0.3">
      <c r="A297" s="23">
        <v>1984</v>
      </c>
      <c r="B297" s="27" t="s">
        <v>159</v>
      </c>
      <c r="C297" s="27" t="s">
        <v>160</v>
      </c>
      <c r="D297" s="27" t="s">
        <v>955</v>
      </c>
      <c r="E297" s="28">
        <v>30794</v>
      </c>
      <c r="F297" s="36">
        <v>0.73568287037037028</v>
      </c>
      <c r="G297" s="22">
        <v>30794</v>
      </c>
      <c r="H297" s="37">
        <v>0.81901620370370365</v>
      </c>
      <c r="I297" s="34" t="s">
        <v>6250</v>
      </c>
      <c r="J297" s="35">
        <v>43.616</v>
      </c>
      <c r="K297" s="35">
        <v>10.194000000000001</v>
      </c>
      <c r="L297" s="42">
        <v>15.1</v>
      </c>
      <c r="M297" s="43">
        <v>4.6100000000000003</v>
      </c>
      <c r="N297" s="35"/>
      <c r="O297" s="44">
        <v>4.7</v>
      </c>
      <c r="P297" s="44">
        <v>4.3</v>
      </c>
      <c r="Q297" s="44"/>
      <c r="R297" s="44"/>
      <c r="S297" s="67" t="s">
        <v>5295</v>
      </c>
      <c r="T297" s="23" t="s">
        <v>497</v>
      </c>
      <c r="U297" s="27"/>
      <c r="V297" s="46">
        <v>3412433</v>
      </c>
      <c r="W297" s="47"/>
      <c r="X297" s="23">
        <v>3</v>
      </c>
      <c r="Y297" s="23">
        <v>0</v>
      </c>
      <c r="Z297" s="23">
        <v>0</v>
      </c>
      <c r="AA297" s="23"/>
      <c r="AB297" s="47"/>
      <c r="AC297" s="27" t="s">
        <v>956</v>
      </c>
      <c r="AD297" s="23">
        <v>90</v>
      </c>
      <c r="AE297" s="23"/>
      <c r="AF297" s="23"/>
      <c r="AG297" s="23"/>
      <c r="AH297" s="23" t="s">
        <v>128</v>
      </c>
      <c r="AI297" s="23" t="s">
        <v>128</v>
      </c>
      <c r="AJ297" s="23"/>
      <c r="AK297" s="27"/>
      <c r="AL297" s="27"/>
      <c r="AM297" s="23"/>
      <c r="AN297" s="23"/>
      <c r="AO297" s="23"/>
      <c r="AP297" s="23"/>
      <c r="AQ297" s="23"/>
      <c r="AR297" s="23"/>
      <c r="AS297" s="23" t="s">
        <v>129</v>
      </c>
      <c r="AT297" s="23" t="s">
        <v>129</v>
      </c>
      <c r="AU297" s="23" t="s">
        <v>128</v>
      </c>
      <c r="AV297" s="23" t="s">
        <v>128</v>
      </c>
      <c r="AW297" s="23" t="s">
        <v>129</v>
      </c>
      <c r="AX297" s="23" t="s">
        <v>128</v>
      </c>
      <c r="AY297" s="23"/>
      <c r="AZ297" s="23" t="s">
        <v>957</v>
      </c>
      <c r="BA297" s="45" t="s">
        <v>6508</v>
      </c>
    </row>
    <row r="298" spans="1:53" ht="16.05" customHeight="1" x14ac:dyDescent="0.3">
      <c r="A298" s="23">
        <v>1984</v>
      </c>
      <c r="B298" s="27" t="s">
        <v>159</v>
      </c>
      <c r="C298" s="27" t="s">
        <v>160</v>
      </c>
      <c r="D298" s="27" t="s">
        <v>958</v>
      </c>
      <c r="E298" s="28">
        <v>30813</v>
      </c>
      <c r="F298" s="36">
        <v>0.44572916666666668</v>
      </c>
      <c r="G298" s="22">
        <v>30813</v>
      </c>
      <c r="H298" s="37">
        <v>0.52906249999999999</v>
      </c>
      <c r="I298" s="34" t="s">
        <v>6250</v>
      </c>
      <c r="J298" s="35">
        <v>41.831000000000003</v>
      </c>
      <c r="K298" s="35">
        <v>13.961</v>
      </c>
      <c r="L298" s="42">
        <v>13.9</v>
      </c>
      <c r="M298" s="35">
        <v>5.5049999999999999</v>
      </c>
      <c r="N298" s="35">
        <v>5.47</v>
      </c>
      <c r="O298" s="44">
        <v>5.4</v>
      </c>
      <c r="P298" s="44">
        <v>5.2</v>
      </c>
      <c r="Q298" s="44">
        <v>5.2</v>
      </c>
      <c r="R298" s="44"/>
      <c r="S298" s="27" t="s">
        <v>5492</v>
      </c>
      <c r="T298" s="23" t="s">
        <v>146</v>
      </c>
      <c r="U298" s="27"/>
      <c r="V298" s="46">
        <v>1284049</v>
      </c>
      <c r="W298" s="47"/>
      <c r="X298" s="23">
        <v>3</v>
      </c>
      <c r="Y298" s="23">
        <v>0</v>
      </c>
      <c r="Z298" s="23">
        <v>63</v>
      </c>
      <c r="AA298" s="23"/>
      <c r="AB298" s="47"/>
      <c r="AC298" s="27" t="s">
        <v>959</v>
      </c>
      <c r="AD298" s="23" t="s">
        <v>232</v>
      </c>
      <c r="AE298" s="23"/>
      <c r="AF298" s="62" t="s">
        <v>137</v>
      </c>
      <c r="AG298" s="23"/>
      <c r="AH298" s="23" t="s">
        <v>128</v>
      </c>
      <c r="AI298" s="23" t="s">
        <v>128</v>
      </c>
      <c r="AJ298" s="23" t="s">
        <v>390</v>
      </c>
      <c r="AK298" s="27" t="s">
        <v>97</v>
      </c>
      <c r="AL298" s="27" t="s">
        <v>961</v>
      </c>
      <c r="AM298" s="23"/>
      <c r="AN298" s="23"/>
      <c r="AO298" s="23"/>
      <c r="AP298" s="23"/>
      <c r="AQ298" s="23" t="s">
        <v>129</v>
      </c>
      <c r="AR298" s="23"/>
      <c r="AS298" s="23" t="s">
        <v>129</v>
      </c>
      <c r="AT298" s="23" t="s">
        <v>129</v>
      </c>
      <c r="AU298" s="23" t="s">
        <v>129</v>
      </c>
      <c r="AV298" s="23" t="s">
        <v>128</v>
      </c>
      <c r="AW298" s="23" t="s">
        <v>129</v>
      </c>
      <c r="AX298" s="23" t="s">
        <v>128</v>
      </c>
      <c r="AY298" s="23"/>
      <c r="AZ298" s="23" t="s">
        <v>960</v>
      </c>
      <c r="BA298" s="65" t="s">
        <v>962</v>
      </c>
    </row>
    <row r="299" spans="1:53" ht="16.05" customHeight="1" x14ac:dyDescent="0.3">
      <c r="A299" s="23">
        <v>1984</v>
      </c>
      <c r="B299" s="27" t="s">
        <v>159</v>
      </c>
      <c r="C299" s="45" t="s">
        <v>476</v>
      </c>
      <c r="D299" s="27" t="s">
        <v>963</v>
      </c>
      <c r="E299" s="28">
        <v>30815</v>
      </c>
      <c r="F299" s="36">
        <v>0.53188657407407403</v>
      </c>
      <c r="G299" s="22">
        <v>30815</v>
      </c>
      <c r="H299" s="37">
        <v>0.6152199074074074</v>
      </c>
      <c r="I299" s="34" t="s">
        <v>6250</v>
      </c>
      <c r="J299" s="35">
        <v>42.966999999999999</v>
      </c>
      <c r="K299" s="35">
        <v>17.734000000000002</v>
      </c>
      <c r="L299" s="42">
        <v>29.7</v>
      </c>
      <c r="M299" s="35">
        <v>5.452</v>
      </c>
      <c r="N299" s="35"/>
      <c r="O299" s="44">
        <v>5.5</v>
      </c>
      <c r="P299" s="44">
        <v>5.0999999999999996</v>
      </c>
      <c r="Q299" s="44">
        <v>5.0999999999999996</v>
      </c>
      <c r="R299" s="44"/>
      <c r="S299" s="27" t="s">
        <v>5311</v>
      </c>
      <c r="T299" s="23" t="s">
        <v>134</v>
      </c>
      <c r="U299" s="27"/>
      <c r="V299" s="46">
        <v>1236897</v>
      </c>
      <c r="W299" s="47"/>
      <c r="X299" s="23">
        <v>1</v>
      </c>
      <c r="Y299" s="23">
        <v>0</v>
      </c>
      <c r="Z299" s="23">
        <v>10</v>
      </c>
      <c r="AA299" s="23"/>
      <c r="AB299" s="47"/>
      <c r="AC299" s="27" t="s">
        <v>964</v>
      </c>
      <c r="AD299" s="23" t="s">
        <v>232</v>
      </c>
      <c r="AE299" s="23"/>
      <c r="AF299" s="62" t="s">
        <v>137</v>
      </c>
      <c r="AG299" s="23"/>
      <c r="AH299" s="23" t="s">
        <v>129</v>
      </c>
      <c r="AI299" s="23" t="s">
        <v>128</v>
      </c>
      <c r="AJ299" s="23" t="s">
        <v>43</v>
      </c>
      <c r="AK299" s="27"/>
      <c r="AL299" s="27"/>
      <c r="AM299" s="23"/>
      <c r="AN299" s="23"/>
      <c r="AO299" s="23"/>
      <c r="AP299" s="23"/>
      <c r="AQ299" s="23" t="s">
        <v>129</v>
      </c>
      <c r="AR299" s="23"/>
      <c r="AS299" s="23" t="s">
        <v>129</v>
      </c>
      <c r="AT299" s="23" t="s">
        <v>129</v>
      </c>
      <c r="AU299" s="23" t="s">
        <v>129</v>
      </c>
      <c r="AV299" s="23" t="s">
        <v>128</v>
      </c>
      <c r="AW299" s="23" t="s">
        <v>129</v>
      </c>
      <c r="AX299" s="23" t="s">
        <v>128</v>
      </c>
      <c r="AY299" s="23"/>
      <c r="AZ299" s="23" t="s">
        <v>965</v>
      </c>
      <c r="BA299" s="45"/>
    </row>
    <row r="300" spans="1:53" ht="16.05" customHeight="1" x14ac:dyDescent="0.3">
      <c r="A300" s="23">
        <v>1984</v>
      </c>
      <c r="B300" s="27" t="s">
        <v>153</v>
      </c>
      <c r="C300" s="27" t="s">
        <v>966</v>
      </c>
      <c r="D300" s="27" t="s">
        <v>967</v>
      </c>
      <c r="E300" s="28">
        <v>30882</v>
      </c>
      <c r="F300" s="36">
        <v>0.28900462962962964</v>
      </c>
      <c r="G300" s="22">
        <v>30882</v>
      </c>
      <c r="H300" s="37">
        <v>0.33067129629629627</v>
      </c>
      <c r="I300" s="34" t="s">
        <v>6250</v>
      </c>
      <c r="J300" s="35">
        <v>52.878</v>
      </c>
      <c r="K300" s="35">
        <v>-4.1980000000000004</v>
      </c>
      <c r="L300" s="42">
        <v>12.9</v>
      </c>
      <c r="M300" s="35">
        <v>5.24</v>
      </c>
      <c r="N300" s="35"/>
      <c r="O300" s="44">
        <v>5.4</v>
      </c>
      <c r="P300" s="44">
        <v>4.9000000000000004</v>
      </c>
      <c r="Q300" s="44">
        <v>4.7</v>
      </c>
      <c r="R300" s="44"/>
      <c r="S300" s="67" t="s">
        <v>6106</v>
      </c>
      <c r="T300" s="23" t="s">
        <v>139</v>
      </c>
      <c r="U300" s="27"/>
      <c r="V300" s="46">
        <v>203057</v>
      </c>
      <c r="W300" s="47"/>
      <c r="X300" s="23">
        <v>0</v>
      </c>
      <c r="Y300" s="23">
        <v>0</v>
      </c>
      <c r="Z300" s="23" t="s">
        <v>140</v>
      </c>
      <c r="AA300" s="23"/>
      <c r="AB300" s="47"/>
      <c r="AC300" s="27"/>
      <c r="AD300" s="23" t="s">
        <v>232</v>
      </c>
      <c r="AE300" s="23"/>
      <c r="AF300" s="62" t="s">
        <v>141</v>
      </c>
      <c r="AG300" s="23"/>
      <c r="AH300" s="23" t="s">
        <v>129</v>
      </c>
      <c r="AI300" s="23" t="s">
        <v>128</v>
      </c>
      <c r="AJ300" s="23" t="s">
        <v>43</v>
      </c>
      <c r="AK300" s="27"/>
      <c r="AL300" s="27"/>
      <c r="AM300" s="23"/>
      <c r="AN300" s="23" t="s">
        <v>129</v>
      </c>
      <c r="AO300" s="23"/>
      <c r="AP300" s="23"/>
      <c r="AQ300" s="23" t="s">
        <v>129</v>
      </c>
      <c r="AR300" s="23"/>
      <c r="AS300" s="23" t="s">
        <v>129</v>
      </c>
      <c r="AT300" s="23" t="s">
        <v>129</v>
      </c>
      <c r="AU300" s="23" t="s">
        <v>129</v>
      </c>
      <c r="AV300" s="23" t="s">
        <v>128</v>
      </c>
      <c r="AW300" s="23" t="s">
        <v>129</v>
      </c>
      <c r="AX300" s="23" t="s">
        <v>128</v>
      </c>
      <c r="AY300" s="23"/>
      <c r="AZ300" s="23" t="s">
        <v>968</v>
      </c>
      <c r="BA300" s="45"/>
    </row>
    <row r="301" spans="1:53" ht="16.05" customHeight="1" x14ac:dyDescent="0.3">
      <c r="A301" s="23">
        <v>1984</v>
      </c>
      <c r="B301" s="24" t="s">
        <v>294</v>
      </c>
      <c r="C301" s="24" t="s">
        <v>295</v>
      </c>
      <c r="D301" s="24" t="s">
        <v>5215</v>
      </c>
      <c r="E301" s="25">
        <v>30903</v>
      </c>
      <c r="F301" s="38">
        <v>0.27097222222222223</v>
      </c>
      <c r="G301" s="22">
        <v>30903</v>
      </c>
      <c r="H301" s="37">
        <v>0.68763888888888891</v>
      </c>
      <c r="I301" s="34" t="s">
        <v>6250</v>
      </c>
      <c r="J301" s="43">
        <v>-34.802999999999997</v>
      </c>
      <c r="K301" s="43">
        <v>149.16999999999999</v>
      </c>
      <c r="L301" s="56">
        <v>5</v>
      </c>
      <c r="M301" s="43">
        <v>4.3</v>
      </c>
      <c r="N301" s="43"/>
      <c r="O301" s="57">
        <v>4.3</v>
      </c>
      <c r="P301" s="57"/>
      <c r="Q301" s="57"/>
      <c r="R301" s="57"/>
      <c r="S301" s="67" t="s">
        <v>6107</v>
      </c>
      <c r="T301" s="26" t="s">
        <v>134</v>
      </c>
      <c r="U301" s="24"/>
      <c r="V301" s="46"/>
      <c r="W301" s="58"/>
      <c r="X301" s="26"/>
      <c r="Y301" s="26"/>
      <c r="Z301" s="26"/>
      <c r="AA301" s="26"/>
      <c r="AB301" s="58"/>
      <c r="AC301" s="24"/>
      <c r="AD301" s="26">
        <v>2</v>
      </c>
      <c r="AE301" s="26"/>
      <c r="AF301" s="59"/>
      <c r="AG301" s="26"/>
      <c r="AH301" s="26"/>
      <c r="AI301" s="26"/>
      <c r="AJ301" s="26" t="s">
        <v>43</v>
      </c>
      <c r="AK301" s="24"/>
      <c r="AL301" s="24"/>
      <c r="AM301" s="26"/>
      <c r="AN301" s="26"/>
      <c r="AO301" s="26"/>
      <c r="AP301" s="26"/>
      <c r="AQ301" s="26"/>
      <c r="AR301" s="26"/>
      <c r="AS301" s="26" t="s">
        <v>128</v>
      </c>
      <c r="AT301" s="26" t="s">
        <v>128</v>
      </c>
      <c r="AU301" s="26" t="s">
        <v>128</v>
      </c>
      <c r="AV301" s="26" t="s">
        <v>128</v>
      </c>
      <c r="AW301" s="26" t="s">
        <v>128</v>
      </c>
      <c r="AX301" s="26" t="s">
        <v>128</v>
      </c>
      <c r="AY301" s="26"/>
      <c r="AZ301" s="26" t="s">
        <v>5216</v>
      </c>
      <c r="BA301" s="39" t="s">
        <v>5240</v>
      </c>
    </row>
    <row r="302" spans="1:53" ht="16.05" customHeight="1" x14ac:dyDescent="0.3">
      <c r="A302" s="23">
        <v>1984</v>
      </c>
      <c r="B302" s="27" t="s">
        <v>187</v>
      </c>
      <c r="C302" s="27" t="s">
        <v>969</v>
      </c>
      <c r="D302" s="27" t="s">
        <v>970</v>
      </c>
      <c r="E302" s="28">
        <v>30918</v>
      </c>
      <c r="F302" s="36">
        <v>0.25166666666666665</v>
      </c>
      <c r="G302" s="22">
        <v>30918</v>
      </c>
      <c r="H302" s="37">
        <v>0.33499999999999996</v>
      </c>
      <c r="I302" s="34" t="s">
        <v>6250</v>
      </c>
      <c r="J302" s="35">
        <v>32.738999999999997</v>
      </c>
      <c r="K302" s="35">
        <v>35.094000000000001</v>
      </c>
      <c r="L302" s="42">
        <v>24.3</v>
      </c>
      <c r="M302" s="35">
        <v>5.3120000000000003</v>
      </c>
      <c r="N302" s="35"/>
      <c r="O302" s="44">
        <v>5.3</v>
      </c>
      <c r="P302" s="44">
        <v>5</v>
      </c>
      <c r="Q302" s="44">
        <v>4.0999999999999996</v>
      </c>
      <c r="R302" s="44"/>
      <c r="S302" s="27" t="s">
        <v>5305</v>
      </c>
      <c r="T302" s="23" t="s">
        <v>139</v>
      </c>
      <c r="U302" s="27"/>
      <c r="V302" s="46"/>
      <c r="W302" s="47"/>
      <c r="X302" s="23"/>
      <c r="Y302" s="23"/>
      <c r="Z302" s="23"/>
      <c r="AA302" s="23"/>
      <c r="AB302" s="47"/>
      <c r="AC302" s="27"/>
      <c r="AD302" s="23" t="s">
        <v>470</v>
      </c>
      <c r="AE302" s="23"/>
      <c r="AF302" s="66"/>
      <c r="AG302" s="23"/>
      <c r="AH302" s="23"/>
      <c r="AI302" s="23"/>
      <c r="AJ302" s="23" t="s">
        <v>43</v>
      </c>
      <c r="AK302" s="27" t="s">
        <v>100</v>
      </c>
      <c r="AL302" s="27"/>
      <c r="AM302" s="23"/>
      <c r="AN302" s="23"/>
      <c r="AO302" s="23"/>
      <c r="AP302" s="23"/>
      <c r="AQ302" s="23"/>
      <c r="AR302" s="23"/>
      <c r="AS302" s="23" t="s">
        <v>129</v>
      </c>
      <c r="AT302" s="23" t="s">
        <v>128</v>
      </c>
      <c r="AU302" s="23" t="s">
        <v>128</v>
      </c>
      <c r="AV302" s="23" t="s">
        <v>128</v>
      </c>
      <c r="AW302" s="23" t="s">
        <v>129</v>
      </c>
      <c r="AX302" s="23" t="s">
        <v>128</v>
      </c>
      <c r="AY302" s="23"/>
      <c r="AZ302" s="23" t="s">
        <v>971</v>
      </c>
      <c r="BA302" s="45" t="s">
        <v>972</v>
      </c>
    </row>
    <row r="303" spans="1:53" ht="16.05" customHeight="1" x14ac:dyDescent="0.3">
      <c r="A303" s="23">
        <v>1984</v>
      </c>
      <c r="B303" s="27" t="s">
        <v>159</v>
      </c>
      <c r="C303" s="27" t="s">
        <v>694</v>
      </c>
      <c r="D303" s="27" t="s">
        <v>921</v>
      </c>
      <c r="E303" s="28">
        <v>30932</v>
      </c>
      <c r="F303" s="36">
        <v>3.1030092592592592E-2</v>
      </c>
      <c r="G303" s="22">
        <v>30932</v>
      </c>
      <c r="H303" s="37">
        <v>0.11436342592592592</v>
      </c>
      <c r="I303" s="34" t="s">
        <v>6250</v>
      </c>
      <c r="J303" s="35">
        <v>43.314</v>
      </c>
      <c r="K303" s="35">
        <v>20.957000000000001</v>
      </c>
      <c r="L303" s="42">
        <v>12.8</v>
      </c>
      <c r="M303" s="35">
        <v>5.117</v>
      </c>
      <c r="N303" s="35"/>
      <c r="O303" s="44">
        <v>5.3</v>
      </c>
      <c r="P303" s="44">
        <v>5.0999999999999996</v>
      </c>
      <c r="Q303" s="44">
        <v>4.7</v>
      </c>
      <c r="R303" s="44"/>
      <c r="S303" s="27" t="s">
        <v>5350</v>
      </c>
      <c r="T303" s="23" t="s">
        <v>146</v>
      </c>
      <c r="U303" s="27"/>
      <c r="V303" s="46">
        <v>3233703</v>
      </c>
      <c r="W303" s="47"/>
      <c r="X303" s="23">
        <v>0</v>
      </c>
      <c r="Y303" s="23">
        <v>0</v>
      </c>
      <c r="Z303" s="23">
        <v>2</v>
      </c>
      <c r="AA303" s="23"/>
      <c r="AB303" s="47"/>
      <c r="AC303" s="27"/>
      <c r="AD303" s="23" t="s">
        <v>232</v>
      </c>
      <c r="AE303" s="23"/>
      <c r="AF303" s="62" t="s">
        <v>141</v>
      </c>
      <c r="AG303" s="23" t="s">
        <v>129</v>
      </c>
      <c r="AH303" s="23" t="s">
        <v>128</v>
      </c>
      <c r="AI303" s="23" t="s">
        <v>128</v>
      </c>
      <c r="AJ303" s="23" t="s">
        <v>43</v>
      </c>
      <c r="AK303" s="27"/>
      <c r="AL303" s="27" t="s">
        <v>974</v>
      </c>
      <c r="AM303" s="23"/>
      <c r="AN303" s="23"/>
      <c r="AO303" s="23"/>
      <c r="AP303" s="23"/>
      <c r="AQ303" s="23" t="s">
        <v>129</v>
      </c>
      <c r="AR303" s="23"/>
      <c r="AS303" s="23" t="s">
        <v>129</v>
      </c>
      <c r="AT303" s="23" t="s">
        <v>129</v>
      </c>
      <c r="AU303" s="23" t="s">
        <v>129</v>
      </c>
      <c r="AV303" s="23" t="s">
        <v>128</v>
      </c>
      <c r="AW303" s="23" t="s">
        <v>129</v>
      </c>
      <c r="AX303" s="23" t="s">
        <v>128</v>
      </c>
      <c r="AY303" s="23"/>
      <c r="AZ303" s="23" t="s">
        <v>973</v>
      </c>
      <c r="BA303" s="45" t="s">
        <v>6563</v>
      </c>
    </row>
    <row r="304" spans="1:53" ht="16.05" customHeight="1" x14ac:dyDescent="0.3">
      <c r="A304" s="23">
        <v>1984</v>
      </c>
      <c r="B304" s="24" t="s">
        <v>123</v>
      </c>
      <c r="C304" s="24" t="s">
        <v>124</v>
      </c>
      <c r="D304" s="24" t="s">
        <v>4869</v>
      </c>
      <c r="E304" s="25">
        <v>30943</v>
      </c>
      <c r="F304" s="38">
        <v>0.55973379629629627</v>
      </c>
      <c r="G304" s="22">
        <v>30943</v>
      </c>
      <c r="H304" s="37">
        <v>0.68473379629629638</v>
      </c>
      <c r="I304" s="34" t="s">
        <v>6250</v>
      </c>
      <c r="J304" s="43">
        <v>40.884999999999998</v>
      </c>
      <c r="K304" s="43">
        <v>42.219000000000001</v>
      </c>
      <c r="L304" s="56">
        <v>10</v>
      </c>
      <c r="M304" s="35">
        <v>5.5259999999999998</v>
      </c>
      <c r="N304" s="43"/>
      <c r="O304" s="57"/>
      <c r="P304" s="57">
        <v>5.3</v>
      </c>
      <c r="Q304" s="57">
        <v>6.4</v>
      </c>
      <c r="R304" s="57"/>
      <c r="S304" s="24" t="s">
        <v>5316</v>
      </c>
      <c r="T304" s="26" t="s">
        <v>146</v>
      </c>
      <c r="U304" s="24"/>
      <c r="V304" s="46">
        <v>3449861</v>
      </c>
      <c r="W304" s="58">
        <v>375038</v>
      </c>
      <c r="X304" s="26">
        <v>3</v>
      </c>
      <c r="Y304" s="26">
        <v>3</v>
      </c>
      <c r="Z304" s="83" t="s">
        <v>5812</v>
      </c>
      <c r="AA304" s="26"/>
      <c r="AB304" s="58"/>
      <c r="AC304" s="27" t="s">
        <v>5908</v>
      </c>
      <c r="AD304" s="26">
        <v>75000</v>
      </c>
      <c r="AE304" s="26" t="s">
        <v>136</v>
      </c>
      <c r="AF304" s="83" t="s">
        <v>137</v>
      </c>
      <c r="AG304" s="26"/>
      <c r="AH304" s="26" t="s">
        <v>128</v>
      </c>
      <c r="AI304" s="26" t="s">
        <v>128</v>
      </c>
      <c r="AJ304" s="26" t="s">
        <v>390</v>
      </c>
      <c r="AK304" s="24" t="s">
        <v>97</v>
      </c>
      <c r="AL304" s="24" t="s">
        <v>5816</v>
      </c>
      <c r="AM304" s="26"/>
      <c r="AN304" s="26"/>
      <c r="AO304" s="26"/>
      <c r="AP304" s="26"/>
      <c r="AQ304" s="26" t="s">
        <v>129</v>
      </c>
      <c r="AR304" s="26"/>
      <c r="AS304" s="26" t="s">
        <v>128</v>
      </c>
      <c r="AT304" s="26" t="s">
        <v>128</v>
      </c>
      <c r="AU304" s="26" t="s">
        <v>129</v>
      </c>
      <c r="AV304" s="26" t="s">
        <v>129</v>
      </c>
      <c r="AW304" s="26" t="s">
        <v>129</v>
      </c>
      <c r="AX304" s="26" t="s">
        <v>128</v>
      </c>
      <c r="AY304" s="26"/>
      <c r="AZ304" s="26" t="s">
        <v>4870</v>
      </c>
      <c r="BA304" s="39" t="s">
        <v>5814</v>
      </c>
    </row>
    <row r="305" spans="1:53" ht="16.05" customHeight="1" x14ac:dyDescent="0.3">
      <c r="A305" s="23">
        <v>1984</v>
      </c>
      <c r="B305" s="27" t="s">
        <v>254</v>
      </c>
      <c r="C305" s="27" t="s">
        <v>255</v>
      </c>
      <c r="D305" s="27" t="s">
        <v>975</v>
      </c>
      <c r="E305" s="28">
        <v>30960</v>
      </c>
      <c r="F305" s="36">
        <v>0.27599537037037036</v>
      </c>
      <c r="G305" s="22">
        <v>30960</v>
      </c>
      <c r="H305" s="37">
        <v>0.31766203703703705</v>
      </c>
      <c r="I305" s="34" t="s">
        <v>6250</v>
      </c>
      <c r="J305" s="35">
        <v>36.070999999999998</v>
      </c>
      <c r="K305" s="35">
        <v>6.915</v>
      </c>
      <c r="L305" s="42">
        <v>10</v>
      </c>
      <c r="M305" s="43">
        <v>5.0599999999999996</v>
      </c>
      <c r="N305" s="35"/>
      <c r="O305" s="44"/>
      <c r="P305" s="44">
        <v>4.8</v>
      </c>
      <c r="Q305" s="44"/>
      <c r="R305" s="44"/>
      <c r="S305" s="27" t="s">
        <v>5110</v>
      </c>
      <c r="T305" s="23" t="s">
        <v>139</v>
      </c>
      <c r="U305" s="27"/>
      <c r="V305" s="46"/>
      <c r="W305" s="47"/>
      <c r="X305" s="23"/>
      <c r="Y305" s="23"/>
      <c r="Z305" s="23"/>
      <c r="AA305" s="23"/>
      <c r="AB305" s="47"/>
      <c r="AC305" s="27"/>
      <c r="AD305" s="23" t="s">
        <v>156</v>
      </c>
      <c r="AE305" s="23"/>
      <c r="AF305" s="66"/>
      <c r="AG305" s="23"/>
      <c r="AH305" s="23"/>
      <c r="AI305" s="23"/>
      <c r="AJ305" s="23" t="s">
        <v>387</v>
      </c>
      <c r="AK305" s="27" t="s">
        <v>100</v>
      </c>
      <c r="AL305" s="27" t="s">
        <v>977</v>
      </c>
      <c r="AM305" s="23"/>
      <c r="AN305" s="23"/>
      <c r="AO305" s="23"/>
      <c r="AP305" s="23"/>
      <c r="AQ305" s="23"/>
      <c r="AR305" s="23"/>
      <c r="AS305" s="23" t="s">
        <v>129</v>
      </c>
      <c r="AT305" s="23" t="s">
        <v>128</v>
      </c>
      <c r="AU305" s="23" t="s">
        <v>128</v>
      </c>
      <c r="AV305" s="23" t="s">
        <v>128</v>
      </c>
      <c r="AW305" s="23" t="s">
        <v>129</v>
      </c>
      <c r="AX305" s="23" t="s">
        <v>128</v>
      </c>
      <c r="AY305" s="23"/>
      <c r="AZ305" s="23" t="s">
        <v>976</v>
      </c>
      <c r="BA305" s="45" t="s">
        <v>6398</v>
      </c>
    </row>
    <row r="306" spans="1:53" ht="16.05" customHeight="1" x14ac:dyDescent="0.3">
      <c r="A306" s="23">
        <v>1984</v>
      </c>
      <c r="B306" s="27" t="s">
        <v>159</v>
      </c>
      <c r="C306" s="27" t="s">
        <v>308</v>
      </c>
      <c r="D306" s="27" t="s">
        <v>978</v>
      </c>
      <c r="E306" s="28">
        <v>30964</v>
      </c>
      <c r="F306" s="36">
        <v>0.1879861111111111</v>
      </c>
      <c r="G306" s="22">
        <v>30964</v>
      </c>
      <c r="H306" s="37">
        <v>0.27131944444444445</v>
      </c>
      <c r="I306" s="34" t="s">
        <v>6250</v>
      </c>
      <c r="J306" s="35">
        <v>37.011600000000001</v>
      </c>
      <c r="K306" s="35">
        <v>21.7942</v>
      </c>
      <c r="L306" s="42">
        <v>26.1</v>
      </c>
      <c r="M306" s="43">
        <v>5.0199999999999996</v>
      </c>
      <c r="N306" s="35"/>
      <c r="O306" s="44">
        <v>5.0999999999999996</v>
      </c>
      <c r="P306" s="44">
        <v>5.2</v>
      </c>
      <c r="Q306" s="44">
        <v>4.3</v>
      </c>
      <c r="R306" s="44"/>
      <c r="S306" s="27" t="s">
        <v>5110</v>
      </c>
      <c r="T306" s="23" t="s">
        <v>134</v>
      </c>
      <c r="U306" s="27"/>
      <c r="V306" s="46">
        <v>304641</v>
      </c>
      <c r="W306" s="47"/>
      <c r="X306" s="23">
        <v>0</v>
      </c>
      <c r="Y306" s="23">
        <v>0</v>
      </c>
      <c r="Z306" s="23">
        <v>1</v>
      </c>
      <c r="AA306" s="23"/>
      <c r="AB306" s="47"/>
      <c r="AC306" s="27"/>
      <c r="AD306" s="50" t="s">
        <v>135</v>
      </c>
      <c r="AE306" s="23"/>
      <c r="AF306" s="62" t="s">
        <v>137</v>
      </c>
      <c r="AG306" s="23" t="s">
        <v>129</v>
      </c>
      <c r="AH306" s="23" t="s">
        <v>128</v>
      </c>
      <c r="AI306" s="23" t="s">
        <v>128</v>
      </c>
      <c r="AJ306" s="23" t="s">
        <v>43</v>
      </c>
      <c r="AK306" s="27" t="s">
        <v>100</v>
      </c>
      <c r="AL306" s="27" t="s">
        <v>980</v>
      </c>
      <c r="AM306" s="23"/>
      <c r="AN306" s="23"/>
      <c r="AO306" s="23" t="s">
        <v>129</v>
      </c>
      <c r="AP306" s="23"/>
      <c r="AQ306" s="23" t="s">
        <v>129</v>
      </c>
      <c r="AR306" s="23"/>
      <c r="AS306" s="23" t="s">
        <v>129</v>
      </c>
      <c r="AT306" s="23" t="s">
        <v>129</v>
      </c>
      <c r="AU306" s="23" t="s">
        <v>129</v>
      </c>
      <c r="AV306" s="23" t="s">
        <v>128</v>
      </c>
      <c r="AW306" s="23" t="s">
        <v>129</v>
      </c>
      <c r="AX306" s="23" t="s">
        <v>128</v>
      </c>
      <c r="AY306" s="23"/>
      <c r="AZ306" s="23" t="s">
        <v>979</v>
      </c>
      <c r="BA306" s="39" t="s">
        <v>981</v>
      </c>
    </row>
    <row r="307" spans="1:53" ht="16.05" customHeight="1" x14ac:dyDescent="0.3">
      <c r="A307" s="23">
        <v>1984</v>
      </c>
      <c r="B307" s="27" t="s">
        <v>123</v>
      </c>
      <c r="C307" s="27" t="s">
        <v>124</v>
      </c>
      <c r="D307" s="27" t="s">
        <v>982</v>
      </c>
      <c r="E307" s="28">
        <v>30973</v>
      </c>
      <c r="F307" s="36">
        <v>0.40722222222222221</v>
      </c>
      <c r="G307" s="22">
        <v>30973</v>
      </c>
      <c r="H307" s="37">
        <v>0.53222222222222226</v>
      </c>
      <c r="I307" s="34" t="s">
        <v>6250</v>
      </c>
      <c r="J307" s="35">
        <v>40.545000000000002</v>
      </c>
      <c r="K307" s="35">
        <v>42.402999999999999</v>
      </c>
      <c r="L307" s="42">
        <v>60.2</v>
      </c>
      <c r="M307" s="35">
        <v>5.41</v>
      </c>
      <c r="N307" s="35"/>
      <c r="O307" s="44"/>
      <c r="P307" s="44">
        <v>5.3</v>
      </c>
      <c r="Q307" s="44"/>
      <c r="R307" s="44"/>
      <c r="S307" s="27" t="s">
        <v>5333</v>
      </c>
      <c r="T307" s="23" t="s">
        <v>582</v>
      </c>
      <c r="U307" s="27"/>
      <c r="V307" s="46">
        <v>885828</v>
      </c>
      <c r="W307" s="47">
        <v>375035</v>
      </c>
      <c r="X307" s="23">
        <v>3</v>
      </c>
      <c r="Y307" s="23">
        <v>3</v>
      </c>
      <c r="Z307" s="23">
        <v>35</v>
      </c>
      <c r="AA307" s="23"/>
      <c r="AB307" s="47"/>
      <c r="AC307" s="27" t="s">
        <v>5908</v>
      </c>
      <c r="AD307" s="66">
        <v>75000</v>
      </c>
      <c r="AE307" s="23"/>
      <c r="AF307" s="62" t="s">
        <v>127</v>
      </c>
      <c r="AG307" s="80"/>
      <c r="AH307" s="23" t="s">
        <v>128</v>
      </c>
      <c r="AI307" s="23" t="s">
        <v>128</v>
      </c>
      <c r="AJ307" s="23" t="s">
        <v>390</v>
      </c>
      <c r="AK307" s="27"/>
      <c r="AL307" s="27" t="s">
        <v>5815</v>
      </c>
      <c r="AM307" s="23"/>
      <c r="AN307" s="23"/>
      <c r="AO307" s="23"/>
      <c r="AP307" s="23"/>
      <c r="AQ307" s="23" t="s">
        <v>129</v>
      </c>
      <c r="AR307" s="23"/>
      <c r="AS307" s="23" t="s">
        <v>129</v>
      </c>
      <c r="AT307" s="23" t="s">
        <v>129</v>
      </c>
      <c r="AU307" s="23" t="s">
        <v>129</v>
      </c>
      <c r="AV307" s="23" t="s">
        <v>129</v>
      </c>
      <c r="AW307" s="23" t="s">
        <v>129</v>
      </c>
      <c r="AX307" s="23" t="s">
        <v>128</v>
      </c>
      <c r="AY307" s="23"/>
      <c r="AZ307" s="23" t="s">
        <v>983</v>
      </c>
      <c r="BA307" s="39" t="s">
        <v>5813</v>
      </c>
    </row>
    <row r="308" spans="1:53" ht="16.05" customHeight="1" x14ac:dyDescent="0.3">
      <c r="A308" s="23">
        <v>1984</v>
      </c>
      <c r="B308" s="27" t="s">
        <v>148</v>
      </c>
      <c r="C308" s="27" t="s">
        <v>191</v>
      </c>
      <c r="D308" s="27" t="s">
        <v>985</v>
      </c>
      <c r="E308" s="28">
        <v>30973</v>
      </c>
      <c r="F308" s="36">
        <v>0.64609953703703704</v>
      </c>
      <c r="G308" s="22">
        <v>30973</v>
      </c>
      <c r="H308" s="37">
        <v>0.39609953703703704</v>
      </c>
      <c r="I308" s="34" t="s">
        <v>6250</v>
      </c>
      <c r="J308" s="35">
        <v>42.375</v>
      </c>
      <c r="K308" s="35">
        <v>-105.72</v>
      </c>
      <c r="L308" s="42">
        <v>33</v>
      </c>
      <c r="M308" s="35">
        <v>5.3159999999999998</v>
      </c>
      <c r="N308" s="35"/>
      <c r="O308" s="44">
        <v>5.5</v>
      </c>
      <c r="P308" s="44">
        <v>5.4</v>
      </c>
      <c r="Q308" s="44">
        <v>5.0999999999999996</v>
      </c>
      <c r="R308" s="44"/>
      <c r="S308" s="27" t="s">
        <v>5297</v>
      </c>
      <c r="T308" s="23" t="s">
        <v>139</v>
      </c>
      <c r="U308" s="27"/>
      <c r="V308" s="47"/>
      <c r="W308" s="47"/>
      <c r="X308" s="23" t="s">
        <v>126</v>
      </c>
      <c r="Y308" s="23"/>
      <c r="Z308" s="23" t="s">
        <v>126</v>
      </c>
      <c r="AA308" s="23"/>
      <c r="AB308" s="47"/>
      <c r="AC308" s="27"/>
      <c r="AD308" s="23" t="s">
        <v>470</v>
      </c>
      <c r="AE308" s="23" t="s">
        <v>126</v>
      </c>
      <c r="AF308" s="66" t="s">
        <v>141</v>
      </c>
      <c r="AG308" s="23"/>
      <c r="AH308" s="23"/>
      <c r="AI308" s="23"/>
      <c r="AJ308" s="23" t="s">
        <v>43</v>
      </c>
      <c r="AK308" s="27"/>
      <c r="AL308" s="27"/>
      <c r="AM308" s="23"/>
      <c r="AN308" s="23"/>
      <c r="AO308" s="23"/>
      <c r="AP308" s="23"/>
      <c r="AQ308" s="23" t="s">
        <v>129</v>
      </c>
      <c r="AR308" s="23"/>
      <c r="AS308" s="23" t="s">
        <v>128</v>
      </c>
      <c r="AT308" s="23" t="s">
        <v>128</v>
      </c>
      <c r="AU308" s="23" t="s">
        <v>129</v>
      </c>
      <c r="AV308" s="23" t="s">
        <v>128</v>
      </c>
      <c r="AW308" s="23" t="s">
        <v>129</v>
      </c>
      <c r="AX308" s="23" t="s">
        <v>128</v>
      </c>
      <c r="AY308" s="23"/>
      <c r="AZ308" s="23" t="s">
        <v>986</v>
      </c>
      <c r="BA308" s="45"/>
    </row>
    <row r="309" spans="1:53" ht="16.05" customHeight="1" x14ac:dyDescent="0.3">
      <c r="A309" s="23">
        <v>1984</v>
      </c>
      <c r="B309" s="27" t="s">
        <v>159</v>
      </c>
      <c r="C309" s="27" t="s">
        <v>160</v>
      </c>
      <c r="D309" s="27" t="s">
        <v>987</v>
      </c>
      <c r="E309" s="28">
        <v>30980</v>
      </c>
      <c r="F309" s="36">
        <v>4.9930555555555554E-2</v>
      </c>
      <c r="G309" s="22">
        <v>30980</v>
      </c>
      <c r="H309" s="37">
        <v>9.1597222222222219E-2</v>
      </c>
      <c r="I309" s="34" t="s">
        <v>6250</v>
      </c>
      <c r="J309" s="35">
        <v>37.738</v>
      </c>
      <c r="K309" s="35">
        <v>15.413</v>
      </c>
      <c r="L309" s="42">
        <v>33</v>
      </c>
      <c r="M309" s="43">
        <v>4.43</v>
      </c>
      <c r="N309" s="35"/>
      <c r="O309" s="44"/>
      <c r="P309" s="44">
        <v>4.3</v>
      </c>
      <c r="Q309" s="44"/>
      <c r="R309" s="44"/>
      <c r="S309" s="27" t="s">
        <v>5285</v>
      </c>
      <c r="T309" s="23" t="s">
        <v>146</v>
      </c>
      <c r="U309" s="27"/>
      <c r="V309" s="46">
        <v>1673907</v>
      </c>
      <c r="W309" s="47"/>
      <c r="X309" s="23">
        <v>0</v>
      </c>
      <c r="Y309" s="23">
        <v>0</v>
      </c>
      <c r="Z309" s="23">
        <v>12</v>
      </c>
      <c r="AA309" s="23"/>
      <c r="AB309" s="47"/>
      <c r="AC309" s="27" t="s">
        <v>988</v>
      </c>
      <c r="AD309" s="23" t="s">
        <v>156</v>
      </c>
      <c r="AE309" s="23"/>
      <c r="AF309" s="66"/>
      <c r="AG309" s="23" t="s">
        <v>129</v>
      </c>
      <c r="AH309" s="23" t="s">
        <v>128</v>
      </c>
      <c r="AI309" s="23" t="s">
        <v>128</v>
      </c>
      <c r="AJ309" s="23" t="s">
        <v>43</v>
      </c>
      <c r="AK309" s="27"/>
      <c r="AL309" s="27"/>
      <c r="AM309" s="23"/>
      <c r="AN309" s="23"/>
      <c r="AO309" s="23"/>
      <c r="AP309" s="23"/>
      <c r="AQ309" s="23"/>
      <c r="AR309" s="23"/>
      <c r="AS309" s="23" t="s">
        <v>129</v>
      </c>
      <c r="AT309" s="23" t="s">
        <v>129</v>
      </c>
      <c r="AU309" s="23" t="s">
        <v>128</v>
      </c>
      <c r="AV309" s="23" t="s">
        <v>128</v>
      </c>
      <c r="AW309" s="23" t="s">
        <v>129</v>
      </c>
      <c r="AX309" s="23" t="s">
        <v>128</v>
      </c>
      <c r="AY309" s="23"/>
      <c r="AZ309" s="23" t="s">
        <v>989</v>
      </c>
      <c r="BA309" s="45" t="s">
        <v>6509</v>
      </c>
    </row>
    <row r="310" spans="1:53" ht="16.05" customHeight="1" x14ac:dyDescent="0.3">
      <c r="A310" s="23">
        <v>1984</v>
      </c>
      <c r="B310" s="27" t="s">
        <v>357</v>
      </c>
      <c r="C310" s="27" t="s">
        <v>358</v>
      </c>
      <c r="D310" s="27" t="s">
        <v>990</v>
      </c>
      <c r="E310" s="28">
        <v>31000</v>
      </c>
      <c r="F310" s="36">
        <v>0.49881944444444443</v>
      </c>
      <c r="G310" s="22">
        <v>31000</v>
      </c>
      <c r="H310" s="37">
        <v>0.72798611111111111</v>
      </c>
      <c r="I310" s="34" t="s">
        <v>6250</v>
      </c>
      <c r="J310" s="35">
        <v>17.126999999999999</v>
      </c>
      <c r="K310" s="35">
        <v>73.816999999999993</v>
      </c>
      <c r="L310" s="42">
        <v>10</v>
      </c>
      <c r="M310" s="43">
        <v>4.74</v>
      </c>
      <c r="N310" s="35"/>
      <c r="O310" s="44"/>
      <c r="P310" s="44">
        <v>4.5999999999999996</v>
      </c>
      <c r="Q310" s="44"/>
      <c r="R310" s="44"/>
      <c r="S310" s="27" t="s">
        <v>5110</v>
      </c>
      <c r="T310" s="23" t="s">
        <v>497</v>
      </c>
      <c r="U310" s="27"/>
      <c r="V310" s="46">
        <v>333956</v>
      </c>
      <c r="W310" s="47"/>
      <c r="X310" s="23">
        <v>0</v>
      </c>
      <c r="Y310" s="23">
        <v>0</v>
      </c>
      <c r="Z310" s="23">
        <v>2</v>
      </c>
      <c r="AA310" s="23"/>
      <c r="AB310" s="47"/>
      <c r="AC310" s="27"/>
      <c r="AD310" s="23"/>
      <c r="AE310" s="23"/>
      <c r="AF310" s="66"/>
      <c r="AG310" s="23"/>
      <c r="AH310" s="23" t="s">
        <v>128</v>
      </c>
      <c r="AI310" s="23" t="s">
        <v>128</v>
      </c>
      <c r="AJ310" s="23" t="s">
        <v>43</v>
      </c>
      <c r="AK310" s="27"/>
      <c r="AL310" s="27"/>
      <c r="AM310" s="23"/>
      <c r="AN310" s="23"/>
      <c r="AO310" s="23"/>
      <c r="AP310" s="23"/>
      <c r="AQ310" s="23"/>
      <c r="AR310" s="23"/>
      <c r="AS310" s="23" t="s">
        <v>129</v>
      </c>
      <c r="AT310" s="23" t="s">
        <v>129</v>
      </c>
      <c r="AU310" s="23" t="s">
        <v>128</v>
      </c>
      <c r="AV310" s="23" t="s">
        <v>128</v>
      </c>
      <c r="AW310" s="23" t="s">
        <v>129</v>
      </c>
      <c r="AX310" s="23" t="s">
        <v>128</v>
      </c>
      <c r="AY310" s="23"/>
      <c r="AZ310" s="23" t="s">
        <v>991</v>
      </c>
      <c r="BA310" s="45" t="s">
        <v>6438</v>
      </c>
    </row>
    <row r="311" spans="1:53" ht="16.05" customHeight="1" x14ac:dyDescent="0.3">
      <c r="A311" s="23">
        <v>1984</v>
      </c>
      <c r="B311" s="27" t="s">
        <v>148</v>
      </c>
      <c r="C311" s="27" t="s">
        <v>191</v>
      </c>
      <c r="D311" s="27" t="s">
        <v>992</v>
      </c>
      <c r="E311" s="28">
        <v>31012</v>
      </c>
      <c r="F311" s="36">
        <v>0.68171296296296291</v>
      </c>
      <c r="G311" s="22">
        <v>31012</v>
      </c>
      <c r="H311" s="37">
        <v>0.34837962962962959</v>
      </c>
      <c r="I311" s="34" t="s">
        <v>6250</v>
      </c>
      <c r="J311" s="35">
        <v>37.447000000000003</v>
      </c>
      <c r="K311" s="35">
        <v>-118.648</v>
      </c>
      <c r="L311" s="42">
        <v>6</v>
      </c>
      <c r="M311" s="35">
        <v>5.1520000000000001</v>
      </c>
      <c r="N311" s="35"/>
      <c r="O311" s="44">
        <v>5.6</v>
      </c>
      <c r="P311" s="44"/>
      <c r="Q311" s="44"/>
      <c r="R311" s="44"/>
      <c r="S311" s="27" t="s">
        <v>5334</v>
      </c>
      <c r="T311" s="23" t="s">
        <v>497</v>
      </c>
      <c r="U311" s="27"/>
      <c r="V311" s="46">
        <v>1230512</v>
      </c>
      <c r="W311" s="47"/>
      <c r="X311" s="23">
        <v>0</v>
      </c>
      <c r="Y311" s="23">
        <v>0</v>
      </c>
      <c r="Z311" s="23">
        <v>1</v>
      </c>
      <c r="AA311" s="23"/>
      <c r="AB311" s="47"/>
      <c r="AC311" s="27" t="s">
        <v>993</v>
      </c>
      <c r="AD311" s="23"/>
      <c r="AE311" s="23"/>
      <c r="AF311" s="23"/>
      <c r="AG311" s="23"/>
      <c r="AH311" s="23" t="s">
        <v>129</v>
      </c>
      <c r="AI311" s="23" t="s">
        <v>128</v>
      </c>
      <c r="AJ311" s="23" t="s">
        <v>387</v>
      </c>
      <c r="AK311" s="27" t="s">
        <v>100</v>
      </c>
      <c r="AL311" s="27" t="s">
        <v>995</v>
      </c>
      <c r="AM311" s="23"/>
      <c r="AN311" s="23"/>
      <c r="AO311" s="23"/>
      <c r="AP311" s="23"/>
      <c r="AQ311" s="23"/>
      <c r="AR311" s="23"/>
      <c r="AS311" s="23" t="s">
        <v>129</v>
      </c>
      <c r="AT311" s="23" t="s">
        <v>129</v>
      </c>
      <c r="AU311" s="23" t="s">
        <v>128</v>
      </c>
      <c r="AV311" s="23" t="s">
        <v>128</v>
      </c>
      <c r="AW311" s="23" t="s">
        <v>129</v>
      </c>
      <c r="AX311" s="23" t="s">
        <v>128</v>
      </c>
      <c r="AY311" s="23"/>
      <c r="AZ311" s="23" t="s">
        <v>994</v>
      </c>
      <c r="BA311" s="45" t="s">
        <v>6399</v>
      </c>
    </row>
    <row r="312" spans="1:53" ht="16.05" customHeight="1" x14ac:dyDescent="0.3">
      <c r="A312" s="23">
        <v>1985</v>
      </c>
      <c r="B312" s="27" t="s">
        <v>187</v>
      </c>
      <c r="C312" s="27" t="s">
        <v>188</v>
      </c>
      <c r="D312" s="27" t="s">
        <v>996</v>
      </c>
      <c r="E312" s="28">
        <v>31080</v>
      </c>
      <c r="F312" s="36">
        <v>0.86983796296296301</v>
      </c>
      <c r="G312" s="22">
        <v>31081</v>
      </c>
      <c r="H312" s="37">
        <v>1.5671296296296298E-2</v>
      </c>
      <c r="I312" s="34" t="s">
        <v>6250</v>
      </c>
      <c r="J312" s="35">
        <v>28.399000000000001</v>
      </c>
      <c r="K312" s="35">
        <v>52.997</v>
      </c>
      <c r="L312" s="42">
        <v>36.799999999999997</v>
      </c>
      <c r="M312" s="35">
        <v>5.4749999999999996</v>
      </c>
      <c r="N312" s="35"/>
      <c r="O312" s="44"/>
      <c r="P312" s="44">
        <v>5.2</v>
      </c>
      <c r="Q312" s="44">
        <v>5.3</v>
      </c>
      <c r="R312" s="44"/>
      <c r="S312" s="27" t="s">
        <v>5301</v>
      </c>
      <c r="T312" s="23"/>
      <c r="U312" s="27"/>
      <c r="V312" s="46">
        <v>2782427</v>
      </c>
      <c r="W312" s="47">
        <v>7080</v>
      </c>
      <c r="X312" s="23">
        <v>1</v>
      </c>
      <c r="Y312" s="23">
        <v>1</v>
      </c>
      <c r="Z312" s="50" t="s">
        <v>997</v>
      </c>
      <c r="AA312" s="23">
        <v>200</v>
      </c>
      <c r="AB312" s="47"/>
      <c r="AC312" s="27" t="s">
        <v>5908</v>
      </c>
      <c r="AD312" s="23">
        <v>1000</v>
      </c>
      <c r="AE312" s="23">
        <v>500</v>
      </c>
      <c r="AF312" s="62" t="s">
        <v>137</v>
      </c>
      <c r="AG312" s="23" t="s">
        <v>128</v>
      </c>
      <c r="AH312" s="23" t="s">
        <v>128</v>
      </c>
      <c r="AI312" s="23" t="s">
        <v>128</v>
      </c>
      <c r="AJ312" s="23" t="s">
        <v>43</v>
      </c>
      <c r="AK312" s="27" t="s">
        <v>999</v>
      </c>
      <c r="AL312" s="27"/>
      <c r="AM312" s="23"/>
      <c r="AN312" s="23"/>
      <c r="AO312" s="23"/>
      <c r="AP312" s="23"/>
      <c r="AQ312" s="23" t="s">
        <v>129</v>
      </c>
      <c r="AR312" s="23"/>
      <c r="AS312" s="23" t="s">
        <v>129</v>
      </c>
      <c r="AT312" s="23" t="s">
        <v>129</v>
      </c>
      <c r="AU312" s="23" t="s">
        <v>129</v>
      </c>
      <c r="AV312" s="23" t="s">
        <v>129</v>
      </c>
      <c r="AW312" s="23" t="s">
        <v>129</v>
      </c>
      <c r="AX312" s="23" t="s">
        <v>128</v>
      </c>
      <c r="AY312" s="23"/>
      <c r="AZ312" s="23" t="s">
        <v>998</v>
      </c>
      <c r="BA312" s="45"/>
    </row>
    <row r="313" spans="1:53" ht="16.05" customHeight="1" x14ac:dyDescent="0.3">
      <c r="A313" s="23">
        <v>1985</v>
      </c>
      <c r="B313" s="27" t="s">
        <v>294</v>
      </c>
      <c r="C313" s="27" t="s">
        <v>295</v>
      </c>
      <c r="D313" s="27" t="s">
        <v>1000</v>
      </c>
      <c r="E313" s="28">
        <v>31091</v>
      </c>
      <c r="F313" s="36">
        <v>0.33427083333333335</v>
      </c>
      <c r="G313" s="22">
        <v>31091</v>
      </c>
      <c r="H313" s="37">
        <v>0.79260416666666667</v>
      </c>
      <c r="I313" s="34" t="s">
        <v>6250</v>
      </c>
      <c r="J313" s="35">
        <v>-33.405000000000001</v>
      </c>
      <c r="K313" s="35">
        <v>150.13999999999999</v>
      </c>
      <c r="L313" s="42">
        <v>5</v>
      </c>
      <c r="M313" s="43">
        <v>4.3</v>
      </c>
      <c r="N313" s="35"/>
      <c r="O313" s="57">
        <v>4.3</v>
      </c>
      <c r="P313" s="44"/>
      <c r="Q313" s="44"/>
      <c r="R313" s="44"/>
      <c r="S313" s="67" t="s">
        <v>6107</v>
      </c>
      <c r="T313" s="23" t="s">
        <v>134</v>
      </c>
      <c r="U313" s="27"/>
      <c r="V313" s="46"/>
      <c r="W313" s="47"/>
      <c r="X313" s="23">
        <v>0</v>
      </c>
      <c r="Y313" s="23">
        <v>0</v>
      </c>
      <c r="Z313" s="23">
        <v>0</v>
      </c>
      <c r="AA313" s="23"/>
      <c r="AB313" s="47"/>
      <c r="AC313" s="27"/>
      <c r="AD313" s="23" t="s">
        <v>1001</v>
      </c>
      <c r="AE313" s="23"/>
      <c r="AF313" s="62">
        <v>470000</v>
      </c>
      <c r="AG313" s="23" t="s">
        <v>129</v>
      </c>
      <c r="AH313" s="23"/>
      <c r="AI313" s="23"/>
      <c r="AJ313" s="23" t="s">
        <v>43</v>
      </c>
      <c r="AK313" s="27" t="s">
        <v>100</v>
      </c>
      <c r="AL313" s="27" t="s">
        <v>5895</v>
      </c>
      <c r="AM313" s="23"/>
      <c r="AN313" s="23"/>
      <c r="AO313" s="23"/>
      <c r="AP313" s="23"/>
      <c r="AQ313" s="23"/>
      <c r="AR313" s="23"/>
      <c r="AS313" s="23" t="s">
        <v>128</v>
      </c>
      <c r="AT313" s="23" t="s">
        <v>128</v>
      </c>
      <c r="AU313" s="23" t="s">
        <v>128</v>
      </c>
      <c r="AV313" s="23" t="s">
        <v>128</v>
      </c>
      <c r="AW313" s="23" t="s">
        <v>129</v>
      </c>
      <c r="AX313" s="23" t="s">
        <v>128</v>
      </c>
      <c r="AY313" s="23"/>
      <c r="AZ313" s="23" t="s">
        <v>1002</v>
      </c>
      <c r="BA313" s="65" t="s">
        <v>5217</v>
      </c>
    </row>
    <row r="314" spans="1:53" ht="16.05" customHeight="1" x14ac:dyDescent="0.3">
      <c r="A314" s="23">
        <v>1985</v>
      </c>
      <c r="B314" s="27" t="s">
        <v>159</v>
      </c>
      <c r="C314" s="27" t="s">
        <v>160</v>
      </c>
      <c r="D314" s="27" t="s">
        <v>1003</v>
      </c>
      <c r="E314" s="28">
        <v>31120</v>
      </c>
      <c r="F314" s="36">
        <v>0.96099537037037042</v>
      </c>
      <c r="G314" s="22">
        <v>31121</v>
      </c>
      <c r="H314" s="37">
        <v>2.6620370370370374E-3</v>
      </c>
      <c r="I314" s="34" t="s">
        <v>6250</v>
      </c>
      <c r="J314" s="35">
        <v>41.631</v>
      </c>
      <c r="K314" s="35">
        <v>14.263</v>
      </c>
      <c r="L314" s="42">
        <v>14.6</v>
      </c>
      <c r="M314" s="35">
        <v>4.37</v>
      </c>
      <c r="N314" s="35"/>
      <c r="O314" s="44">
        <v>4.3</v>
      </c>
      <c r="P314" s="44">
        <v>4.3</v>
      </c>
      <c r="Q314" s="44"/>
      <c r="R314" s="44"/>
      <c r="S314" s="27" t="s">
        <v>5285</v>
      </c>
      <c r="T314" s="23" t="s">
        <v>497</v>
      </c>
      <c r="U314" s="27"/>
      <c r="V314" s="46">
        <v>4209749</v>
      </c>
      <c r="W314" s="47"/>
      <c r="X314" s="23">
        <v>1</v>
      </c>
      <c r="Y314" s="23">
        <v>0</v>
      </c>
      <c r="Z314" s="23">
        <v>0</v>
      </c>
      <c r="AA314" s="23"/>
      <c r="AB314" s="47"/>
      <c r="AC314" s="27" t="s">
        <v>1004</v>
      </c>
      <c r="AD314" s="23" t="s">
        <v>470</v>
      </c>
      <c r="AE314" s="23"/>
      <c r="AF314" s="23"/>
      <c r="AG314" s="23"/>
      <c r="AH314" s="23" t="s">
        <v>128</v>
      </c>
      <c r="AI314" s="23" t="s">
        <v>128</v>
      </c>
      <c r="AJ314" s="23" t="s">
        <v>390</v>
      </c>
      <c r="AK314" s="27" t="s">
        <v>100</v>
      </c>
      <c r="AL314" s="27" t="s">
        <v>1006</v>
      </c>
      <c r="AM314" s="23"/>
      <c r="AN314" s="23"/>
      <c r="AO314" s="23"/>
      <c r="AP314" s="23"/>
      <c r="AQ314" s="23"/>
      <c r="AR314" s="23"/>
      <c r="AS314" s="23" t="s">
        <v>129</v>
      </c>
      <c r="AT314" s="23" t="s">
        <v>129</v>
      </c>
      <c r="AU314" s="23" t="s">
        <v>128</v>
      </c>
      <c r="AV314" s="23" t="s">
        <v>128</v>
      </c>
      <c r="AW314" s="23" t="s">
        <v>129</v>
      </c>
      <c r="AX314" s="23" t="s">
        <v>128</v>
      </c>
      <c r="AY314" s="23"/>
      <c r="AZ314" s="23" t="s">
        <v>1005</v>
      </c>
      <c r="BA314" s="45" t="s">
        <v>6400</v>
      </c>
    </row>
    <row r="315" spans="1:53" ht="16.05" customHeight="1" x14ac:dyDescent="0.3">
      <c r="A315" s="23">
        <v>1985</v>
      </c>
      <c r="B315" s="27" t="s">
        <v>130</v>
      </c>
      <c r="C315" s="27" t="s">
        <v>131</v>
      </c>
      <c r="D315" s="27" t="s">
        <v>5823</v>
      </c>
      <c r="E315" s="28">
        <v>31135</v>
      </c>
      <c r="F315" s="36">
        <v>0.46881944444444446</v>
      </c>
      <c r="G315" s="22">
        <v>31135</v>
      </c>
      <c r="H315" s="37">
        <v>0.80215277777777771</v>
      </c>
      <c r="I315" s="34" t="s">
        <v>6250</v>
      </c>
      <c r="J315" s="35">
        <v>29.376999999999999</v>
      </c>
      <c r="K315" s="35">
        <v>105.02500000000001</v>
      </c>
      <c r="L315" s="42">
        <v>33</v>
      </c>
      <c r="M315" s="43">
        <v>5.0199999999999996</v>
      </c>
      <c r="N315" s="35"/>
      <c r="O315" s="44">
        <v>5</v>
      </c>
      <c r="P315" s="44">
        <v>4.9000000000000004</v>
      </c>
      <c r="Q315" s="44">
        <v>4.3</v>
      </c>
      <c r="R315" s="44"/>
      <c r="S315" s="27" t="s">
        <v>5110</v>
      </c>
      <c r="T315" s="23" t="s">
        <v>582</v>
      </c>
      <c r="U315" s="27" t="s">
        <v>193</v>
      </c>
      <c r="V315" s="46">
        <v>12834105</v>
      </c>
      <c r="W315" s="47">
        <v>120</v>
      </c>
      <c r="X315" s="50" t="s">
        <v>638</v>
      </c>
      <c r="Y315" s="50" t="s">
        <v>638</v>
      </c>
      <c r="Z315" s="50" t="s">
        <v>1007</v>
      </c>
      <c r="AA315" s="23"/>
      <c r="AB315" s="47"/>
      <c r="AC315" s="27" t="s">
        <v>5904</v>
      </c>
      <c r="AD315" s="23" t="s">
        <v>1008</v>
      </c>
      <c r="AE315" s="23">
        <v>400</v>
      </c>
      <c r="AF315" s="66">
        <v>35000000</v>
      </c>
      <c r="AG315" s="23" t="s">
        <v>129</v>
      </c>
      <c r="AH315" s="23" t="s">
        <v>129</v>
      </c>
      <c r="AI315" s="23" t="s">
        <v>128</v>
      </c>
      <c r="AJ315" s="23" t="s">
        <v>43</v>
      </c>
      <c r="AK315" s="27"/>
      <c r="AL315" s="27" t="s">
        <v>5888</v>
      </c>
      <c r="AM315" s="23"/>
      <c r="AN315" s="23"/>
      <c r="AO315" s="23"/>
      <c r="AP315" s="23"/>
      <c r="AQ315" s="23"/>
      <c r="AR315" s="23"/>
      <c r="AS315" s="23" t="s">
        <v>129</v>
      </c>
      <c r="AT315" s="23" t="s">
        <v>129</v>
      </c>
      <c r="AU315" s="23" t="s">
        <v>128</v>
      </c>
      <c r="AV315" s="23" t="s">
        <v>129</v>
      </c>
      <c r="AW315" s="23" t="s">
        <v>129</v>
      </c>
      <c r="AX315" s="23" t="s">
        <v>128</v>
      </c>
      <c r="AY315" s="23"/>
      <c r="AZ315" s="23" t="s">
        <v>1009</v>
      </c>
      <c r="BA315" s="45" t="s">
        <v>1010</v>
      </c>
    </row>
    <row r="316" spans="1:53" ht="16.05" customHeight="1" x14ac:dyDescent="0.3">
      <c r="A316" s="23">
        <v>1985</v>
      </c>
      <c r="B316" s="27" t="s">
        <v>159</v>
      </c>
      <c r="C316" s="27" t="s">
        <v>694</v>
      </c>
      <c r="D316" s="27" t="s">
        <v>1011</v>
      </c>
      <c r="E316" s="28">
        <v>31177</v>
      </c>
      <c r="F316" s="36">
        <v>0.98991898148148139</v>
      </c>
      <c r="G316" s="22">
        <v>31178</v>
      </c>
      <c r="H316" s="37">
        <v>7.3252314814814812E-2</v>
      </c>
      <c r="I316" s="34" t="s">
        <v>6250</v>
      </c>
      <c r="J316" s="35">
        <v>43.313000000000002</v>
      </c>
      <c r="K316" s="35">
        <v>20.925999999999998</v>
      </c>
      <c r="L316" s="42">
        <v>18.899999999999999</v>
      </c>
      <c r="M316" s="35">
        <v>5.2</v>
      </c>
      <c r="N316" s="35"/>
      <c r="O316" s="44">
        <v>5</v>
      </c>
      <c r="P316" s="44">
        <v>5.2</v>
      </c>
      <c r="Q316" s="44">
        <v>4.5999999999999996</v>
      </c>
      <c r="R316" s="44"/>
      <c r="S316" s="27" t="s">
        <v>5110</v>
      </c>
      <c r="T316" s="23" t="s">
        <v>146</v>
      </c>
      <c r="U316" s="27"/>
      <c r="V316" s="46"/>
      <c r="W316" s="47"/>
      <c r="X316" s="23"/>
      <c r="Y316" s="23"/>
      <c r="Z316" s="23"/>
      <c r="AA316" s="23"/>
      <c r="AB316" s="47"/>
      <c r="AC316" s="27"/>
      <c r="AD316" s="23" t="s">
        <v>232</v>
      </c>
      <c r="AE316" s="23"/>
      <c r="AF316" s="66"/>
      <c r="AG316" s="23" t="s">
        <v>129</v>
      </c>
      <c r="AH316" s="23" t="s">
        <v>129</v>
      </c>
      <c r="AI316" s="23"/>
      <c r="AJ316" s="23" t="s">
        <v>43</v>
      </c>
      <c r="AK316" s="27"/>
      <c r="AL316" s="27"/>
      <c r="AM316" s="23"/>
      <c r="AN316" s="23"/>
      <c r="AO316" s="23"/>
      <c r="AP316" s="23"/>
      <c r="AQ316" s="23"/>
      <c r="AR316" s="23"/>
      <c r="AS316" s="23" t="s">
        <v>129</v>
      </c>
      <c r="AT316" s="23" t="s">
        <v>128</v>
      </c>
      <c r="AU316" s="23" t="s">
        <v>128</v>
      </c>
      <c r="AV316" s="23" t="s">
        <v>128</v>
      </c>
      <c r="AW316" s="23" t="s">
        <v>129</v>
      </c>
      <c r="AX316" s="23" t="s">
        <v>128</v>
      </c>
      <c r="AY316" s="23"/>
      <c r="AZ316" s="23" t="s">
        <v>1012</v>
      </c>
      <c r="BA316" s="39" t="s">
        <v>6567</v>
      </c>
    </row>
    <row r="317" spans="1:53" ht="16.05" customHeight="1" x14ac:dyDescent="0.3">
      <c r="A317" s="23">
        <v>1985</v>
      </c>
      <c r="B317" s="27" t="s">
        <v>123</v>
      </c>
      <c r="C317" s="27" t="s">
        <v>590</v>
      </c>
      <c r="D317" s="27" t="s">
        <v>1013</v>
      </c>
      <c r="E317" s="28">
        <v>31231</v>
      </c>
      <c r="F317" s="36">
        <v>0.97961805555555559</v>
      </c>
      <c r="G317" s="22">
        <v>31232</v>
      </c>
      <c r="H317" s="37">
        <v>0.14628472222222222</v>
      </c>
      <c r="I317" s="34" t="s">
        <v>6250</v>
      </c>
      <c r="J317" s="35">
        <v>42.052</v>
      </c>
      <c r="K317" s="35">
        <v>46.970999999999997</v>
      </c>
      <c r="L317" s="42">
        <v>33</v>
      </c>
      <c r="M317" s="35">
        <v>4.4180000000000001</v>
      </c>
      <c r="N317" s="35"/>
      <c r="O317" s="44"/>
      <c r="P317" s="44">
        <v>4.3</v>
      </c>
      <c r="Q317" s="44"/>
      <c r="R317" s="44"/>
      <c r="S317" s="24" t="s">
        <v>6077</v>
      </c>
      <c r="T317" s="23"/>
      <c r="U317" s="27"/>
      <c r="V317" s="46"/>
      <c r="W317" s="47"/>
      <c r="X317" s="23"/>
      <c r="Y317" s="23"/>
      <c r="Z317" s="23"/>
      <c r="AA317" s="23"/>
      <c r="AB317" s="47"/>
      <c r="AC317" s="27"/>
      <c r="AD317" s="23" t="s">
        <v>232</v>
      </c>
      <c r="AE317" s="23"/>
      <c r="AF317" s="66"/>
      <c r="AG317" s="23"/>
      <c r="AH317" s="23"/>
      <c r="AI317" s="23"/>
      <c r="AJ317" s="23" t="s">
        <v>43</v>
      </c>
      <c r="AK317" s="27"/>
      <c r="AL317" s="27"/>
      <c r="AM317" s="23"/>
      <c r="AN317" s="23"/>
      <c r="AO317" s="23"/>
      <c r="AP317" s="23"/>
      <c r="AQ317" s="23"/>
      <c r="AR317" s="23"/>
      <c r="AS317" s="23" t="s">
        <v>129</v>
      </c>
      <c r="AT317" s="23" t="s">
        <v>128</v>
      </c>
      <c r="AU317" s="23" t="s">
        <v>128</v>
      </c>
      <c r="AV317" s="23" t="s">
        <v>128</v>
      </c>
      <c r="AW317" s="23" t="s">
        <v>128</v>
      </c>
      <c r="AX317" s="23" t="s">
        <v>128</v>
      </c>
      <c r="AY317" s="23"/>
      <c r="AZ317" s="23" t="s">
        <v>1014</v>
      </c>
      <c r="BA317" s="45" t="s">
        <v>1015</v>
      </c>
    </row>
    <row r="318" spans="1:53" ht="16.05" customHeight="1" x14ac:dyDescent="0.3">
      <c r="A318" s="23">
        <v>1985</v>
      </c>
      <c r="B318" s="27" t="s">
        <v>123</v>
      </c>
      <c r="C318" s="27" t="s">
        <v>124</v>
      </c>
      <c r="D318" s="27" t="s">
        <v>1016</v>
      </c>
      <c r="E318" s="28">
        <v>31271</v>
      </c>
      <c r="F318" s="36">
        <v>0.12131944444444444</v>
      </c>
      <c r="G318" s="22">
        <v>31271</v>
      </c>
      <c r="H318" s="37">
        <v>0.24631944444444445</v>
      </c>
      <c r="I318" s="34" t="s">
        <v>6250</v>
      </c>
      <c r="J318" s="35">
        <v>39.921999999999997</v>
      </c>
      <c r="K318" s="35">
        <v>39.811</v>
      </c>
      <c r="L318" s="42">
        <v>20.399999999999999</v>
      </c>
      <c r="M318" s="43">
        <v>4.96</v>
      </c>
      <c r="N318" s="35"/>
      <c r="O318" s="44"/>
      <c r="P318" s="44">
        <v>4.9000000000000004</v>
      </c>
      <c r="Q318" s="44">
        <v>4.0999999999999996</v>
      </c>
      <c r="R318" s="44"/>
      <c r="S318" s="27" t="s">
        <v>5110</v>
      </c>
      <c r="T318" s="23"/>
      <c r="U318" s="27"/>
      <c r="V318" s="46"/>
      <c r="W318" s="47">
        <v>165</v>
      </c>
      <c r="X318" s="23">
        <v>0</v>
      </c>
      <c r="Y318" s="23">
        <v>0</v>
      </c>
      <c r="Z318" s="23">
        <v>0</v>
      </c>
      <c r="AA318" s="23">
        <v>65</v>
      </c>
      <c r="AB318" s="47"/>
      <c r="AC318" s="27"/>
      <c r="AD318" s="23">
        <v>20</v>
      </c>
      <c r="AE318" s="23">
        <v>13</v>
      </c>
      <c r="AF318" s="66"/>
      <c r="AG318" s="23"/>
      <c r="AH318" s="23"/>
      <c r="AI318" s="23"/>
      <c r="AJ318" s="23" t="s">
        <v>43</v>
      </c>
      <c r="AK318" s="27" t="s">
        <v>100</v>
      </c>
      <c r="AL318" s="27"/>
      <c r="AM318" s="23"/>
      <c r="AN318" s="23"/>
      <c r="AO318" s="23"/>
      <c r="AP318" s="23"/>
      <c r="AQ318" s="23"/>
      <c r="AR318" s="23"/>
      <c r="AS318" s="23" t="s">
        <v>129</v>
      </c>
      <c r="AT318" s="23" t="s">
        <v>128</v>
      </c>
      <c r="AU318" s="23" t="s">
        <v>128</v>
      </c>
      <c r="AV318" s="23" t="s">
        <v>129</v>
      </c>
      <c r="AW318" s="23" t="s">
        <v>129</v>
      </c>
      <c r="AX318" s="23" t="s">
        <v>128</v>
      </c>
      <c r="AY318" s="23"/>
      <c r="AZ318" s="23" t="s">
        <v>1017</v>
      </c>
      <c r="BA318" s="45" t="s">
        <v>1018</v>
      </c>
    </row>
    <row r="319" spans="1:53" ht="16.05" customHeight="1" x14ac:dyDescent="0.3">
      <c r="A319" s="23">
        <v>1985</v>
      </c>
      <c r="B319" s="27" t="s">
        <v>159</v>
      </c>
      <c r="C319" s="27" t="s">
        <v>308</v>
      </c>
      <c r="D319" s="27" t="s">
        <v>815</v>
      </c>
      <c r="E319" s="28">
        <v>31290</v>
      </c>
      <c r="F319" s="36">
        <v>0.25263888888888891</v>
      </c>
      <c r="G319" s="22">
        <v>31290</v>
      </c>
      <c r="H319" s="37">
        <v>0.37763888888888886</v>
      </c>
      <c r="I319" s="34" t="s">
        <v>6250</v>
      </c>
      <c r="J319" s="35">
        <v>39.158999999999999</v>
      </c>
      <c r="K319" s="35">
        <v>20.617999999999999</v>
      </c>
      <c r="L319" s="42">
        <v>42.8</v>
      </c>
      <c r="M319" s="43">
        <v>4.5599999999999996</v>
      </c>
      <c r="N319" s="35"/>
      <c r="O319" s="44"/>
      <c r="P319" s="44">
        <v>4.5</v>
      </c>
      <c r="Q319" s="44"/>
      <c r="R319" s="44"/>
      <c r="S319" s="27" t="s">
        <v>5110</v>
      </c>
      <c r="T319" s="23" t="s">
        <v>146</v>
      </c>
      <c r="U319" s="27"/>
      <c r="V319" s="46">
        <v>226276</v>
      </c>
      <c r="W319" s="47">
        <v>186</v>
      </c>
      <c r="X319" s="23">
        <v>0</v>
      </c>
      <c r="Y319" s="23">
        <v>0</v>
      </c>
      <c r="Z319" s="23" t="s">
        <v>420</v>
      </c>
      <c r="AA319" s="23">
        <v>0</v>
      </c>
      <c r="AB319" s="47"/>
      <c r="AC319" s="27"/>
      <c r="AD319" s="23">
        <v>100</v>
      </c>
      <c r="AE319" s="23">
        <v>11</v>
      </c>
      <c r="AF319" s="66"/>
      <c r="AG319" s="23"/>
      <c r="AH319" s="23" t="s">
        <v>129</v>
      </c>
      <c r="AI319" s="23" t="s">
        <v>128</v>
      </c>
      <c r="AJ319" s="23" t="s">
        <v>43</v>
      </c>
      <c r="AK319" s="27"/>
      <c r="AL319" s="27"/>
      <c r="AM319" s="23"/>
      <c r="AN319" s="23"/>
      <c r="AO319" s="23"/>
      <c r="AP319" s="23"/>
      <c r="AQ319" s="23"/>
      <c r="AR319" s="23"/>
      <c r="AS319" s="23" t="s">
        <v>129</v>
      </c>
      <c r="AT319" s="23" t="s">
        <v>129</v>
      </c>
      <c r="AU319" s="23" t="s">
        <v>128</v>
      </c>
      <c r="AV319" s="23" t="s">
        <v>129</v>
      </c>
      <c r="AW319" s="23" t="s">
        <v>129</v>
      </c>
      <c r="AX319" s="23" t="s">
        <v>128</v>
      </c>
      <c r="AY319" s="23"/>
      <c r="AZ319" s="23" t="s">
        <v>1019</v>
      </c>
      <c r="BA319" s="84" t="s">
        <v>6462</v>
      </c>
    </row>
    <row r="320" spans="1:53" ht="16.05" customHeight="1" x14ac:dyDescent="0.3">
      <c r="A320" s="23">
        <v>1985</v>
      </c>
      <c r="B320" s="27" t="s">
        <v>159</v>
      </c>
      <c r="C320" s="27" t="s">
        <v>888</v>
      </c>
      <c r="D320" s="27" t="s">
        <v>1020</v>
      </c>
      <c r="E320" s="28">
        <v>31318</v>
      </c>
      <c r="F320" s="36">
        <v>0.61822916666666672</v>
      </c>
      <c r="G320" s="22">
        <v>31318</v>
      </c>
      <c r="H320" s="37">
        <v>0.70156249999999998</v>
      </c>
      <c r="I320" s="34" t="s">
        <v>6250</v>
      </c>
      <c r="J320" s="35">
        <v>41.581000000000003</v>
      </c>
      <c r="K320" s="35">
        <v>22.254000000000001</v>
      </c>
      <c r="L320" s="42">
        <v>7.4</v>
      </c>
      <c r="M320" s="35">
        <v>5.2690000000000001</v>
      </c>
      <c r="N320" s="43">
        <v>5.3</v>
      </c>
      <c r="O320" s="44">
        <v>5.3</v>
      </c>
      <c r="P320" s="44">
        <v>5</v>
      </c>
      <c r="Q320" s="44"/>
      <c r="R320" s="44"/>
      <c r="S320" s="27" t="s">
        <v>5381</v>
      </c>
      <c r="T320" s="23" t="s">
        <v>134</v>
      </c>
      <c r="U320" s="27"/>
      <c r="V320" s="46">
        <v>4979180</v>
      </c>
      <c r="W320" s="47">
        <v>1516</v>
      </c>
      <c r="X320" s="23">
        <v>0</v>
      </c>
      <c r="Y320" s="23">
        <v>0</v>
      </c>
      <c r="Z320" s="23">
        <v>16</v>
      </c>
      <c r="AA320" s="23"/>
      <c r="AB320" s="47"/>
      <c r="AC320" s="27"/>
      <c r="AD320" s="23">
        <v>500</v>
      </c>
      <c r="AE320" s="23"/>
      <c r="AF320" s="62" t="s">
        <v>137</v>
      </c>
      <c r="AG320" s="23"/>
      <c r="AH320" s="23" t="s">
        <v>128</v>
      </c>
      <c r="AI320" s="23" t="s">
        <v>128</v>
      </c>
      <c r="AJ320" s="23" t="s">
        <v>43</v>
      </c>
      <c r="AK320" s="27"/>
      <c r="AL320" s="27"/>
      <c r="AM320" s="23"/>
      <c r="AN320" s="23"/>
      <c r="AO320" s="23"/>
      <c r="AP320" s="23"/>
      <c r="AQ320" s="23" t="s">
        <v>129</v>
      </c>
      <c r="AR320" s="23"/>
      <c r="AS320" s="23" t="s">
        <v>129</v>
      </c>
      <c r="AT320" s="23" t="s">
        <v>129</v>
      </c>
      <c r="AU320" s="23" t="s">
        <v>129</v>
      </c>
      <c r="AV320" s="23" t="s">
        <v>129</v>
      </c>
      <c r="AW320" s="23" t="s">
        <v>129</v>
      </c>
      <c r="AX320" s="23" t="s">
        <v>128</v>
      </c>
      <c r="AY320" s="23"/>
      <c r="AZ320" s="23" t="s">
        <v>1021</v>
      </c>
      <c r="BA320" s="45"/>
    </row>
    <row r="321" spans="1:53" ht="16.05" customHeight="1" x14ac:dyDescent="0.3">
      <c r="A321" s="23">
        <v>1985</v>
      </c>
      <c r="B321" s="27" t="s">
        <v>187</v>
      </c>
      <c r="C321" s="27" t="s">
        <v>188</v>
      </c>
      <c r="D321" s="27" t="s">
        <v>1023</v>
      </c>
      <c r="E321" s="28">
        <v>31330</v>
      </c>
      <c r="F321" s="36">
        <v>0.43048611111111112</v>
      </c>
      <c r="G321" s="22">
        <v>31330</v>
      </c>
      <c r="H321" s="37">
        <v>0.5763194444444445</v>
      </c>
      <c r="I321" s="34" t="s">
        <v>6250</v>
      </c>
      <c r="J321" s="35">
        <v>26.782</v>
      </c>
      <c r="K321" s="35">
        <v>54.915999999999997</v>
      </c>
      <c r="L321" s="42">
        <v>44</v>
      </c>
      <c r="M321" s="43">
        <v>5.26</v>
      </c>
      <c r="N321" s="35"/>
      <c r="O321" s="44"/>
      <c r="P321" s="44">
        <v>5</v>
      </c>
      <c r="Q321" s="44">
        <v>4.7</v>
      </c>
      <c r="R321" s="44"/>
      <c r="S321" s="27" t="s">
        <v>5110</v>
      </c>
      <c r="T321" s="23"/>
      <c r="U321" s="27"/>
      <c r="V321" s="46"/>
      <c r="W321" s="47"/>
      <c r="X321" s="23"/>
      <c r="Y321" s="23"/>
      <c r="Z321" s="23"/>
      <c r="AA321" s="23"/>
      <c r="AB321" s="47"/>
      <c r="AC321" s="27"/>
      <c r="AD321" s="23">
        <v>5</v>
      </c>
      <c r="AE321" s="23"/>
      <c r="AF321" s="66"/>
      <c r="AG321" s="23" t="s">
        <v>128</v>
      </c>
      <c r="AH321" s="23"/>
      <c r="AI321" s="23"/>
      <c r="AJ321" s="23" t="s">
        <v>387</v>
      </c>
      <c r="AK321" s="27"/>
      <c r="AL321" s="27" t="s">
        <v>1025</v>
      </c>
      <c r="AM321" s="23"/>
      <c r="AN321" s="23"/>
      <c r="AO321" s="23"/>
      <c r="AP321" s="23"/>
      <c r="AQ321" s="23"/>
      <c r="AR321" s="23"/>
      <c r="AS321" s="23" t="s">
        <v>129</v>
      </c>
      <c r="AT321" s="23" t="s">
        <v>128</v>
      </c>
      <c r="AU321" s="23" t="s">
        <v>128</v>
      </c>
      <c r="AV321" s="23" t="s">
        <v>128</v>
      </c>
      <c r="AW321" s="23" t="s">
        <v>129</v>
      </c>
      <c r="AX321" s="23" t="s">
        <v>128</v>
      </c>
      <c r="AY321" s="23"/>
      <c r="AZ321" s="23" t="s">
        <v>1024</v>
      </c>
      <c r="BA321" s="45" t="s">
        <v>1026</v>
      </c>
    </row>
    <row r="322" spans="1:53" ht="16.05" customHeight="1" x14ac:dyDescent="0.3">
      <c r="A322" s="23">
        <v>1985</v>
      </c>
      <c r="B322" s="27" t="s">
        <v>443</v>
      </c>
      <c r="C322" s="27" t="s">
        <v>635</v>
      </c>
      <c r="D322" s="27" t="s">
        <v>1027</v>
      </c>
      <c r="E322" s="28">
        <v>31331</v>
      </c>
      <c r="F322" s="36">
        <v>0.15219907407407407</v>
      </c>
      <c r="G322" s="22">
        <v>31330</v>
      </c>
      <c r="H322" s="37">
        <v>0.90219907407407407</v>
      </c>
      <c r="I322" s="34" t="s">
        <v>6250</v>
      </c>
      <c r="J322" s="35">
        <v>15.298999999999999</v>
      </c>
      <c r="K322" s="35">
        <v>-90.863</v>
      </c>
      <c r="L322" s="42">
        <v>5</v>
      </c>
      <c r="M322" s="43">
        <v>4.5599999999999996</v>
      </c>
      <c r="N322" s="35"/>
      <c r="O322" s="44"/>
      <c r="P322" s="44">
        <v>4.5</v>
      </c>
      <c r="Q322" s="44"/>
      <c r="R322" s="44"/>
      <c r="S322" s="27" t="s">
        <v>5110</v>
      </c>
      <c r="T322" s="23" t="s">
        <v>134</v>
      </c>
      <c r="U322" s="27"/>
      <c r="V322" s="46">
        <v>3707193</v>
      </c>
      <c r="W322" s="47">
        <v>5000</v>
      </c>
      <c r="X322" s="23">
        <v>1</v>
      </c>
      <c r="Y322" s="23">
        <v>0</v>
      </c>
      <c r="Z322" s="23" t="s">
        <v>135</v>
      </c>
      <c r="AA322" s="23">
        <v>20000</v>
      </c>
      <c r="AB322" s="47"/>
      <c r="AC322" s="27" t="s">
        <v>808</v>
      </c>
      <c r="AD322" s="23" t="s">
        <v>1028</v>
      </c>
      <c r="AE322" s="23">
        <v>500</v>
      </c>
      <c r="AF322" s="62" t="s">
        <v>137</v>
      </c>
      <c r="AG322" s="23" t="s">
        <v>128</v>
      </c>
      <c r="AH322" s="23" t="s">
        <v>128</v>
      </c>
      <c r="AI322" s="23" t="s">
        <v>128</v>
      </c>
      <c r="AJ322" s="23" t="s">
        <v>43</v>
      </c>
      <c r="AK322" s="27"/>
      <c r="AL322" s="85"/>
      <c r="AM322" s="86"/>
      <c r="AN322" s="23" t="s">
        <v>129</v>
      </c>
      <c r="AO322" s="86"/>
      <c r="AP322" s="86"/>
      <c r="AQ322" s="23" t="s">
        <v>129</v>
      </c>
      <c r="AR322" s="86"/>
      <c r="AS322" s="23" t="s">
        <v>129</v>
      </c>
      <c r="AT322" s="23" t="s">
        <v>129</v>
      </c>
      <c r="AU322" s="23" t="s">
        <v>129</v>
      </c>
      <c r="AV322" s="23" t="s">
        <v>129</v>
      </c>
      <c r="AW322" s="23" t="s">
        <v>129</v>
      </c>
      <c r="AX322" s="23" t="s">
        <v>128</v>
      </c>
      <c r="AY322" s="23"/>
      <c r="AZ322" s="23" t="s">
        <v>1029</v>
      </c>
      <c r="BA322" s="85" t="s">
        <v>1030</v>
      </c>
    </row>
    <row r="323" spans="1:53" ht="16.05" customHeight="1" x14ac:dyDescent="0.3">
      <c r="A323" s="23">
        <v>1985</v>
      </c>
      <c r="B323" s="27" t="s">
        <v>123</v>
      </c>
      <c r="C323" s="27" t="s">
        <v>124</v>
      </c>
      <c r="D323" s="27" t="s">
        <v>857</v>
      </c>
      <c r="E323" s="28">
        <v>31358</v>
      </c>
      <c r="F323" s="36">
        <v>0.35163194444444446</v>
      </c>
      <c r="G323" s="22">
        <v>31358</v>
      </c>
      <c r="H323" s="37">
        <v>0.43496527777777777</v>
      </c>
      <c r="I323" s="34" t="s">
        <v>6250</v>
      </c>
      <c r="J323" s="35">
        <v>40.31</v>
      </c>
      <c r="K323" s="35">
        <v>42.307000000000002</v>
      </c>
      <c r="L323" s="42">
        <v>33</v>
      </c>
      <c r="M323" s="35">
        <v>5.21</v>
      </c>
      <c r="N323" s="35"/>
      <c r="O323" s="44"/>
      <c r="P323" s="44">
        <v>5.0999999999999996</v>
      </c>
      <c r="Q323" s="44">
        <v>4.2</v>
      </c>
      <c r="R323" s="44"/>
      <c r="S323" s="27" t="s">
        <v>5332</v>
      </c>
      <c r="T323" s="23" t="s">
        <v>582</v>
      </c>
      <c r="U323" s="27"/>
      <c r="V323" s="46">
        <v>749159</v>
      </c>
      <c r="W323" s="47">
        <v>579</v>
      </c>
      <c r="X323" s="23">
        <v>0</v>
      </c>
      <c r="Y323" s="23">
        <v>0</v>
      </c>
      <c r="Z323" s="23">
        <v>14</v>
      </c>
      <c r="AA323" s="23"/>
      <c r="AB323" s="47"/>
      <c r="AC323" s="27"/>
      <c r="AD323" s="23">
        <v>113</v>
      </c>
      <c r="AE323" s="23"/>
      <c r="AF323" s="62" t="s">
        <v>137</v>
      </c>
      <c r="AG323" s="23"/>
      <c r="AH323" s="23" t="s">
        <v>128</v>
      </c>
      <c r="AI323" s="23" t="s">
        <v>128</v>
      </c>
      <c r="AJ323" s="23" t="s">
        <v>390</v>
      </c>
      <c r="AK323" s="27"/>
      <c r="AL323" s="27" t="s">
        <v>984</v>
      </c>
      <c r="AM323" s="23"/>
      <c r="AN323" s="23"/>
      <c r="AO323" s="23"/>
      <c r="AP323" s="23"/>
      <c r="AQ323" s="23" t="s">
        <v>129</v>
      </c>
      <c r="AR323" s="23"/>
      <c r="AS323" s="23" t="s">
        <v>129</v>
      </c>
      <c r="AT323" s="23" t="s">
        <v>129</v>
      </c>
      <c r="AU323" s="23" t="s">
        <v>129</v>
      </c>
      <c r="AV323" s="23" t="s">
        <v>129</v>
      </c>
      <c r="AW323" s="23" t="s">
        <v>129</v>
      </c>
      <c r="AX323" s="23" t="s">
        <v>128</v>
      </c>
      <c r="AY323" s="23"/>
      <c r="AZ323" s="23" t="s">
        <v>1031</v>
      </c>
      <c r="BA323" s="45" t="s">
        <v>6456</v>
      </c>
    </row>
    <row r="324" spans="1:53" ht="16.05" customHeight="1" x14ac:dyDescent="0.3">
      <c r="A324" s="23">
        <v>1985</v>
      </c>
      <c r="B324" s="27" t="s">
        <v>443</v>
      </c>
      <c r="C324" s="27" t="s">
        <v>635</v>
      </c>
      <c r="D324" s="27" t="s">
        <v>1032</v>
      </c>
      <c r="E324" s="28">
        <v>31400</v>
      </c>
      <c r="F324" s="36">
        <v>0.31388888888888888</v>
      </c>
      <c r="G324" s="22">
        <v>31400</v>
      </c>
      <c r="H324" s="37">
        <v>6.3888888888888884E-2</v>
      </c>
      <c r="I324" s="34" t="s">
        <v>6250</v>
      </c>
      <c r="J324" s="35">
        <v>15.268000000000001</v>
      </c>
      <c r="K324" s="35">
        <v>-91.977999999999994</v>
      </c>
      <c r="L324" s="42">
        <v>32.5</v>
      </c>
      <c r="M324" s="35">
        <v>4.83</v>
      </c>
      <c r="N324" s="35"/>
      <c r="O324" s="44"/>
      <c r="P324" s="44">
        <v>4.8</v>
      </c>
      <c r="Q324" s="44">
        <v>4</v>
      </c>
      <c r="R324" s="44"/>
      <c r="S324" s="45" t="s">
        <v>5110</v>
      </c>
      <c r="T324" s="23"/>
      <c r="U324" s="27"/>
      <c r="V324" s="46"/>
      <c r="W324" s="47"/>
      <c r="X324" s="23">
        <v>0</v>
      </c>
      <c r="Y324" s="23">
        <v>0</v>
      </c>
      <c r="Z324" s="23">
        <v>0</v>
      </c>
      <c r="AA324" s="23"/>
      <c r="AB324" s="47"/>
      <c r="AC324" s="27"/>
      <c r="AD324" s="23" t="s">
        <v>163</v>
      </c>
      <c r="AE324" s="23"/>
      <c r="AF324" s="66"/>
      <c r="AG324" s="23"/>
      <c r="AH324" s="23"/>
      <c r="AI324" s="23"/>
      <c r="AJ324" s="23" t="s">
        <v>43</v>
      </c>
      <c r="AK324" s="27" t="s">
        <v>100</v>
      </c>
      <c r="AL324" s="27" t="s">
        <v>5273</v>
      </c>
      <c r="AM324" s="23"/>
      <c r="AN324" s="23"/>
      <c r="AO324" s="23"/>
      <c r="AP324" s="23"/>
      <c r="AQ324" s="23"/>
      <c r="AR324" s="23"/>
      <c r="AS324" s="23" t="s">
        <v>129</v>
      </c>
      <c r="AT324" s="23" t="s">
        <v>128</v>
      </c>
      <c r="AU324" s="23" t="s">
        <v>128</v>
      </c>
      <c r="AV324" s="23" t="s">
        <v>128</v>
      </c>
      <c r="AW324" s="23" t="s">
        <v>129</v>
      </c>
      <c r="AX324" s="23" t="s">
        <v>128</v>
      </c>
      <c r="AY324" s="23"/>
      <c r="AZ324" s="23" t="s">
        <v>1033</v>
      </c>
      <c r="BA324" s="65" t="s">
        <v>1034</v>
      </c>
    </row>
    <row r="325" spans="1:53" ht="16.05" customHeight="1" x14ac:dyDescent="0.3">
      <c r="A325" s="23">
        <v>1985</v>
      </c>
      <c r="B325" s="27" t="s">
        <v>153</v>
      </c>
      <c r="C325" s="27" t="s">
        <v>1035</v>
      </c>
      <c r="D325" s="27" t="s">
        <v>1036</v>
      </c>
      <c r="E325" s="28">
        <v>31402</v>
      </c>
      <c r="F325" s="36">
        <v>0.42797453703703708</v>
      </c>
      <c r="G325" s="22">
        <v>31402</v>
      </c>
      <c r="H325" s="37">
        <v>0.46964120370370371</v>
      </c>
      <c r="I325" s="34" t="s">
        <v>6250</v>
      </c>
      <c r="J325" s="35">
        <v>50.332999999999998</v>
      </c>
      <c r="K325" s="35">
        <v>12.324999999999999</v>
      </c>
      <c r="L325" s="42">
        <v>10</v>
      </c>
      <c r="M325" s="35">
        <v>5.0999999999999996</v>
      </c>
      <c r="N325" s="35"/>
      <c r="O325" s="44">
        <v>5.0999999999999996</v>
      </c>
      <c r="P325" s="44"/>
      <c r="Q325" s="44"/>
      <c r="R325" s="44"/>
      <c r="S325" s="67" t="s">
        <v>6108</v>
      </c>
      <c r="T325" s="23" t="s">
        <v>134</v>
      </c>
      <c r="U325" s="27"/>
      <c r="V325" s="46"/>
      <c r="W325" s="47"/>
      <c r="X325" s="23"/>
      <c r="Y325" s="23"/>
      <c r="Z325" s="23"/>
      <c r="AA325" s="23"/>
      <c r="AB325" s="47"/>
      <c r="AC325" s="27"/>
      <c r="AD325" s="23" t="s">
        <v>470</v>
      </c>
      <c r="AE325" s="23"/>
      <c r="AF325" s="66"/>
      <c r="AG325" s="23"/>
      <c r="AH325" s="23"/>
      <c r="AI325" s="23"/>
      <c r="AJ325" s="23" t="s">
        <v>311</v>
      </c>
      <c r="AK325" s="27"/>
      <c r="AL325" s="27"/>
      <c r="AM325" s="23"/>
      <c r="AN325" s="23"/>
      <c r="AO325" s="23"/>
      <c r="AP325" s="23"/>
      <c r="AQ325" s="23"/>
      <c r="AR325" s="23"/>
      <c r="AS325" s="23" t="s">
        <v>129</v>
      </c>
      <c r="AT325" s="23" t="s">
        <v>128</v>
      </c>
      <c r="AU325" s="23" t="s">
        <v>128</v>
      </c>
      <c r="AV325" s="23" t="s">
        <v>128</v>
      </c>
      <c r="AW325" s="23" t="s">
        <v>129</v>
      </c>
      <c r="AX325" s="23" t="s">
        <v>128</v>
      </c>
      <c r="AY325" s="23"/>
      <c r="AZ325" s="23" t="s">
        <v>1037</v>
      </c>
      <c r="BA325" s="65" t="s">
        <v>6568</v>
      </c>
    </row>
    <row r="326" spans="1:53" ht="16.05" customHeight="1" x14ac:dyDescent="0.3">
      <c r="A326" s="23">
        <v>1985</v>
      </c>
      <c r="B326" s="27" t="s">
        <v>159</v>
      </c>
      <c r="C326" s="27" t="s">
        <v>160</v>
      </c>
      <c r="D326" s="27" t="s">
        <v>1038</v>
      </c>
      <c r="E326" s="28">
        <v>31406</v>
      </c>
      <c r="F326" s="36">
        <v>0.11037037037037038</v>
      </c>
      <c r="G326" s="22">
        <v>31406</v>
      </c>
      <c r="H326" s="37">
        <v>0.15203703703703705</v>
      </c>
      <c r="I326" s="34" t="s">
        <v>6250</v>
      </c>
      <c r="J326" s="35">
        <v>37.688000000000002</v>
      </c>
      <c r="K326" s="35">
        <v>15.068</v>
      </c>
      <c r="L326" s="42">
        <v>10</v>
      </c>
      <c r="M326" s="43">
        <v>4.2</v>
      </c>
      <c r="N326" s="35"/>
      <c r="O326" s="44">
        <v>5</v>
      </c>
      <c r="P326" s="44">
        <v>4.2</v>
      </c>
      <c r="Q326" s="44"/>
      <c r="R326" s="44"/>
      <c r="S326" s="27" t="s">
        <v>5285</v>
      </c>
      <c r="T326" s="23" t="s">
        <v>134</v>
      </c>
      <c r="U326" s="27"/>
      <c r="V326" s="46">
        <v>2438059</v>
      </c>
      <c r="W326" s="47"/>
      <c r="X326" s="23">
        <v>1</v>
      </c>
      <c r="Y326" s="23">
        <v>1</v>
      </c>
      <c r="Z326" s="23">
        <v>14</v>
      </c>
      <c r="AA326" s="23"/>
      <c r="AB326" s="47"/>
      <c r="AC326" s="27" t="s">
        <v>5937</v>
      </c>
      <c r="AD326" s="23" t="s">
        <v>232</v>
      </c>
      <c r="AE326" s="23">
        <v>1</v>
      </c>
      <c r="AF326" s="66" t="s">
        <v>141</v>
      </c>
      <c r="AG326" s="23" t="s">
        <v>128</v>
      </c>
      <c r="AH326" s="23" t="s">
        <v>128</v>
      </c>
      <c r="AI326" s="23" t="s">
        <v>128</v>
      </c>
      <c r="AJ326" s="23" t="s">
        <v>43</v>
      </c>
      <c r="AK326" s="27"/>
      <c r="AL326" s="27" t="s">
        <v>5938</v>
      </c>
      <c r="AM326" s="23"/>
      <c r="AN326" s="23"/>
      <c r="AO326" s="23"/>
      <c r="AP326" s="23"/>
      <c r="AQ326" s="23" t="s">
        <v>129</v>
      </c>
      <c r="AR326" s="23"/>
      <c r="AS326" s="23" t="s">
        <v>129</v>
      </c>
      <c r="AT326" s="23" t="s">
        <v>129</v>
      </c>
      <c r="AU326" s="23" t="s">
        <v>129</v>
      </c>
      <c r="AV326" s="23" t="s">
        <v>128</v>
      </c>
      <c r="AW326" s="23" t="s">
        <v>129</v>
      </c>
      <c r="AX326" s="23" t="s">
        <v>128</v>
      </c>
      <c r="AY326" s="23"/>
      <c r="AZ326" s="23" t="s">
        <v>1039</v>
      </c>
      <c r="BA326" s="45" t="s">
        <v>5936</v>
      </c>
    </row>
    <row r="327" spans="1:53" ht="16.05" customHeight="1" x14ac:dyDescent="0.3">
      <c r="A327" s="23">
        <v>1986</v>
      </c>
      <c r="B327" s="27" t="s">
        <v>269</v>
      </c>
      <c r="C327" s="27" t="s">
        <v>270</v>
      </c>
      <c r="D327" s="27" t="s">
        <v>1040</v>
      </c>
      <c r="E327" s="28">
        <v>31423</v>
      </c>
      <c r="F327" s="36">
        <v>0.8210763888888889</v>
      </c>
      <c r="G327" s="22">
        <v>31423</v>
      </c>
      <c r="H327" s="37">
        <v>0.65440972222222216</v>
      </c>
      <c r="I327" s="34" t="s">
        <v>6250</v>
      </c>
      <c r="J327" s="35">
        <v>-9.5050000000000008</v>
      </c>
      <c r="K327" s="35">
        <v>-77.512</v>
      </c>
      <c r="L327" s="42">
        <v>38.9</v>
      </c>
      <c r="M327" s="35">
        <v>5.0990000000000002</v>
      </c>
      <c r="N327" s="35"/>
      <c r="O327" s="44"/>
      <c r="P327" s="57">
        <v>5.3</v>
      </c>
      <c r="Q327" s="44"/>
      <c r="R327" s="44"/>
      <c r="S327" s="27" t="s">
        <v>5493</v>
      </c>
      <c r="T327" s="23" t="s">
        <v>1041</v>
      </c>
      <c r="U327" s="27"/>
      <c r="V327" s="46"/>
      <c r="W327" s="47">
        <v>100</v>
      </c>
      <c r="X327" s="23">
        <v>1</v>
      </c>
      <c r="Y327" s="23">
        <v>1</v>
      </c>
      <c r="Z327" s="23">
        <v>0</v>
      </c>
      <c r="AA327" s="23">
        <v>100</v>
      </c>
      <c r="AB327" s="47"/>
      <c r="AC327" s="27" t="s">
        <v>5908</v>
      </c>
      <c r="AD327" s="23">
        <v>60</v>
      </c>
      <c r="AE327" s="23">
        <v>20</v>
      </c>
      <c r="AF327" s="62" t="s">
        <v>1042</v>
      </c>
      <c r="AG327" s="23" t="s">
        <v>129</v>
      </c>
      <c r="AH327" s="23" t="s">
        <v>129</v>
      </c>
      <c r="AI327" s="23"/>
      <c r="AJ327" s="23" t="s">
        <v>43</v>
      </c>
      <c r="AK327" s="27"/>
      <c r="AL327" s="27"/>
      <c r="AM327" s="23"/>
      <c r="AN327" s="23"/>
      <c r="AO327" s="23"/>
      <c r="AP327" s="23"/>
      <c r="AQ327" s="23" t="s">
        <v>129</v>
      </c>
      <c r="AR327" s="23"/>
      <c r="AS327" s="23" t="s">
        <v>129</v>
      </c>
      <c r="AT327" s="23" t="s">
        <v>129</v>
      </c>
      <c r="AU327" s="23" t="s">
        <v>129</v>
      </c>
      <c r="AV327" s="23" t="s">
        <v>129</v>
      </c>
      <c r="AW327" s="23" t="s">
        <v>129</v>
      </c>
      <c r="AX327" s="23" t="s">
        <v>128</v>
      </c>
      <c r="AY327" s="23"/>
      <c r="AZ327" s="23" t="s">
        <v>1043</v>
      </c>
      <c r="BA327" s="45" t="s">
        <v>5866</v>
      </c>
    </row>
    <row r="328" spans="1:53" ht="16.05" customHeight="1" x14ac:dyDescent="0.3">
      <c r="A328" s="23">
        <v>1986</v>
      </c>
      <c r="B328" s="27" t="s">
        <v>123</v>
      </c>
      <c r="C328" s="27" t="s">
        <v>901</v>
      </c>
      <c r="D328" s="27" t="s">
        <v>1044</v>
      </c>
      <c r="E328" s="28">
        <v>31439</v>
      </c>
      <c r="F328" s="36">
        <v>0.69157407407407412</v>
      </c>
      <c r="G328" s="22">
        <v>31439</v>
      </c>
      <c r="H328" s="37">
        <v>0.85824074074074075</v>
      </c>
      <c r="I328" s="34" t="s">
        <v>6250</v>
      </c>
      <c r="J328" s="35">
        <v>38.884999999999998</v>
      </c>
      <c r="K328" s="35">
        <v>48.62</v>
      </c>
      <c r="L328" s="42">
        <v>71.2</v>
      </c>
      <c r="M328" s="43">
        <v>5.0199999999999996</v>
      </c>
      <c r="N328" s="35"/>
      <c r="O328" s="44"/>
      <c r="P328" s="44">
        <v>5.3</v>
      </c>
      <c r="Q328" s="44">
        <v>4.3</v>
      </c>
      <c r="R328" s="44"/>
      <c r="S328" s="27" t="s">
        <v>5110</v>
      </c>
      <c r="T328" s="23" t="s">
        <v>134</v>
      </c>
      <c r="U328" s="27"/>
      <c r="V328" s="46"/>
      <c r="W328" s="47"/>
      <c r="X328" s="23"/>
      <c r="Y328" s="23"/>
      <c r="Z328" s="23"/>
      <c r="AA328" s="23"/>
      <c r="AB328" s="47"/>
      <c r="AC328" s="27"/>
      <c r="AD328" s="23" t="s">
        <v>232</v>
      </c>
      <c r="AE328" s="23"/>
      <c r="AF328" s="66"/>
      <c r="AG328" s="23"/>
      <c r="AH328" s="23"/>
      <c r="AI328" s="23"/>
      <c r="AJ328" s="23" t="s">
        <v>43</v>
      </c>
      <c r="AK328" s="27"/>
      <c r="AL328" s="27"/>
      <c r="AM328" s="23"/>
      <c r="AN328" s="23"/>
      <c r="AO328" s="23"/>
      <c r="AP328" s="23"/>
      <c r="AQ328" s="23"/>
      <c r="AR328" s="23"/>
      <c r="AS328" s="23" t="s">
        <v>129</v>
      </c>
      <c r="AT328" s="23" t="s">
        <v>128</v>
      </c>
      <c r="AU328" s="23" t="s">
        <v>128</v>
      </c>
      <c r="AV328" s="23" t="s">
        <v>128</v>
      </c>
      <c r="AW328" s="23" t="s">
        <v>129</v>
      </c>
      <c r="AX328" s="23" t="s">
        <v>128</v>
      </c>
      <c r="AY328" s="23"/>
      <c r="AZ328" s="23" t="s">
        <v>1045</v>
      </c>
      <c r="BA328" s="45" t="s">
        <v>1046</v>
      </c>
    </row>
    <row r="329" spans="1:53" ht="16.05" customHeight="1" x14ac:dyDescent="0.3">
      <c r="A329" s="23">
        <v>1986</v>
      </c>
      <c r="B329" s="27" t="s">
        <v>218</v>
      </c>
      <c r="C329" s="27" t="s">
        <v>426</v>
      </c>
      <c r="D329" s="27" t="s">
        <v>1047</v>
      </c>
      <c r="E329" s="28">
        <v>31441</v>
      </c>
      <c r="F329" s="36">
        <v>0.49761574074074072</v>
      </c>
      <c r="G329" s="22">
        <v>31441</v>
      </c>
      <c r="H329" s="37">
        <v>0.7892824074074074</v>
      </c>
      <c r="I329" s="34" t="s">
        <v>6250</v>
      </c>
      <c r="J329" s="35">
        <v>-3.9039999999999999</v>
      </c>
      <c r="K329" s="35">
        <v>103.461</v>
      </c>
      <c r="L329" s="42">
        <v>33</v>
      </c>
      <c r="M329" s="43">
        <v>5.14</v>
      </c>
      <c r="N329" s="35"/>
      <c r="O329" s="44"/>
      <c r="P329" s="44">
        <v>5</v>
      </c>
      <c r="Q329" s="44"/>
      <c r="R329" s="44"/>
      <c r="S329" s="27" t="s">
        <v>5110</v>
      </c>
      <c r="T329" s="23" t="s">
        <v>582</v>
      </c>
      <c r="U329" s="27"/>
      <c r="V329" s="46"/>
      <c r="W329" s="47"/>
      <c r="X329" s="23">
        <v>0</v>
      </c>
      <c r="Y329" s="23">
        <v>0</v>
      </c>
      <c r="Z329" s="23">
        <v>2</v>
      </c>
      <c r="AA329" s="23"/>
      <c r="AB329" s="47"/>
      <c r="AC329" s="27"/>
      <c r="AD329" s="23" t="s">
        <v>336</v>
      </c>
      <c r="AE329" s="23"/>
      <c r="AF329" s="62" t="s">
        <v>127</v>
      </c>
      <c r="AG329" s="23"/>
      <c r="AH329" s="23"/>
      <c r="AI329" s="23"/>
      <c r="AJ329" s="23" t="s">
        <v>43</v>
      </c>
      <c r="AK329" s="27"/>
      <c r="AL329" s="27"/>
      <c r="AM329" s="23"/>
      <c r="AN329" s="23"/>
      <c r="AO329" s="23"/>
      <c r="AP329" s="23"/>
      <c r="AQ329" s="23" t="s">
        <v>129</v>
      </c>
      <c r="AR329" s="23"/>
      <c r="AS329" s="23" t="s">
        <v>129</v>
      </c>
      <c r="AT329" s="23" t="s">
        <v>129</v>
      </c>
      <c r="AU329" s="23" t="s">
        <v>129</v>
      </c>
      <c r="AV329" s="23" t="s">
        <v>128</v>
      </c>
      <c r="AW329" s="23" t="s">
        <v>129</v>
      </c>
      <c r="AX329" s="23" t="s">
        <v>128</v>
      </c>
      <c r="AY329" s="23"/>
      <c r="AZ329" s="23" t="s">
        <v>1048</v>
      </c>
      <c r="BA329" s="45" t="s">
        <v>6445</v>
      </c>
    </row>
    <row r="330" spans="1:53" ht="16.05" customHeight="1" x14ac:dyDescent="0.3">
      <c r="A330" s="23">
        <v>1986</v>
      </c>
      <c r="B330" s="27" t="s">
        <v>148</v>
      </c>
      <c r="C330" s="27" t="s">
        <v>191</v>
      </c>
      <c r="D330" s="27" t="s">
        <v>1049</v>
      </c>
      <c r="E330" s="28">
        <v>31443</v>
      </c>
      <c r="F330" s="36">
        <v>0.6991087962962963</v>
      </c>
      <c r="G330" s="22">
        <v>31443</v>
      </c>
      <c r="H330" s="37">
        <v>0.49077546296296298</v>
      </c>
      <c r="I330" s="34" t="s">
        <v>6250</v>
      </c>
      <c r="J330" s="35">
        <v>41.65</v>
      </c>
      <c r="K330" s="35">
        <v>-81.162000000000006</v>
      </c>
      <c r="L330" s="42">
        <v>10</v>
      </c>
      <c r="M330" s="35">
        <v>4.9889999999999999</v>
      </c>
      <c r="N330" s="35"/>
      <c r="O330" s="44">
        <v>4.9000000000000004</v>
      </c>
      <c r="P330" s="44">
        <v>5</v>
      </c>
      <c r="Q330" s="44"/>
      <c r="R330" s="44"/>
      <c r="S330" s="27" t="s">
        <v>5352</v>
      </c>
      <c r="T330" s="23" t="s">
        <v>171</v>
      </c>
      <c r="U330" s="27" t="s">
        <v>193</v>
      </c>
      <c r="V330" s="46">
        <v>517460</v>
      </c>
      <c r="W330" s="47"/>
      <c r="X330" s="23">
        <v>0</v>
      </c>
      <c r="Y330" s="23">
        <v>0</v>
      </c>
      <c r="Z330" s="23">
        <v>17</v>
      </c>
      <c r="AA330" s="23"/>
      <c r="AB330" s="47"/>
      <c r="AC330" s="27"/>
      <c r="AD330" s="23" t="s">
        <v>1050</v>
      </c>
      <c r="AE330" s="23"/>
      <c r="AF330" s="66"/>
      <c r="AG330" s="23"/>
      <c r="AH330" s="23" t="s">
        <v>128</v>
      </c>
      <c r="AI330" s="23" t="s">
        <v>128</v>
      </c>
      <c r="AJ330" s="23" t="s">
        <v>43</v>
      </c>
      <c r="AK330" s="27" t="s">
        <v>100</v>
      </c>
      <c r="AL330" s="27"/>
      <c r="AM330" s="23"/>
      <c r="AN330" s="23"/>
      <c r="AO330" s="23"/>
      <c r="AP330" s="23"/>
      <c r="AQ330" s="23"/>
      <c r="AR330" s="23"/>
      <c r="AS330" s="23" t="s">
        <v>129</v>
      </c>
      <c r="AT330" s="23" t="s">
        <v>129</v>
      </c>
      <c r="AU330" s="23" t="s">
        <v>128</v>
      </c>
      <c r="AV330" s="23" t="s">
        <v>128</v>
      </c>
      <c r="AW330" s="23" t="s">
        <v>129</v>
      </c>
      <c r="AX330" s="23" t="s">
        <v>128</v>
      </c>
      <c r="AY330" s="23"/>
      <c r="AZ330" s="23" t="s">
        <v>1051</v>
      </c>
      <c r="BA330" s="65" t="s">
        <v>1052</v>
      </c>
    </row>
    <row r="331" spans="1:53" ht="16.05" customHeight="1" x14ac:dyDescent="0.3">
      <c r="A331" s="23">
        <v>1986</v>
      </c>
      <c r="B331" s="27" t="s">
        <v>443</v>
      </c>
      <c r="C331" s="27" t="s">
        <v>635</v>
      </c>
      <c r="D331" s="27" t="s">
        <v>1032</v>
      </c>
      <c r="E331" s="28">
        <v>31446</v>
      </c>
      <c r="F331" s="36">
        <v>0.63386574074074076</v>
      </c>
      <c r="G331" s="22">
        <v>31446</v>
      </c>
      <c r="H331" s="37">
        <v>0.3838657407407407</v>
      </c>
      <c r="I331" s="34" t="s">
        <v>6250</v>
      </c>
      <c r="J331" s="35">
        <v>15.074999999999999</v>
      </c>
      <c r="K331" s="35">
        <v>-92.072000000000003</v>
      </c>
      <c r="L331" s="42">
        <v>16.2</v>
      </c>
      <c r="M331" s="43">
        <v>4.79</v>
      </c>
      <c r="N331" s="35"/>
      <c r="O331" s="44"/>
      <c r="P331" s="44">
        <v>4.7</v>
      </c>
      <c r="Q331" s="44"/>
      <c r="R331" s="44"/>
      <c r="S331" s="27" t="s">
        <v>5110</v>
      </c>
      <c r="T331" s="23"/>
      <c r="U331" s="27"/>
      <c r="V331" s="46"/>
      <c r="W331" s="47">
        <v>2500</v>
      </c>
      <c r="X331" s="23"/>
      <c r="Y331" s="23"/>
      <c r="Z331" s="23"/>
      <c r="AA331" s="23"/>
      <c r="AB331" s="47"/>
      <c r="AC331" s="27"/>
      <c r="AD331" s="23" t="s">
        <v>1053</v>
      </c>
      <c r="AE331" s="23" t="s">
        <v>136</v>
      </c>
      <c r="AF331" s="62" t="s">
        <v>137</v>
      </c>
      <c r="AG331" s="23" t="s">
        <v>128</v>
      </c>
      <c r="AH331" s="23"/>
      <c r="AI331" s="23"/>
      <c r="AJ331" s="23" t="s">
        <v>1055</v>
      </c>
      <c r="AK331" s="27"/>
      <c r="AL331" s="27"/>
      <c r="AM331" s="23"/>
      <c r="AN331" s="23"/>
      <c r="AO331" s="23"/>
      <c r="AP331" s="23"/>
      <c r="AQ331" s="23" t="s">
        <v>129</v>
      </c>
      <c r="AR331" s="23"/>
      <c r="AS331" s="23" t="s">
        <v>128</v>
      </c>
      <c r="AT331" s="23" t="s">
        <v>128</v>
      </c>
      <c r="AU331" s="23" t="s">
        <v>129</v>
      </c>
      <c r="AV331" s="23" t="s">
        <v>129</v>
      </c>
      <c r="AW331" s="23" t="s">
        <v>129</v>
      </c>
      <c r="AX331" s="23" t="s">
        <v>128</v>
      </c>
      <c r="AY331" s="23"/>
      <c r="AZ331" s="23" t="s">
        <v>1054</v>
      </c>
      <c r="BA331" s="45" t="s">
        <v>1034</v>
      </c>
    </row>
    <row r="332" spans="1:53" ht="16.05" customHeight="1" x14ac:dyDescent="0.3">
      <c r="A332" s="23">
        <v>1986</v>
      </c>
      <c r="B332" s="27" t="s">
        <v>269</v>
      </c>
      <c r="C332" s="27" t="s">
        <v>270</v>
      </c>
      <c r="D332" s="27" t="s">
        <v>1056</v>
      </c>
      <c r="E332" s="28">
        <v>31507</v>
      </c>
      <c r="F332" s="36">
        <v>0.84337962962962953</v>
      </c>
      <c r="G332" s="22">
        <v>31507</v>
      </c>
      <c r="H332" s="37">
        <v>0.63504629629629628</v>
      </c>
      <c r="I332" s="34" t="s">
        <v>6250</v>
      </c>
      <c r="J332" s="35">
        <v>-13.41</v>
      </c>
      <c r="K332" s="35">
        <v>-71.784999999999997</v>
      </c>
      <c r="L332" s="42">
        <v>50.9</v>
      </c>
      <c r="M332" s="35">
        <v>5.2229999999999999</v>
      </c>
      <c r="N332" s="35"/>
      <c r="O332" s="44">
        <v>5.8</v>
      </c>
      <c r="P332" s="44">
        <v>5.3</v>
      </c>
      <c r="Q332" s="44">
        <v>4.5999999999999996</v>
      </c>
      <c r="R332" s="44"/>
      <c r="S332" s="27" t="s">
        <v>5337</v>
      </c>
      <c r="T332" s="23" t="s">
        <v>139</v>
      </c>
      <c r="U332" s="27"/>
      <c r="V332" s="46">
        <v>200000</v>
      </c>
      <c r="W332" s="46">
        <v>8080</v>
      </c>
      <c r="X332" s="50" t="s">
        <v>5146</v>
      </c>
      <c r="Y332" s="50" t="s">
        <v>1458</v>
      </c>
      <c r="Z332" s="50" t="s">
        <v>1058</v>
      </c>
      <c r="AA332" s="23">
        <v>2000</v>
      </c>
      <c r="AB332" s="47"/>
      <c r="AC332" s="27" t="s">
        <v>5911</v>
      </c>
      <c r="AD332" s="23">
        <v>2813</v>
      </c>
      <c r="AE332" s="50" t="s">
        <v>1059</v>
      </c>
      <c r="AF332" s="66">
        <v>22000000</v>
      </c>
      <c r="AG332" s="23" t="s">
        <v>129</v>
      </c>
      <c r="AH332" s="23" t="s">
        <v>129</v>
      </c>
      <c r="AI332" s="23"/>
      <c r="AJ332" s="23" t="s">
        <v>43</v>
      </c>
      <c r="AK332" s="27"/>
      <c r="AL332" s="27" t="s">
        <v>1061</v>
      </c>
      <c r="AM332" s="23"/>
      <c r="AN332" s="23"/>
      <c r="AO332" s="23"/>
      <c r="AP332" s="23"/>
      <c r="AQ332" s="23"/>
      <c r="AR332" s="23"/>
      <c r="AS332" s="23" t="s">
        <v>129</v>
      </c>
      <c r="AT332" s="23" t="s">
        <v>129</v>
      </c>
      <c r="AU332" s="23" t="s">
        <v>129</v>
      </c>
      <c r="AV332" s="23" t="s">
        <v>129</v>
      </c>
      <c r="AW332" s="23" t="s">
        <v>129</v>
      </c>
      <c r="AX332" s="23" t="s">
        <v>128</v>
      </c>
      <c r="AY332" s="23"/>
      <c r="AZ332" s="23" t="s">
        <v>1060</v>
      </c>
      <c r="BA332" s="65" t="s">
        <v>5147</v>
      </c>
    </row>
    <row r="333" spans="1:53" ht="16.05" customHeight="1" x14ac:dyDescent="0.3">
      <c r="A333" s="23">
        <v>1986</v>
      </c>
      <c r="B333" s="27" t="s">
        <v>123</v>
      </c>
      <c r="C333" s="27" t="s">
        <v>124</v>
      </c>
      <c r="D333" s="27" t="s">
        <v>1062</v>
      </c>
      <c r="E333" s="28">
        <v>31513</v>
      </c>
      <c r="F333" s="36">
        <v>0.17396990740740739</v>
      </c>
      <c r="G333" s="22">
        <v>31513</v>
      </c>
      <c r="H333" s="37">
        <v>0.29896990740740742</v>
      </c>
      <c r="I333" s="34" t="s">
        <v>6250</v>
      </c>
      <c r="J333" s="35">
        <v>40.127000000000002</v>
      </c>
      <c r="K333" s="35">
        <v>43.396999999999998</v>
      </c>
      <c r="L333" s="42">
        <v>10</v>
      </c>
      <c r="M333" s="43">
        <v>4.71</v>
      </c>
      <c r="N333" s="35"/>
      <c r="O333" s="44"/>
      <c r="P333" s="44">
        <v>5</v>
      </c>
      <c r="Q333" s="44">
        <v>3.8</v>
      </c>
      <c r="R333" s="44"/>
      <c r="S333" s="27" t="s">
        <v>5110</v>
      </c>
      <c r="T333" s="23"/>
      <c r="U333" s="27"/>
      <c r="V333" s="46"/>
      <c r="W333" s="47"/>
      <c r="X333" s="23"/>
      <c r="Y333" s="23"/>
      <c r="Z333" s="23"/>
      <c r="AA333" s="23"/>
      <c r="AB333" s="47"/>
      <c r="AC333" s="27"/>
      <c r="AD333" s="23">
        <v>4</v>
      </c>
      <c r="AE333" s="23"/>
      <c r="AF333" s="66"/>
      <c r="AG333" s="23" t="s">
        <v>128</v>
      </c>
      <c r="AH333" s="23"/>
      <c r="AI333" s="23"/>
      <c r="AJ333" s="23" t="s">
        <v>43</v>
      </c>
      <c r="AK333" s="27"/>
      <c r="AL333" s="27"/>
      <c r="AM333" s="23"/>
      <c r="AN333" s="23"/>
      <c r="AO333" s="23"/>
      <c r="AP333" s="23"/>
      <c r="AQ333" s="23"/>
      <c r="AR333" s="23"/>
      <c r="AS333" s="23" t="s">
        <v>129</v>
      </c>
      <c r="AT333" s="23" t="s">
        <v>128</v>
      </c>
      <c r="AU333" s="23" t="s">
        <v>128</v>
      </c>
      <c r="AV333" s="23" t="s">
        <v>128</v>
      </c>
      <c r="AW333" s="23" t="s">
        <v>129</v>
      </c>
      <c r="AX333" s="23" t="s">
        <v>128</v>
      </c>
      <c r="AY333" s="23"/>
      <c r="AZ333" s="23" t="s">
        <v>1063</v>
      </c>
      <c r="BA333" s="45" t="s">
        <v>1064</v>
      </c>
    </row>
    <row r="334" spans="1:53" ht="16.05" customHeight="1" x14ac:dyDescent="0.3">
      <c r="A334" s="23">
        <v>1986</v>
      </c>
      <c r="B334" s="27" t="s">
        <v>357</v>
      </c>
      <c r="C334" s="27" t="s">
        <v>358</v>
      </c>
      <c r="D334" s="27" t="s">
        <v>1065</v>
      </c>
      <c r="E334" s="28">
        <v>31528</v>
      </c>
      <c r="F334" s="36">
        <v>0.31615740740740739</v>
      </c>
      <c r="G334" s="22">
        <v>31528</v>
      </c>
      <c r="H334" s="37">
        <v>0.54532407407407402</v>
      </c>
      <c r="I334" s="34" t="s">
        <v>6250</v>
      </c>
      <c r="J334" s="35">
        <v>32.128</v>
      </c>
      <c r="K334" s="35">
        <v>76.373999999999995</v>
      </c>
      <c r="L334" s="42">
        <v>33</v>
      </c>
      <c r="M334" s="35">
        <v>5.5389999999999997</v>
      </c>
      <c r="N334" s="35"/>
      <c r="O334" s="44"/>
      <c r="P334" s="44">
        <v>5.5</v>
      </c>
      <c r="Q334" s="44">
        <v>5.3</v>
      </c>
      <c r="R334" s="44"/>
      <c r="S334" s="27" t="s">
        <v>5307</v>
      </c>
      <c r="T334" s="23" t="s">
        <v>139</v>
      </c>
      <c r="U334" s="27"/>
      <c r="V334" s="46">
        <v>5879434</v>
      </c>
      <c r="W334" s="47"/>
      <c r="X334" s="23">
        <v>6</v>
      </c>
      <c r="Y334" s="23">
        <v>6</v>
      </c>
      <c r="Z334" s="23">
        <v>30</v>
      </c>
      <c r="AA334" s="23"/>
      <c r="AB334" s="47"/>
      <c r="AC334" s="27" t="s">
        <v>5898</v>
      </c>
      <c r="AD334" s="23" t="s">
        <v>1066</v>
      </c>
      <c r="AE334" s="23"/>
      <c r="AF334" s="66">
        <v>5000000</v>
      </c>
      <c r="AG334" s="23"/>
      <c r="AH334" s="23" t="s">
        <v>128</v>
      </c>
      <c r="AI334" s="23" t="s">
        <v>128</v>
      </c>
      <c r="AJ334" s="23" t="s">
        <v>43</v>
      </c>
      <c r="AK334" s="27"/>
      <c r="AL334" s="27"/>
      <c r="AM334" s="23"/>
      <c r="AN334" s="23"/>
      <c r="AO334" s="23"/>
      <c r="AP334" s="23"/>
      <c r="AQ334" s="23"/>
      <c r="AR334" s="23"/>
      <c r="AS334" s="23" t="s">
        <v>129</v>
      </c>
      <c r="AT334" s="23" t="s">
        <v>129</v>
      </c>
      <c r="AU334" s="23" t="s">
        <v>129</v>
      </c>
      <c r="AV334" s="23" t="s">
        <v>129</v>
      </c>
      <c r="AW334" s="23" t="s">
        <v>129</v>
      </c>
      <c r="AX334" s="23" t="s">
        <v>128</v>
      </c>
      <c r="AY334" s="23"/>
      <c r="AZ334" s="23" t="s">
        <v>1067</v>
      </c>
      <c r="BA334" s="39" t="s">
        <v>5783</v>
      </c>
    </row>
    <row r="335" spans="1:53" ht="16.05" customHeight="1" x14ac:dyDescent="0.3">
      <c r="A335" s="23">
        <v>1986</v>
      </c>
      <c r="B335" s="27" t="s">
        <v>357</v>
      </c>
      <c r="C335" s="27" t="s">
        <v>648</v>
      </c>
      <c r="D335" s="27" t="s">
        <v>1068</v>
      </c>
      <c r="E335" s="28">
        <v>31547</v>
      </c>
      <c r="F335" s="36">
        <v>0.60982638888888896</v>
      </c>
      <c r="G335" s="22">
        <v>31547</v>
      </c>
      <c r="H335" s="37">
        <v>0.81815972222222222</v>
      </c>
      <c r="I335" s="34" t="s">
        <v>6250</v>
      </c>
      <c r="J335" s="35">
        <v>29.626999999999999</v>
      </c>
      <c r="K335" s="35">
        <v>69.363</v>
      </c>
      <c r="L335" s="42">
        <v>18.2</v>
      </c>
      <c r="M335" s="35">
        <v>5.2830000000000004</v>
      </c>
      <c r="N335" s="35"/>
      <c r="O335" s="44"/>
      <c r="P335" s="44">
        <v>5.2</v>
      </c>
      <c r="Q335" s="44"/>
      <c r="R335" s="44"/>
      <c r="S335" s="27" t="s">
        <v>5296</v>
      </c>
      <c r="T335" s="23" t="s">
        <v>497</v>
      </c>
      <c r="U335" s="27"/>
      <c r="V335" s="46"/>
      <c r="W335" s="47"/>
      <c r="X335" s="23"/>
      <c r="Y335" s="23"/>
      <c r="Z335" s="23"/>
      <c r="AA335" s="23"/>
      <c r="AB335" s="47"/>
      <c r="AC335" s="27"/>
      <c r="AD335" s="23" t="s">
        <v>456</v>
      </c>
      <c r="AE335" s="23"/>
      <c r="AF335" s="62" t="s">
        <v>127</v>
      </c>
      <c r="AG335" s="23"/>
      <c r="AH335" s="23"/>
      <c r="AI335" s="23"/>
      <c r="AJ335" s="23" t="s">
        <v>43</v>
      </c>
      <c r="AK335" s="27"/>
      <c r="AL335" s="27"/>
      <c r="AM335" s="23"/>
      <c r="AN335" s="23"/>
      <c r="AO335" s="23"/>
      <c r="AP335" s="23"/>
      <c r="AQ335" s="23" t="s">
        <v>129</v>
      </c>
      <c r="AR335" s="23"/>
      <c r="AS335" s="23" t="s">
        <v>129</v>
      </c>
      <c r="AT335" s="23" t="s">
        <v>128</v>
      </c>
      <c r="AU335" s="23" t="s">
        <v>129</v>
      </c>
      <c r="AV335" s="23" t="s">
        <v>128</v>
      </c>
      <c r="AW335" s="23" t="s">
        <v>129</v>
      </c>
      <c r="AX335" s="23" t="s">
        <v>128</v>
      </c>
      <c r="AY335" s="23"/>
      <c r="AZ335" s="23" t="s">
        <v>1069</v>
      </c>
      <c r="BA335" s="45" t="s">
        <v>1070</v>
      </c>
    </row>
    <row r="336" spans="1:53" ht="16.05" customHeight="1" x14ac:dyDescent="0.3">
      <c r="A336" s="23">
        <v>1986</v>
      </c>
      <c r="B336" s="27" t="s">
        <v>123</v>
      </c>
      <c r="C336" s="27" t="s">
        <v>901</v>
      </c>
      <c r="D336" s="27" t="s">
        <v>1044</v>
      </c>
      <c r="E336" s="28">
        <v>31572</v>
      </c>
      <c r="F336" s="36">
        <v>0.2426851851851852</v>
      </c>
      <c r="G336" s="22">
        <v>31572</v>
      </c>
      <c r="H336" s="37">
        <v>0.45101851851851849</v>
      </c>
      <c r="I336" s="34" t="s">
        <v>6250</v>
      </c>
      <c r="J336" s="35">
        <v>39.012999999999998</v>
      </c>
      <c r="K336" s="35">
        <v>48.67</v>
      </c>
      <c r="L336" s="42">
        <v>33</v>
      </c>
      <c r="M336" s="43">
        <v>4.53</v>
      </c>
      <c r="N336" s="35"/>
      <c r="O336" s="44"/>
      <c r="P336" s="44">
        <v>4.4000000000000004</v>
      </c>
      <c r="Q336" s="44">
        <v>3.5</v>
      </c>
      <c r="R336" s="44"/>
      <c r="S336" s="27" t="s">
        <v>5110</v>
      </c>
      <c r="T336" s="23" t="s">
        <v>497</v>
      </c>
      <c r="U336" s="27"/>
      <c r="V336" s="46"/>
      <c r="W336" s="47"/>
      <c r="X336" s="23"/>
      <c r="Y336" s="23"/>
      <c r="Z336" s="23"/>
      <c r="AA336" s="23"/>
      <c r="AB336" s="47"/>
      <c r="AC336" s="27"/>
      <c r="AD336" s="23" t="s">
        <v>232</v>
      </c>
      <c r="AE336" s="23"/>
      <c r="AF336" s="66"/>
      <c r="AG336" s="23"/>
      <c r="AH336" s="23"/>
      <c r="AI336" s="23"/>
      <c r="AJ336" s="23" t="s">
        <v>1072</v>
      </c>
      <c r="AK336" s="27"/>
      <c r="AL336" s="27"/>
      <c r="AM336" s="23"/>
      <c r="AN336" s="23"/>
      <c r="AO336" s="23"/>
      <c r="AP336" s="23"/>
      <c r="AQ336" s="23"/>
      <c r="AR336" s="23"/>
      <c r="AS336" s="23" t="s">
        <v>129</v>
      </c>
      <c r="AT336" s="23" t="s">
        <v>128</v>
      </c>
      <c r="AU336" s="23" t="s">
        <v>128</v>
      </c>
      <c r="AV336" s="23" t="s">
        <v>128</v>
      </c>
      <c r="AW336" s="23" t="s">
        <v>129</v>
      </c>
      <c r="AX336" s="23" t="s">
        <v>128</v>
      </c>
      <c r="AY336" s="23"/>
      <c r="AZ336" s="23" t="s">
        <v>1071</v>
      </c>
      <c r="BA336" s="45" t="s">
        <v>1073</v>
      </c>
    </row>
    <row r="337" spans="1:53" ht="16.05" customHeight="1" x14ac:dyDescent="0.3">
      <c r="A337" s="23">
        <v>1986</v>
      </c>
      <c r="B337" s="27" t="s">
        <v>269</v>
      </c>
      <c r="C337" s="27" t="s">
        <v>414</v>
      </c>
      <c r="D337" s="27" t="s">
        <v>415</v>
      </c>
      <c r="E337" s="28">
        <v>31611</v>
      </c>
      <c r="F337" s="36">
        <v>0.7240509259259259</v>
      </c>
      <c r="G337" s="22">
        <v>31611</v>
      </c>
      <c r="H337" s="37">
        <v>0.55738425925925927</v>
      </c>
      <c r="I337" s="34" t="s">
        <v>6250</v>
      </c>
      <c r="J337" s="35">
        <v>10.77</v>
      </c>
      <c r="K337" s="35">
        <v>-69.427999999999997</v>
      </c>
      <c r="L337" s="42">
        <v>7.2</v>
      </c>
      <c r="M337" s="35">
        <v>5.4669999999999996</v>
      </c>
      <c r="N337" s="35"/>
      <c r="O337" s="44"/>
      <c r="P337" s="44">
        <v>5.9</v>
      </c>
      <c r="Q337" s="44">
        <v>4.9000000000000004</v>
      </c>
      <c r="R337" s="44"/>
      <c r="S337" s="27" t="s">
        <v>5301</v>
      </c>
      <c r="T337" s="23" t="s">
        <v>139</v>
      </c>
      <c r="U337" s="27"/>
      <c r="V337" s="46">
        <v>5950745</v>
      </c>
      <c r="W337" s="47">
        <v>150</v>
      </c>
      <c r="X337" s="23">
        <v>1</v>
      </c>
      <c r="Y337" s="23">
        <v>0</v>
      </c>
      <c r="Z337" s="23"/>
      <c r="AA337" s="23"/>
      <c r="AB337" s="47"/>
      <c r="AC337" s="27" t="s">
        <v>808</v>
      </c>
      <c r="AD337" s="23">
        <v>30</v>
      </c>
      <c r="AE337" s="23"/>
      <c r="AF337" s="66" t="s">
        <v>141</v>
      </c>
      <c r="AG337" s="23"/>
      <c r="AH337" s="23" t="s">
        <v>128</v>
      </c>
      <c r="AI337" s="23" t="s">
        <v>128</v>
      </c>
      <c r="AJ337" s="23" t="s">
        <v>43</v>
      </c>
      <c r="AK337" s="27"/>
      <c r="AL337" s="27"/>
      <c r="AM337" s="23"/>
      <c r="AN337" s="23"/>
      <c r="AO337" s="23"/>
      <c r="AP337" s="23"/>
      <c r="AQ337" s="23" t="s">
        <v>129</v>
      </c>
      <c r="AR337" s="23"/>
      <c r="AS337" s="23" t="s">
        <v>129</v>
      </c>
      <c r="AT337" s="23" t="s">
        <v>128</v>
      </c>
      <c r="AU337" s="23" t="s">
        <v>129</v>
      </c>
      <c r="AV337" s="23" t="s">
        <v>129</v>
      </c>
      <c r="AW337" s="23" t="s">
        <v>129</v>
      </c>
      <c r="AX337" s="23" t="s">
        <v>128</v>
      </c>
      <c r="AY337" s="23"/>
      <c r="AZ337" s="23" t="s">
        <v>1074</v>
      </c>
      <c r="BA337" s="45"/>
    </row>
    <row r="338" spans="1:53" ht="16.05" customHeight="1" x14ac:dyDescent="0.3">
      <c r="A338" s="23">
        <v>1986</v>
      </c>
      <c r="B338" s="27" t="s">
        <v>123</v>
      </c>
      <c r="C338" s="27" t="s">
        <v>124</v>
      </c>
      <c r="D338" s="27" t="s">
        <v>1075</v>
      </c>
      <c r="E338" s="28">
        <v>31627</v>
      </c>
      <c r="F338" s="36">
        <v>6.4814814814814811E-2</v>
      </c>
      <c r="G338" s="22">
        <v>31627</v>
      </c>
      <c r="H338" s="37">
        <v>0.1898148148148148</v>
      </c>
      <c r="I338" s="34" t="s">
        <v>6250</v>
      </c>
      <c r="J338" s="35">
        <v>37.200000000000003</v>
      </c>
      <c r="K338" s="35">
        <v>37.299999999999997</v>
      </c>
      <c r="L338" s="42">
        <v>12</v>
      </c>
      <c r="M338" s="35">
        <v>4.8899999999999997</v>
      </c>
      <c r="N338" s="35"/>
      <c r="O338" s="44"/>
      <c r="P338" s="44">
        <v>5</v>
      </c>
      <c r="Q338" s="44">
        <v>4.0999999999999996</v>
      </c>
      <c r="R338" s="44"/>
      <c r="S338" s="27" t="s">
        <v>5110</v>
      </c>
      <c r="T338" s="23" t="s">
        <v>497</v>
      </c>
      <c r="U338" s="27"/>
      <c r="V338" s="46"/>
      <c r="W338" s="47"/>
      <c r="X338" s="23"/>
      <c r="Y338" s="23"/>
      <c r="Z338" s="23"/>
      <c r="AA338" s="23"/>
      <c r="AB338" s="47"/>
      <c r="AC338" s="27"/>
      <c r="AD338" s="23">
        <v>73</v>
      </c>
      <c r="AE338" s="23"/>
      <c r="AF338" s="66" t="s">
        <v>141</v>
      </c>
      <c r="AG338" s="23" t="s">
        <v>128</v>
      </c>
      <c r="AH338" s="23"/>
      <c r="AI338" s="23"/>
      <c r="AJ338" s="23" t="s">
        <v>43</v>
      </c>
      <c r="AK338" s="27"/>
      <c r="AL338" s="27"/>
      <c r="AM338" s="23"/>
      <c r="AN338" s="23"/>
      <c r="AO338" s="23"/>
      <c r="AP338" s="23"/>
      <c r="AQ338" s="23" t="s">
        <v>129</v>
      </c>
      <c r="AR338" s="23"/>
      <c r="AS338" s="23" t="s">
        <v>129</v>
      </c>
      <c r="AT338" s="23" t="s">
        <v>128</v>
      </c>
      <c r="AU338" s="23" t="s">
        <v>129</v>
      </c>
      <c r="AV338" s="23" t="s">
        <v>128</v>
      </c>
      <c r="AW338" s="23" t="s">
        <v>129</v>
      </c>
      <c r="AX338" s="23" t="s">
        <v>128</v>
      </c>
      <c r="AY338" s="23"/>
      <c r="AZ338" s="23" t="s">
        <v>1076</v>
      </c>
      <c r="BA338" s="45"/>
    </row>
    <row r="339" spans="1:53" ht="16.05" customHeight="1" x14ac:dyDescent="0.3">
      <c r="A339" s="23">
        <v>1986</v>
      </c>
      <c r="B339" s="24" t="s">
        <v>130</v>
      </c>
      <c r="C339" s="24" t="s">
        <v>131</v>
      </c>
      <c r="D339" s="24" t="s">
        <v>1746</v>
      </c>
      <c r="E339" s="25">
        <v>31630</v>
      </c>
      <c r="F339" s="38">
        <v>0.8300347222222223</v>
      </c>
      <c r="G339" s="22">
        <v>31631</v>
      </c>
      <c r="H339" s="37">
        <v>0.20503472222222222</v>
      </c>
      <c r="I339" s="34" t="s">
        <v>6250</v>
      </c>
      <c r="J339" s="43">
        <v>29.344000000000001</v>
      </c>
      <c r="K339" s="43">
        <v>100.91500000000001</v>
      </c>
      <c r="L339" s="56">
        <v>33.799999999999997</v>
      </c>
      <c r="M339" s="35">
        <v>5.3470000000000004</v>
      </c>
      <c r="N339" s="43"/>
      <c r="O339" s="57"/>
      <c r="P339" s="57">
        <v>5.5</v>
      </c>
      <c r="Q339" s="57">
        <v>5</v>
      </c>
      <c r="R339" s="57"/>
      <c r="S339" s="24" t="s">
        <v>5313</v>
      </c>
      <c r="T339" s="26"/>
      <c r="U339" s="24"/>
      <c r="V339" s="46">
        <v>396378</v>
      </c>
      <c r="W339" s="58"/>
      <c r="X339" s="26">
        <v>2</v>
      </c>
      <c r="Y339" s="26">
        <v>2</v>
      </c>
      <c r="Z339" s="26"/>
      <c r="AA339" s="26"/>
      <c r="AB339" s="58"/>
      <c r="AC339" s="27" t="s">
        <v>5908</v>
      </c>
      <c r="AD339" s="26"/>
      <c r="AE339" s="26"/>
      <c r="AF339" s="26"/>
      <c r="AG339" s="26"/>
      <c r="AH339" s="26" t="s">
        <v>128</v>
      </c>
      <c r="AI339" s="26" t="s">
        <v>128</v>
      </c>
      <c r="AJ339" s="26" t="s">
        <v>43</v>
      </c>
      <c r="AK339" s="24" t="s">
        <v>100</v>
      </c>
      <c r="AL339" s="24"/>
      <c r="AM339" s="26"/>
      <c r="AN339" s="26"/>
      <c r="AO339" s="26"/>
      <c r="AP339" s="26"/>
      <c r="AQ339" s="26"/>
      <c r="AR339" s="26"/>
      <c r="AS339" s="26" t="s">
        <v>128</v>
      </c>
      <c r="AT339" s="26" t="s">
        <v>128</v>
      </c>
      <c r="AU339" s="26" t="s">
        <v>128</v>
      </c>
      <c r="AV339" s="26" t="s">
        <v>128</v>
      </c>
      <c r="AW339" s="26" t="s">
        <v>128</v>
      </c>
      <c r="AX339" s="26" t="s">
        <v>128</v>
      </c>
      <c r="AY339" s="26"/>
      <c r="AZ339" s="26" t="s">
        <v>4867</v>
      </c>
      <c r="BA339" s="24" t="s">
        <v>4868</v>
      </c>
    </row>
    <row r="340" spans="1:53" ht="16.05" customHeight="1" x14ac:dyDescent="0.3">
      <c r="A340" s="23">
        <v>1986</v>
      </c>
      <c r="B340" s="27" t="s">
        <v>159</v>
      </c>
      <c r="C340" s="27" t="s">
        <v>160</v>
      </c>
      <c r="D340" s="27" t="s">
        <v>1077</v>
      </c>
      <c r="E340" s="28">
        <v>31653</v>
      </c>
      <c r="F340" s="36">
        <v>0.62293981481481475</v>
      </c>
      <c r="G340" s="22">
        <v>31653</v>
      </c>
      <c r="H340" s="37">
        <v>0.70627314814814823</v>
      </c>
      <c r="I340" s="34" t="s">
        <v>6250</v>
      </c>
      <c r="J340" s="35">
        <v>46.343000000000004</v>
      </c>
      <c r="K340" s="35">
        <v>12.47</v>
      </c>
      <c r="L340" s="42">
        <v>10</v>
      </c>
      <c r="M340" s="35">
        <v>4.7300000000000004</v>
      </c>
      <c r="N340" s="35"/>
      <c r="O340" s="44">
        <v>4.4000000000000004</v>
      </c>
      <c r="P340" s="44">
        <v>4.8</v>
      </c>
      <c r="Q340" s="44"/>
      <c r="R340" s="44"/>
      <c r="S340" s="27" t="s">
        <v>5295</v>
      </c>
      <c r="T340" s="23" t="s">
        <v>724</v>
      </c>
      <c r="U340" s="27"/>
      <c r="V340" s="46"/>
      <c r="W340" s="47"/>
      <c r="X340" s="23"/>
      <c r="Y340" s="23"/>
      <c r="Z340" s="23"/>
      <c r="AA340" s="23"/>
      <c r="AB340" s="47"/>
      <c r="AC340" s="27"/>
      <c r="AD340" s="23" t="s">
        <v>232</v>
      </c>
      <c r="AE340" s="23"/>
      <c r="AF340" s="66"/>
      <c r="AG340" s="23" t="s">
        <v>128</v>
      </c>
      <c r="AH340" s="23" t="s">
        <v>129</v>
      </c>
      <c r="AI340" s="23"/>
      <c r="AJ340" s="23" t="s">
        <v>43</v>
      </c>
      <c r="AK340" s="27"/>
      <c r="AL340" s="27"/>
      <c r="AM340" s="23"/>
      <c r="AN340" s="23"/>
      <c r="AO340" s="23"/>
      <c r="AP340" s="23"/>
      <c r="AQ340" s="23"/>
      <c r="AR340" s="23"/>
      <c r="AS340" s="23" t="s">
        <v>129</v>
      </c>
      <c r="AT340" s="23" t="s">
        <v>128</v>
      </c>
      <c r="AU340" s="23" t="s">
        <v>128</v>
      </c>
      <c r="AV340" s="23" t="s">
        <v>128</v>
      </c>
      <c r="AW340" s="23" t="s">
        <v>129</v>
      </c>
      <c r="AX340" s="23" t="s">
        <v>128</v>
      </c>
      <c r="AY340" s="23"/>
      <c r="AZ340" s="23" t="s">
        <v>1078</v>
      </c>
      <c r="BA340" s="45" t="s">
        <v>1079</v>
      </c>
    </row>
    <row r="341" spans="1:53" ht="16.05" customHeight="1" x14ac:dyDescent="0.3">
      <c r="A341" s="23">
        <v>1986</v>
      </c>
      <c r="B341" s="27" t="s">
        <v>159</v>
      </c>
      <c r="C341" s="27" t="s">
        <v>308</v>
      </c>
      <c r="D341" s="27" t="s">
        <v>1080</v>
      </c>
      <c r="E341" s="28">
        <v>31670</v>
      </c>
      <c r="F341" s="36">
        <v>0.4871180555555556</v>
      </c>
      <c r="G341" s="22">
        <v>31670</v>
      </c>
      <c r="H341" s="37">
        <v>0.61211805555555554</v>
      </c>
      <c r="I341" s="34" t="s">
        <v>6250</v>
      </c>
      <c r="J341" s="35">
        <v>36.93</v>
      </c>
      <c r="K341" s="35">
        <v>22.175000000000001</v>
      </c>
      <c r="L341" s="42">
        <v>10</v>
      </c>
      <c r="M341" s="43">
        <v>5.26</v>
      </c>
      <c r="N341" s="35"/>
      <c r="O341" s="44">
        <v>4.8</v>
      </c>
      <c r="P341" s="44">
        <v>4.9000000000000004</v>
      </c>
      <c r="Q341" s="44">
        <v>4.8</v>
      </c>
      <c r="R341" s="44"/>
      <c r="S341" s="27" t="s">
        <v>5110</v>
      </c>
      <c r="T341" s="23" t="s">
        <v>134</v>
      </c>
      <c r="U341" s="27"/>
      <c r="V341" s="46">
        <v>354397</v>
      </c>
      <c r="W341" s="47"/>
      <c r="X341" s="23">
        <v>0</v>
      </c>
      <c r="Y341" s="23">
        <v>0</v>
      </c>
      <c r="Z341" s="23">
        <v>37</v>
      </c>
      <c r="AA341" s="23"/>
      <c r="AB341" s="47"/>
      <c r="AC341" s="27"/>
      <c r="AD341" s="23"/>
      <c r="AE341" s="23"/>
      <c r="AF341" s="66" t="s">
        <v>141</v>
      </c>
      <c r="AG341" s="23"/>
      <c r="AH341" s="23" t="s">
        <v>128</v>
      </c>
      <c r="AI341" s="23" t="s">
        <v>128</v>
      </c>
      <c r="AJ341" s="23" t="s">
        <v>390</v>
      </c>
      <c r="AK341" s="27" t="s">
        <v>95</v>
      </c>
      <c r="AL341" s="27" t="s">
        <v>1082</v>
      </c>
      <c r="AM341" s="23"/>
      <c r="AN341" s="23"/>
      <c r="AO341" s="23"/>
      <c r="AP341" s="23"/>
      <c r="AQ341" s="23" t="s">
        <v>129</v>
      </c>
      <c r="AR341" s="23"/>
      <c r="AS341" s="23" t="s">
        <v>129</v>
      </c>
      <c r="AT341" s="23" t="s">
        <v>129</v>
      </c>
      <c r="AU341" s="23" t="s">
        <v>129</v>
      </c>
      <c r="AV341" s="23" t="s">
        <v>128</v>
      </c>
      <c r="AW341" s="23" t="s">
        <v>129</v>
      </c>
      <c r="AX341" s="23" t="s">
        <v>128</v>
      </c>
      <c r="AY341" s="23"/>
      <c r="AZ341" s="23" t="s">
        <v>1081</v>
      </c>
      <c r="BA341" s="45"/>
    </row>
    <row r="342" spans="1:53" ht="16.05" customHeight="1" x14ac:dyDescent="0.3">
      <c r="A342" s="23">
        <v>1986</v>
      </c>
      <c r="B342" s="27" t="s">
        <v>143</v>
      </c>
      <c r="C342" s="27" t="s">
        <v>661</v>
      </c>
      <c r="D342" s="27" t="s">
        <v>1083</v>
      </c>
      <c r="E342" s="28">
        <v>31690</v>
      </c>
      <c r="F342" s="36">
        <v>0.78703703703703709</v>
      </c>
      <c r="G342" s="22">
        <v>31690</v>
      </c>
      <c r="H342" s="37">
        <v>0.87037037037037035</v>
      </c>
      <c r="I342" s="34" t="s">
        <v>6250</v>
      </c>
      <c r="J342" s="35">
        <v>-30.545999999999999</v>
      </c>
      <c r="K342" s="35">
        <v>28.736999999999998</v>
      </c>
      <c r="L342" s="42" t="s">
        <v>1084</v>
      </c>
      <c r="M342" s="35">
        <v>5.3739999999999997</v>
      </c>
      <c r="N342" s="35"/>
      <c r="O342" s="44"/>
      <c r="P342" s="44">
        <v>4.9000000000000004</v>
      </c>
      <c r="Q342" s="44">
        <v>4.8</v>
      </c>
      <c r="R342" s="44"/>
      <c r="S342" s="27" t="s">
        <v>5353</v>
      </c>
      <c r="T342" s="23" t="s">
        <v>582</v>
      </c>
      <c r="U342" s="27"/>
      <c r="V342" s="47">
        <v>317132</v>
      </c>
      <c r="W342" s="47"/>
      <c r="X342" s="23" t="s">
        <v>126</v>
      </c>
      <c r="Y342" s="23"/>
      <c r="Z342" s="23"/>
      <c r="AA342" s="23"/>
      <c r="AB342" s="47"/>
      <c r="AC342" s="27"/>
      <c r="AD342" s="23" t="s">
        <v>232</v>
      </c>
      <c r="AE342" s="23"/>
      <c r="AF342" s="66" t="s">
        <v>141</v>
      </c>
      <c r="AG342" s="23"/>
      <c r="AH342" s="23" t="s">
        <v>128</v>
      </c>
      <c r="AI342" s="23" t="s">
        <v>128</v>
      </c>
      <c r="AJ342" s="23" t="s">
        <v>43</v>
      </c>
      <c r="AK342" s="27"/>
      <c r="AL342" s="27"/>
      <c r="AM342" s="23"/>
      <c r="AN342" s="23"/>
      <c r="AO342" s="23"/>
      <c r="AP342" s="23"/>
      <c r="AQ342" s="23" t="s">
        <v>129</v>
      </c>
      <c r="AR342" s="23"/>
      <c r="AS342" s="23" t="s">
        <v>129</v>
      </c>
      <c r="AT342" s="23" t="s">
        <v>128</v>
      </c>
      <c r="AU342" s="23" t="s">
        <v>129</v>
      </c>
      <c r="AV342" s="23" t="s">
        <v>128</v>
      </c>
      <c r="AW342" s="23" t="s">
        <v>129</v>
      </c>
      <c r="AX342" s="23" t="s">
        <v>128</v>
      </c>
      <c r="AY342" s="23"/>
      <c r="AZ342" s="23" t="s">
        <v>1085</v>
      </c>
      <c r="BA342" s="45"/>
    </row>
    <row r="343" spans="1:53" ht="16.05" customHeight="1" x14ac:dyDescent="0.3">
      <c r="A343" s="23">
        <v>1986</v>
      </c>
      <c r="B343" s="24" t="s">
        <v>130</v>
      </c>
      <c r="C343" s="24" t="s">
        <v>131</v>
      </c>
      <c r="D343" s="24" t="s">
        <v>214</v>
      </c>
      <c r="E343" s="25">
        <v>31691</v>
      </c>
      <c r="F343" s="38">
        <v>0.97785879629629635</v>
      </c>
      <c r="G343" s="22">
        <v>31692</v>
      </c>
      <c r="H343" s="37">
        <v>0.31119212962962967</v>
      </c>
      <c r="I343" s="34" t="s">
        <v>6250</v>
      </c>
      <c r="J343" s="43">
        <v>25.498000000000001</v>
      </c>
      <c r="K343" s="43">
        <v>102.422</v>
      </c>
      <c r="L343" s="56">
        <v>10</v>
      </c>
      <c r="M343" s="43">
        <v>5.14</v>
      </c>
      <c r="N343" s="43"/>
      <c r="O343" s="57"/>
      <c r="P343" s="57">
        <v>5.4</v>
      </c>
      <c r="Q343" s="57">
        <v>4.5</v>
      </c>
      <c r="R343" s="57"/>
      <c r="S343" s="24" t="s">
        <v>5110</v>
      </c>
      <c r="T343" s="26" t="s">
        <v>139</v>
      </c>
      <c r="U343" s="24"/>
      <c r="V343" s="46"/>
      <c r="W343" s="58"/>
      <c r="X343" s="23">
        <v>0</v>
      </c>
      <c r="Y343" s="23">
        <v>0</v>
      </c>
      <c r="Z343" s="26" t="s">
        <v>163</v>
      </c>
      <c r="AA343" s="26"/>
      <c r="AB343" s="58"/>
      <c r="AC343" s="24"/>
      <c r="AD343" s="26" t="s">
        <v>232</v>
      </c>
      <c r="AE343" s="26"/>
      <c r="AF343" s="59"/>
      <c r="AG343" s="26"/>
      <c r="AH343" s="26"/>
      <c r="AI343" s="26"/>
      <c r="AJ343" s="26" t="s">
        <v>43</v>
      </c>
      <c r="AK343" s="24" t="s">
        <v>290</v>
      </c>
      <c r="AL343" s="24"/>
      <c r="AM343" s="26"/>
      <c r="AN343" s="26"/>
      <c r="AO343" s="26"/>
      <c r="AP343" s="26"/>
      <c r="AQ343" s="26"/>
      <c r="AR343" s="26"/>
      <c r="AS343" s="26" t="s">
        <v>129</v>
      </c>
      <c r="AT343" s="26" t="s">
        <v>129</v>
      </c>
      <c r="AU343" s="26" t="s">
        <v>128</v>
      </c>
      <c r="AV343" s="26" t="s">
        <v>128</v>
      </c>
      <c r="AW343" s="26" t="s">
        <v>129</v>
      </c>
      <c r="AX343" s="26" t="s">
        <v>128</v>
      </c>
      <c r="AY343" s="26"/>
      <c r="AZ343" s="26" t="s">
        <v>5109</v>
      </c>
      <c r="BA343" s="41" t="s">
        <v>5111</v>
      </c>
    </row>
    <row r="344" spans="1:53" ht="16.05" customHeight="1" x14ac:dyDescent="0.3">
      <c r="A344" s="23">
        <v>1986</v>
      </c>
      <c r="B344" s="27" t="s">
        <v>357</v>
      </c>
      <c r="C344" s="27" t="s">
        <v>648</v>
      </c>
      <c r="D344" s="27" t="s">
        <v>1086</v>
      </c>
      <c r="E344" s="28">
        <v>31701</v>
      </c>
      <c r="F344" s="36">
        <v>0.82928240740740744</v>
      </c>
      <c r="G344" s="22">
        <v>31702</v>
      </c>
      <c r="H344" s="37">
        <v>3.7615740740740741E-2</v>
      </c>
      <c r="I344" s="34" t="s">
        <v>6250</v>
      </c>
      <c r="J344" s="35">
        <v>27.727</v>
      </c>
      <c r="K344" s="35">
        <v>66.650000000000006</v>
      </c>
      <c r="L344" s="42">
        <v>42.6</v>
      </c>
      <c r="M344" s="35">
        <v>5.0469999999999997</v>
      </c>
      <c r="N344" s="35"/>
      <c r="O344" s="44"/>
      <c r="P344" s="44">
        <v>5.2</v>
      </c>
      <c r="Q344" s="44">
        <v>4.5</v>
      </c>
      <c r="R344" s="44"/>
      <c r="S344" s="27" t="s">
        <v>5354</v>
      </c>
      <c r="T344" s="23"/>
      <c r="U344" s="27"/>
      <c r="V344" s="46"/>
      <c r="W344" s="47">
        <v>750</v>
      </c>
      <c r="X344" s="23"/>
      <c r="Y344" s="23"/>
      <c r="Z344" s="23"/>
      <c r="AA344" s="23"/>
      <c r="AB344" s="47"/>
      <c r="AC344" s="27"/>
      <c r="AD344" s="23">
        <v>150</v>
      </c>
      <c r="AE344" s="23" t="s">
        <v>136</v>
      </c>
      <c r="AF344" s="66" t="s">
        <v>141</v>
      </c>
      <c r="AG344" s="23"/>
      <c r="AH344" s="23"/>
      <c r="AI344" s="23"/>
      <c r="AJ344" s="23" t="s">
        <v>43</v>
      </c>
      <c r="AK344" s="27"/>
      <c r="AL344" s="27"/>
      <c r="AM344" s="23"/>
      <c r="AN344" s="23"/>
      <c r="AO344" s="23"/>
      <c r="AP344" s="23"/>
      <c r="AQ344" s="23" t="s">
        <v>129</v>
      </c>
      <c r="AR344" s="23"/>
      <c r="AS344" s="23" t="s">
        <v>129</v>
      </c>
      <c r="AT344" s="23" t="s">
        <v>128</v>
      </c>
      <c r="AU344" s="23" t="s">
        <v>129</v>
      </c>
      <c r="AV344" s="23" t="s">
        <v>129</v>
      </c>
      <c r="AW344" s="23" t="s">
        <v>129</v>
      </c>
      <c r="AX344" s="23" t="s">
        <v>128</v>
      </c>
      <c r="AY344" s="23"/>
      <c r="AZ344" s="23" t="s">
        <v>1087</v>
      </c>
      <c r="BA344" s="45" t="s">
        <v>1088</v>
      </c>
    </row>
    <row r="345" spans="1:53" ht="16.05" customHeight="1" x14ac:dyDescent="0.3">
      <c r="A345" s="23">
        <v>1986</v>
      </c>
      <c r="B345" s="27" t="s">
        <v>1089</v>
      </c>
      <c r="C345" s="27" t="s">
        <v>1090</v>
      </c>
      <c r="D345" s="27" t="s">
        <v>1091</v>
      </c>
      <c r="E345" s="28">
        <v>31746</v>
      </c>
      <c r="F345" s="36">
        <v>0.22208333333333333</v>
      </c>
      <c r="G345" s="22">
        <v>31746</v>
      </c>
      <c r="H345" s="37">
        <v>0.13875000000000001</v>
      </c>
      <c r="I345" s="34" t="s">
        <v>6250</v>
      </c>
      <c r="J345" s="35">
        <v>-5.4669999999999996</v>
      </c>
      <c r="K345" s="35">
        <v>-35.832999999999998</v>
      </c>
      <c r="L345" s="42">
        <v>5</v>
      </c>
      <c r="M345" s="35">
        <v>5.1219999999999999</v>
      </c>
      <c r="N345" s="35"/>
      <c r="O345" s="44">
        <v>5.3</v>
      </c>
      <c r="P345" s="44">
        <v>4.9000000000000004</v>
      </c>
      <c r="Q345" s="44">
        <v>4.8</v>
      </c>
      <c r="R345" s="44"/>
      <c r="S345" s="27" t="s">
        <v>5350</v>
      </c>
      <c r="T345" s="23" t="s">
        <v>171</v>
      </c>
      <c r="U345" s="27"/>
      <c r="V345" s="46">
        <v>108701</v>
      </c>
      <c r="W345" s="47">
        <v>23000</v>
      </c>
      <c r="X345" s="23">
        <v>1</v>
      </c>
      <c r="Y345" s="23"/>
      <c r="Z345" s="23" t="s">
        <v>232</v>
      </c>
      <c r="AA345" s="23" t="s">
        <v>743</v>
      </c>
      <c r="AB345" s="47"/>
      <c r="AC345" s="24" t="s">
        <v>5969</v>
      </c>
      <c r="AD345" s="50" t="s">
        <v>5865</v>
      </c>
      <c r="AE345" s="23" t="s">
        <v>136</v>
      </c>
      <c r="AF345" s="66">
        <v>5000000</v>
      </c>
      <c r="AG345" s="23"/>
      <c r="AH345" s="23"/>
      <c r="AI345" s="23"/>
      <c r="AJ345" s="23" t="s">
        <v>311</v>
      </c>
      <c r="AK345" s="27" t="s">
        <v>102</v>
      </c>
      <c r="AL345" s="27" t="s">
        <v>1093</v>
      </c>
      <c r="AM345" s="23"/>
      <c r="AN345" s="23"/>
      <c r="AO345" s="23"/>
      <c r="AP345" s="23"/>
      <c r="AQ345" s="23"/>
      <c r="AR345" s="23"/>
      <c r="AS345" s="23" t="s">
        <v>129</v>
      </c>
      <c r="AT345" s="23" t="s">
        <v>128</v>
      </c>
      <c r="AU345" s="23" t="s">
        <v>129</v>
      </c>
      <c r="AV345" s="23" t="s">
        <v>129</v>
      </c>
      <c r="AW345" s="23" t="s">
        <v>129</v>
      </c>
      <c r="AX345" s="23" t="s">
        <v>128</v>
      </c>
      <c r="AY345" s="23"/>
      <c r="AZ345" s="23" t="s">
        <v>1092</v>
      </c>
      <c r="BA345" s="65" t="s">
        <v>1094</v>
      </c>
    </row>
    <row r="346" spans="1:53" ht="16.05" customHeight="1" x14ac:dyDescent="0.3">
      <c r="A346" s="23">
        <v>1986</v>
      </c>
      <c r="B346" s="27" t="s">
        <v>1095</v>
      </c>
      <c r="C346" s="27" t="s">
        <v>1096</v>
      </c>
      <c r="D346" s="27" t="s">
        <v>1097</v>
      </c>
      <c r="E346" s="28">
        <v>31765</v>
      </c>
      <c r="F346" s="36">
        <v>0.24130787037037038</v>
      </c>
      <c r="G346" s="28">
        <v>31765</v>
      </c>
      <c r="H346" s="37">
        <v>0.11630787037037038</v>
      </c>
      <c r="I346" s="34" t="s">
        <v>6252</v>
      </c>
      <c r="J346" s="35">
        <v>-33.070999999999998</v>
      </c>
      <c r="K346" s="35">
        <v>-72.084000000000003</v>
      </c>
      <c r="L346" s="42">
        <v>33</v>
      </c>
      <c r="M346" s="43">
        <v>5.14</v>
      </c>
      <c r="N346" s="35"/>
      <c r="O346" s="44"/>
      <c r="P346" s="44">
        <v>5</v>
      </c>
      <c r="Q346" s="44"/>
      <c r="R346" s="44"/>
      <c r="S346" s="27" t="s">
        <v>5110</v>
      </c>
      <c r="T346" s="23" t="s">
        <v>1098</v>
      </c>
      <c r="U346" s="27"/>
      <c r="V346" s="46"/>
      <c r="W346" s="47"/>
      <c r="X346" s="23">
        <v>0</v>
      </c>
      <c r="Y346" s="23">
        <v>0</v>
      </c>
      <c r="Z346" s="50" t="s">
        <v>211</v>
      </c>
      <c r="AA346" s="23"/>
      <c r="AB346" s="47"/>
      <c r="AC346" s="27"/>
      <c r="AD346" s="23">
        <v>16</v>
      </c>
      <c r="AE346" s="23" t="s">
        <v>136</v>
      </c>
      <c r="AF346" s="66" t="s">
        <v>141</v>
      </c>
      <c r="AG346" s="23" t="s">
        <v>129</v>
      </c>
      <c r="AH346" s="23"/>
      <c r="AI346" s="23"/>
      <c r="AJ346" s="23" t="s">
        <v>390</v>
      </c>
      <c r="AK346" s="27"/>
      <c r="AL346" s="27" t="s">
        <v>1100</v>
      </c>
      <c r="AM346" s="23"/>
      <c r="AN346" s="23" t="s">
        <v>129</v>
      </c>
      <c r="AO346" s="23"/>
      <c r="AP346" s="23"/>
      <c r="AQ346" s="23" t="s">
        <v>129</v>
      </c>
      <c r="AR346" s="23"/>
      <c r="AS346" s="23" t="s">
        <v>129</v>
      </c>
      <c r="AT346" s="23" t="s">
        <v>129</v>
      </c>
      <c r="AU346" s="23" t="s">
        <v>129</v>
      </c>
      <c r="AV346" s="23" t="s">
        <v>128</v>
      </c>
      <c r="AW346" s="23" t="s">
        <v>129</v>
      </c>
      <c r="AX346" s="23" t="s">
        <v>128</v>
      </c>
      <c r="AY346" s="23"/>
      <c r="AZ346" s="23" t="s">
        <v>1099</v>
      </c>
      <c r="BA346" s="45"/>
    </row>
    <row r="347" spans="1:53" ht="16.05" customHeight="1" x14ac:dyDescent="0.3">
      <c r="A347" s="23">
        <v>1986</v>
      </c>
      <c r="B347" s="27" t="s">
        <v>187</v>
      </c>
      <c r="C347" s="27" t="s">
        <v>188</v>
      </c>
      <c r="D347" s="27" t="s">
        <v>1101</v>
      </c>
      <c r="E347" s="28">
        <v>31766</v>
      </c>
      <c r="F347" s="36">
        <v>0.99106481481481479</v>
      </c>
      <c r="G347" s="22">
        <v>31767</v>
      </c>
      <c r="H347" s="37">
        <v>0.13689814814814816</v>
      </c>
      <c r="I347" s="34" t="s">
        <v>6250</v>
      </c>
      <c r="J347" s="35">
        <v>29.984999999999999</v>
      </c>
      <c r="K347" s="35">
        <v>51.622999999999998</v>
      </c>
      <c r="L347" s="42">
        <v>25.5</v>
      </c>
      <c r="M347" s="35">
        <v>5.4320000000000004</v>
      </c>
      <c r="N347" s="35"/>
      <c r="O347" s="44"/>
      <c r="P347" s="44">
        <v>5.5</v>
      </c>
      <c r="Q347" s="44">
        <v>5</v>
      </c>
      <c r="R347" s="44"/>
      <c r="S347" s="27" t="s">
        <v>5355</v>
      </c>
      <c r="T347" s="23"/>
      <c r="U347" s="27"/>
      <c r="V347" s="47">
        <v>3236766</v>
      </c>
      <c r="W347" s="47">
        <v>400</v>
      </c>
      <c r="X347" s="23" t="s">
        <v>126</v>
      </c>
      <c r="Y347" s="23"/>
      <c r="Z347" s="23"/>
      <c r="AA347" s="23"/>
      <c r="AB347" s="47"/>
      <c r="AC347" s="27"/>
      <c r="AD347" s="23">
        <v>80</v>
      </c>
      <c r="AE347" s="23"/>
      <c r="AF347" s="62" t="s">
        <v>137</v>
      </c>
      <c r="AG347" s="23"/>
      <c r="AH347" s="23" t="s">
        <v>128</v>
      </c>
      <c r="AI347" s="23" t="s">
        <v>128</v>
      </c>
      <c r="AJ347" s="23" t="s">
        <v>390</v>
      </c>
      <c r="AK347" s="27"/>
      <c r="AL347" s="27" t="s">
        <v>1103</v>
      </c>
      <c r="AM347" s="23"/>
      <c r="AN347" s="23"/>
      <c r="AO347" s="23"/>
      <c r="AP347" s="23"/>
      <c r="AQ347" s="23" t="s">
        <v>129</v>
      </c>
      <c r="AR347" s="23"/>
      <c r="AS347" s="23" t="s">
        <v>128</v>
      </c>
      <c r="AT347" s="23" t="s">
        <v>128</v>
      </c>
      <c r="AU347" s="23" t="s">
        <v>129</v>
      </c>
      <c r="AV347" s="23" t="s">
        <v>129</v>
      </c>
      <c r="AW347" s="23" t="s">
        <v>129</v>
      </c>
      <c r="AX347" s="23" t="s">
        <v>128</v>
      </c>
      <c r="AY347" s="23"/>
      <c r="AZ347" s="23" t="s">
        <v>1102</v>
      </c>
      <c r="BA347" s="45"/>
    </row>
    <row r="348" spans="1:53" ht="16.05" customHeight="1" x14ac:dyDescent="0.3">
      <c r="A348" s="23">
        <v>1987</v>
      </c>
      <c r="B348" s="27" t="s">
        <v>187</v>
      </c>
      <c r="C348" s="27" t="s">
        <v>188</v>
      </c>
      <c r="D348" s="27" t="s">
        <v>1104</v>
      </c>
      <c r="E348" s="28">
        <v>31788</v>
      </c>
      <c r="F348" s="36">
        <v>0.52182870370370371</v>
      </c>
      <c r="G348" s="22">
        <v>31788</v>
      </c>
      <c r="H348" s="37">
        <v>0.66766203703703697</v>
      </c>
      <c r="I348" s="34" t="s">
        <v>6250</v>
      </c>
      <c r="J348" s="35">
        <v>29.969000000000001</v>
      </c>
      <c r="K348" s="35">
        <v>51.787999999999997</v>
      </c>
      <c r="L348" s="42">
        <v>9.6999999999999993</v>
      </c>
      <c r="M348" s="35">
        <v>4.8899999999999997</v>
      </c>
      <c r="N348" s="35"/>
      <c r="O348" s="44"/>
      <c r="P348" s="44">
        <v>4.9000000000000004</v>
      </c>
      <c r="Q348" s="44">
        <v>4.0999999999999996</v>
      </c>
      <c r="R348" s="44"/>
      <c r="S348" s="27" t="s">
        <v>5110</v>
      </c>
      <c r="T348" s="23"/>
      <c r="U348" s="27"/>
      <c r="V348" s="46"/>
      <c r="W348" s="47">
        <v>1500</v>
      </c>
      <c r="X348" s="23"/>
      <c r="Y348" s="23"/>
      <c r="Z348" s="23"/>
      <c r="AA348" s="23"/>
      <c r="AB348" s="47"/>
      <c r="AC348" s="27"/>
      <c r="AD348" s="23">
        <v>300</v>
      </c>
      <c r="AE348" s="23"/>
      <c r="AF348" s="66"/>
      <c r="AG348" s="23" t="s">
        <v>128</v>
      </c>
      <c r="AH348" s="23"/>
      <c r="AI348" s="23"/>
      <c r="AJ348" s="23" t="s">
        <v>390</v>
      </c>
      <c r="AK348" s="27" t="s">
        <v>100</v>
      </c>
      <c r="AL348" s="27" t="s">
        <v>1106</v>
      </c>
      <c r="AM348" s="23"/>
      <c r="AN348" s="23"/>
      <c r="AO348" s="23"/>
      <c r="AP348" s="23"/>
      <c r="AQ348" s="23"/>
      <c r="AR348" s="23"/>
      <c r="AS348" s="23" t="s">
        <v>129</v>
      </c>
      <c r="AT348" s="23" t="s">
        <v>128</v>
      </c>
      <c r="AU348" s="23" t="s">
        <v>128</v>
      </c>
      <c r="AV348" s="23" t="s">
        <v>129</v>
      </c>
      <c r="AW348" s="23" t="s">
        <v>129</v>
      </c>
      <c r="AX348" s="23" t="s">
        <v>128</v>
      </c>
      <c r="AY348" s="23"/>
      <c r="AZ348" s="23" t="s">
        <v>1105</v>
      </c>
      <c r="BA348" s="45" t="s">
        <v>1107</v>
      </c>
    </row>
    <row r="349" spans="1:53" ht="16.05" customHeight="1" x14ac:dyDescent="0.3">
      <c r="A349" s="23">
        <v>1987</v>
      </c>
      <c r="B349" s="27" t="s">
        <v>443</v>
      </c>
      <c r="C349" s="27" t="s">
        <v>1108</v>
      </c>
      <c r="D349" s="27" t="s">
        <v>1109</v>
      </c>
      <c r="E349" s="28">
        <v>31792</v>
      </c>
      <c r="F349" s="36">
        <v>0.6969212962962964</v>
      </c>
      <c r="G349" s="22">
        <v>31792</v>
      </c>
      <c r="H349" s="37">
        <v>0.44692129629629629</v>
      </c>
      <c r="I349" s="34" t="s">
        <v>6250</v>
      </c>
      <c r="J349" s="35">
        <v>13.952</v>
      </c>
      <c r="K349" s="35">
        <v>-89.343999999999994</v>
      </c>
      <c r="L349" s="42">
        <v>10</v>
      </c>
      <c r="M349" s="35">
        <v>4</v>
      </c>
      <c r="N349" s="35"/>
      <c r="O349" s="44"/>
      <c r="P349" s="44"/>
      <c r="Q349" s="44"/>
      <c r="R349" s="44">
        <v>4</v>
      </c>
      <c r="S349" s="67" t="s">
        <v>6109</v>
      </c>
      <c r="T349" s="23"/>
      <c r="U349" s="27"/>
      <c r="V349" s="46"/>
      <c r="W349" s="47"/>
      <c r="X349" s="23"/>
      <c r="Y349" s="23"/>
      <c r="Z349" s="23"/>
      <c r="AA349" s="23"/>
      <c r="AB349" s="47"/>
      <c r="AC349" s="27"/>
      <c r="AD349" s="23"/>
      <c r="AE349" s="23" t="s">
        <v>232</v>
      </c>
      <c r="AF349" s="66"/>
      <c r="AG349" s="23"/>
      <c r="AH349" s="23"/>
      <c r="AI349" s="23"/>
      <c r="AJ349" s="23" t="s">
        <v>390</v>
      </c>
      <c r="AK349" s="27" t="s">
        <v>1111</v>
      </c>
      <c r="AL349" s="27" t="s">
        <v>1112</v>
      </c>
      <c r="AM349" s="23"/>
      <c r="AN349" s="23"/>
      <c r="AO349" s="23"/>
      <c r="AP349" s="23"/>
      <c r="AQ349" s="23"/>
      <c r="AR349" s="23"/>
      <c r="AS349" s="23" t="s">
        <v>129</v>
      </c>
      <c r="AT349" s="23" t="s">
        <v>128</v>
      </c>
      <c r="AU349" s="23" t="s">
        <v>128</v>
      </c>
      <c r="AV349" s="23" t="s">
        <v>128</v>
      </c>
      <c r="AW349" s="23" t="s">
        <v>129</v>
      </c>
      <c r="AX349" s="23" t="s">
        <v>128</v>
      </c>
      <c r="AY349" s="23"/>
      <c r="AZ349" s="23" t="s">
        <v>1110</v>
      </c>
      <c r="BA349" s="45" t="s">
        <v>1113</v>
      </c>
    </row>
    <row r="350" spans="1:53" ht="16.05" customHeight="1" x14ac:dyDescent="0.3">
      <c r="A350" s="23">
        <v>1987</v>
      </c>
      <c r="B350" s="27" t="s">
        <v>159</v>
      </c>
      <c r="C350" s="27" t="s">
        <v>160</v>
      </c>
      <c r="D350" s="27" t="s">
        <v>1114</v>
      </c>
      <c r="E350" s="28">
        <v>31799</v>
      </c>
      <c r="F350" s="36">
        <v>0.21586805555555555</v>
      </c>
      <c r="G350" s="22">
        <v>31799</v>
      </c>
      <c r="H350" s="37">
        <v>0.25753472222222223</v>
      </c>
      <c r="I350" s="34" t="s">
        <v>6250</v>
      </c>
      <c r="J350" s="35">
        <v>43.515000000000001</v>
      </c>
      <c r="K350" s="35">
        <v>10.154</v>
      </c>
      <c r="L350" s="42">
        <v>21.6</v>
      </c>
      <c r="M350" s="35">
        <v>4.1500000000000004</v>
      </c>
      <c r="N350" s="35"/>
      <c r="O350" s="44">
        <v>4.2</v>
      </c>
      <c r="P350" s="44"/>
      <c r="Q350" s="44"/>
      <c r="R350" s="44"/>
      <c r="S350" s="27" t="s">
        <v>5285</v>
      </c>
      <c r="T350" s="23" t="s">
        <v>139</v>
      </c>
      <c r="U350" s="27"/>
      <c r="V350" s="46">
        <v>1953010</v>
      </c>
      <c r="W350" s="47"/>
      <c r="X350" s="23">
        <v>2</v>
      </c>
      <c r="Y350" s="23">
        <v>0</v>
      </c>
      <c r="Z350" s="23">
        <v>0</v>
      </c>
      <c r="AA350" s="23"/>
      <c r="AB350" s="47"/>
      <c r="AC350" s="27" t="s">
        <v>1115</v>
      </c>
      <c r="AD350" s="23"/>
      <c r="AE350" s="23"/>
      <c r="AF350" s="23"/>
      <c r="AG350" s="23"/>
      <c r="AH350" s="23" t="s">
        <v>128</v>
      </c>
      <c r="AI350" s="23" t="s">
        <v>128</v>
      </c>
      <c r="AJ350" s="23"/>
      <c r="AK350" s="27"/>
      <c r="AL350" s="27"/>
      <c r="AM350" s="23"/>
      <c r="AN350" s="23"/>
      <c r="AO350" s="23"/>
      <c r="AP350" s="23"/>
      <c r="AQ350" s="23"/>
      <c r="AR350" s="23"/>
      <c r="AS350" s="23" t="s">
        <v>129</v>
      </c>
      <c r="AT350" s="23" t="s">
        <v>129</v>
      </c>
      <c r="AU350" s="23" t="s">
        <v>128</v>
      </c>
      <c r="AV350" s="23" t="s">
        <v>128</v>
      </c>
      <c r="AW350" s="23" t="s">
        <v>129</v>
      </c>
      <c r="AX350" s="23" t="s">
        <v>128</v>
      </c>
      <c r="AY350" s="23"/>
      <c r="AZ350" s="23" t="s">
        <v>1116</v>
      </c>
      <c r="BA350" s="45" t="s">
        <v>6510</v>
      </c>
    </row>
    <row r="351" spans="1:53" ht="16.05" customHeight="1" x14ac:dyDescent="0.3">
      <c r="A351" s="23">
        <v>1987</v>
      </c>
      <c r="B351" s="27" t="s">
        <v>254</v>
      </c>
      <c r="C351" s="27" t="s">
        <v>255</v>
      </c>
      <c r="D351" s="27" t="s">
        <v>1117</v>
      </c>
      <c r="E351" s="28">
        <v>31803</v>
      </c>
      <c r="F351" s="36">
        <v>0.46644675925925921</v>
      </c>
      <c r="G351" s="22">
        <v>31803</v>
      </c>
      <c r="H351" s="37">
        <v>0.5081134259259259</v>
      </c>
      <c r="I351" s="34" t="s">
        <v>6250</v>
      </c>
      <c r="J351" s="35">
        <v>35.963999999999999</v>
      </c>
      <c r="K351" s="35">
        <v>1.3740000000000001</v>
      </c>
      <c r="L351" s="42">
        <v>10</v>
      </c>
      <c r="M351" s="43">
        <v>5.0199999999999996</v>
      </c>
      <c r="N351" s="35"/>
      <c r="O351" s="44"/>
      <c r="P351" s="44">
        <v>4.9000000000000004</v>
      </c>
      <c r="Q351" s="44">
        <v>4.3</v>
      </c>
      <c r="R351" s="44"/>
      <c r="S351" s="27" t="s">
        <v>5110</v>
      </c>
      <c r="T351" s="23" t="s">
        <v>139</v>
      </c>
      <c r="U351" s="27"/>
      <c r="V351" s="46">
        <v>3849639</v>
      </c>
      <c r="W351" s="47">
        <v>3152</v>
      </c>
      <c r="X351" s="23">
        <v>1</v>
      </c>
      <c r="Y351" s="23">
        <v>1</v>
      </c>
      <c r="Z351" s="23">
        <v>7</v>
      </c>
      <c r="AA351" s="23">
        <v>900</v>
      </c>
      <c r="AB351" s="47"/>
      <c r="AC351" s="27" t="s">
        <v>5908</v>
      </c>
      <c r="AD351" s="23">
        <v>629</v>
      </c>
      <c r="AE351" s="23" t="s">
        <v>136</v>
      </c>
      <c r="AF351" s="66">
        <v>1000000</v>
      </c>
      <c r="AG351" s="23"/>
      <c r="AH351" s="23" t="s">
        <v>128</v>
      </c>
      <c r="AI351" s="23" t="s">
        <v>128</v>
      </c>
      <c r="AJ351" s="23" t="s">
        <v>43</v>
      </c>
      <c r="AK351" s="27"/>
      <c r="AL351" s="27"/>
      <c r="AM351" s="23"/>
      <c r="AN351" s="23"/>
      <c r="AO351" s="23"/>
      <c r="AP351" s="23"/>
      <c r="AQ351" s="23"/>
      <c r="AR351" s="23"/>
      <c r="AS351" s="23" t="s">
        <v>129</v>
      </c>
      <c r="AT351" s="23" t="s">
        <v>129</v>
      </c>
      <c r="AU351" s="23" t="s">
        <v>129</v>
      </c>
      <c r="AV351" s="23" t="s">
        <v>129</v>
      </c>
      <c r="AW351" s="23" t="s">
        <v>129</v>
      </c>
      <c r="AX351" s="23" t="s">
        <v>128</v>
      </c>
      <c r="AY351" s="23"/>
      <c r="AZ351" s="23" t="s">
        <v>1118</v>
      </c>
      <c r="BA351" s="39" t="s">
        <v>5864</v>
      </c>
    </row>
    <row r="352" spans="1:53" ht="16.05" customHeight="1" x14ac:dyDescent="0.3">
      <c r="A352" s="23">
        <v>1987</v>
      </c>
      <c r="B352" s="27" t="s">
        <v>148</v>
      </c>
      <c r="C352" s="27" t="s">
        <v>149</v>
      </c>
      <c r="D352" s="27" t="s">
        <v>1119</v>
      </c>
      <c r="E352" s="28">
        <v>31815</v>
      </c>
      <c r="F352" s="36">
        <v>0.15641203703703704</v>
      </c>
      <c r="G352" s="22">
        <v>31814</v>
      </c>
      <c r="H352" s="37">
        <v>0.82307870370370362</v>
      </c>
      <c r="I352" s="34" t="s">
        <v>6250</v>
      </c>
      <c r="J352" s="35">
        <v>32.387999999999998</v>
      </c>
      <c r="K352" s="35">
        <v>-115.30500000000001</v>
      </c>
      <c r="L352" s="42">
        <v>6</v>
      </c>
      <c r="M352" s="35">
        <v>5.5129999999999999</v>
      </c>
      <c r="N352" s="35"/>
      <c r="O352" s="44">
        <v>5.4</v>
      </c>
      <c r="P352" s="44">
        <v>5.3</v>
      </c>
      <c r="Q352" s="44">
        <v>5.5</v>
      </c>
      <c r="R352" s="44"/>
      <c r="S352" s="27" t="s">
        <v>5348</v>
      </c>
      <c r="T352" s="23" t="s">
        <v>146</v>
      </c>
      <c r="U352" s="27"/>
      <c r="V352" s="46"/>
      <c r="W352" s="47"/>
      <c r="X352" s="23"/>
      <c r="Y352" s="23"/>
      <c r="Z352" s="23"/>
      <c r="AA352" s="23"/>
      <c r="AB352" s="47"/>
      <c r="AC352" s="27"/>
      <c r="AD352" s="23" t="s">
        <v>420</v>
      </c>
      <c r="AE352" s="23"/>
      <c r="AF352" s="23"/>
      <c r="AG352" s="23" t="s">
        <v>129</v>
      </c>
      <c r="AH352" s="23"/>
      <c r="AI352" s="23"/>
      <c r="AJ352" s="23" t="s">
        <v>43</v>
      </c>
      <c r="AK352" s="27"/>
      <c r="AL352" s="27"/>
      <c r="AM352" s="23"/>
      <c r="AN352" s="23"/>
      <c r="AO352" s="23"/>
      <c r="AP352" s="23"/>
      <c r="AQ352" s="23"/>
      <c r="AR352" s="23"/>
      <c r="AS352" s="23" t="s">
        <v>128</v>
      </c>
      <c r="AT352" s="23" t="s">
        <v>128</v>
      </c>
      <c r="AU352" s="23" t="s">
        <v>128</v>
      </c>
      <c r="AV352" s="23" t="s">
        <v>128</v>
      </c>
      <c r="AW352" s="23" t="s">
        <v>128</v>
      </c>
      <c r="AX352" s="23" t="s">
        <v>128</v>
      </c>
      <c r="AY352" s="23"/>
      <c r="AZ352" s="23" t="s">
        <v>1120</v>
      </c>
      <c r="BA352" s="65" t="s">
        <v>1121</v>
      </c>
    </row>
    <row r="353" spans="1:53" ht="16.05" customHeight="1" x14ac:dyDescent="0.3">
      <c r="A353" s="23">
        <v>1987</v>
      </c>
      <c r="B353" s="27" t="s">
        <v>148</v>
      </c>
      <c r="C353" s="27" t="s">
        <v>191</v>
      </c>
      <c r="D353" s="27" t="s">
        <v>1122</v>
      </c>
      <c r="E353" s="28">
        <v>31822</v>
      </c>
      <c r="F353" s="36">
        <v>0.3103009259259259</v>
      </c>
      <c r="G353" s="22">
        <v>31821</v>
      </c>
      <c r="H353" s="37">
        <v>0.97696759259259258</v>
      </c>
      <c r="I353" s="34" t="s">
        <v>6250</v>
      </c>
      <c r="J353" s="35">
        <v>36.171999999999997</v>
      </c>
      <c r="K353" s="35">
        <v>-120.34099999999999</v>
      </c>
      <c r="L353" s="42">
        <v>15.3</v>
      </c>
      <c r="M353" s="35">
        <v>5.234</v>
      </c>
      <c r="N353" s="35"/>
      <c r="O353" s="44">
        <v>5.3</v>
      </c>
      <c r="P353" s="44">
        <v>5.2</v>
      </c>
      <c r="Q353" s="44">
        <v>4.4000000000000004</v>
      </c>
      <c r="R353" s="44"/>
      <c r="S353" s="27" t="s">
        <v>5344</v>
      </c>
      <c r="T353" s="23" t="s">
        <v>497</v>
      </c>
      <c r="U353" s="27"/>
      <c r="V353" s="46"/>
      <c r="W353" s="47"/>
      <c r="X353" s="23"/>
      <c r="Y353" s="23"/>
      <c r="Z353" s="23"/>
      <c r="AA353" s="23"/>
      <c r="AB353" s="47"/>
      <c r="AC353" s="27"/>
      <c r="AD353" s="23" t="s">
        <v>470</v>
      </c>
      <c r="AE353" s="23"/>
      <c r="AF353" s="66"/>
      <c r="AG353" s="23"/>
      <c r="AH353" s="23"/>
      <c r="AI353" s="23"/>
      <c r="AJ353" s="23" t="s">
        <v>43</v>
      </c>
      <c r="AK353" s="27"/>
      <c r="AL353" s="27"/>
      <c r="AM353" s="23"/>
      <c r="AN353" s="23"/>
      <c r="AO353" s="23"/>
      <c r="AP353" s="23"/>
      <c r="AQ353" s="23"/>
      <c r="AR353" s="23"/>
      <c r="AS353" s="23" t="s">
        <v>129</v>
      </c>
      <c r="AT353" s="23" t="s">
        <v>128</v>
      </c>
      <c r="AU353" s="23" t="s">
        <v>128</v>
      </c>
      <c r="AV353" s="23" t="s">
        <v>128</v>
      </c>
      <c r="AW353" s="23" t="s">
        <v>129</v>
      </c>
      <c r="AX353" s="23" t="s">
        <v>128</v>
      </c>
      <c r="AY353" s="23"/>
      <c r="AZ353" s="23" t="s">
        <v>1123</v>
      </c>
      <c r="BA353" s="39" t="s">
        <v>6569</v>
      </c>
    </row>
    <row r="354" spans="1:53" ht="16.05" customHeight="1" x14ac:dyDescent="0.3">
      <c r="A354" s="23">
        <v>1987</v>
      </c>
      <c r="B354" s="27" t="s">
        <v>159</v>
      </c>
      <c r="C354" s="27" t="s">
        <v>694</v>
      </c>
      <c r="D354" s="27" t="s">
        <v>921</v>
      </c>
      <c r="E354" s="28">
        <v>31833</v>
      </c>
      <c r="F354" s="36">
        <v>0.51443287037037033</v>
      </c>
      <c r="G354" s="22">
        <v>31833</v>
      </c>
      <c r="H354" s="37">
        <v>0.55609953703703707</v>
      </c>
      <c r="I354" s="34" t="s">
        <v>6250</v>
      </c>
      <c r="J354" s="35">
        <v>43.322000000000003</v>
      </c>
      <c r="K354" s="35">
        <v>20.908999999999999</v>
      </c>
      <c r="L354" s="42">
        <v>14.5</v>
      </c>
      <c r="M354" s="43">
        <v>4.67</v>
      </c>
      <c r="N354" s="35"/>
      <c r="O354" s="44">
        <v>3.4</v>
      </c>
      <c r="P354" s="44">
        <v>4.5999999999999996</v>
      </c>
      <c r="Q354" s="44"/>
      <c r="R354" s="44"/>
      <c r="S354" s="27" t="s">
        <v>5110</v>
      </c>
      <c r="T354" s="23"/>
      <c r="U354" s="27"/>
      <c r="V354" s="46"/>
      <c r="W354" s="47"/>
      <c r="X354" s="23"/>
      <c r="Y354" s="23"/>
      <c r="Z354" s="23"/>
      <c r="AA354" s="23"/>
      <c r="AB354" s="47"/>
      <c r="AC354" s="27"/>
      <c r="AD354" s="23">
        <v>300</v>
      </c>
      <c r="AE354" s="23"/>
      <c r="AF354" s="66"/>
      <c r="AG354" s="23"/>
      <c r="AH354" s="23"/>
      <c r="AI354" s="23"/>
      <c r="AJ354" s="23" t="s">
        <v>43</v>
      </c>
      <c r="AK354" s="27"/>
      <c r="AL354" s="27"/>
      <c r="AM354" s="23"/>
      <c r="AN354" s="23"/>
      <c r="AO354" s="23"/>
      <c r="AP354" s="23"/>
      <c r="AQ354" s="23"/>
      <c r="AR354" s="23"/>
      <c r="AS354" s="23" t="s">
        <v>128</v>
      </c>
      <c r="AT354" s="23" t="s">
        <v>128</v>
      </c>
      <c r="AU354" s="23" t="s">
        <v>128</v>
      </c>
      <c r="AV354" s="23" t="s">
        <v>128</v>
      </c>
      <c r="AW354" s="23" t="s">
        <v>129</v>
      </c>
      <c r="AX354" s="23" t="s">
        <v>128</v>
      </c>
      <c r="AY354" s="23"/>
      <c r="AZ354" s="23" t="s">
        <v>1124</v>
      </c>
      <c r="BA354" s="45" t="s">
        <v>1125</v>
      </c>
    </row>
    <row r="355" spans="1:53" ht="16.05" customHeight="1" x14ac:dyDescent="0.3">
      <c r="A355" s="23">
        <v>1987</v>
      </c>
      <c r="B355" s="27" t="s">
        <v>294</v>
      </c>
      <c r="C355" s="27" t="s">
        <v>304</v>
      </c>
      <c r="D355" s="27" t="s">
        <v>1126</v>
      </c>
      <c r="E355" s="28">
        <v>31844</v>
      </c>
      <c r="F355" s="36">
        <v>0.80413194444444447</v>
      </c>
      <c r="G355" s="22">
        <v>31845</v>
      </c>
      <c r="H355" s="37">
        <v>0.30413194444444441</v>
      </c>
      <c r="I355" s="34" t="s">
        <v>6250</v>
      </c>
      <c r="J355" s="35">
        <v>-43.137</v>
      </c>
      <c r="K355" s="35">
        <v>173.179</v>
      </c>
      <c r="L355" s="42">
        <v>26.3</v>
      </c>
      <c r="M355" s="35">
        <v>5.14</v>
      </c>
      <c r="N355" s="35"/>
      <c r="O355" s="44"/>
      <c r="P355" s="44">
        <v>5.0999999999999996</v>
      </c>
      <c r="Q355" s="44">
        <v>4.5</v>
      </c>
      <c r="R355" s="44"/>
      <c r="S355" s="27" t="s">
        <v>5110</v>
      </c>
      <c r="T355" s="23" t="s">
        <v>134</v>
      </c>
      <c r="U355" s="27"/>
      <c r="V355" s="46"/>
      <c r="W355" s="47"/>
      <c r="X355" s="23">
        <v>0</v>
      </c>
      <c r="Y355" s="23">
        <v>0</v>
      </c>
      <c r="Z355" s="23">
        <v>0</v>
      </c>
      <c r="AA355" s="23"/>
      <c r="AB355" s="47"/>
      <c r="AC355" s="27"/>
      <c r="AD355" s="23" t="s">
        <v>420</v>
      </c>
      <c r="AE355" s="23"/>
      <c r="AF355" s="66"/>
      <c r="AG355" s="23"/>
      <c r="AH355" s="23"/>
      <c r="AI355" s="23"/>
      <c r="AJ355" s="23" t="s">
        <v>43</v>
      </c>
      <c r="AK355" s="27" t="s">
        <v>100</v>
      </c>
      <c r="AL355" s="27"/>
      <c r="AM355" s="23"/>
      <c r="AN355" s="23"/>
      <c r="AO355" s="23"/>
      <c r="AP355" s="23"/>
      <c r="AQ355" s="23"/>
      <c r="AR355" s="23"/>
      <c r="AS355" s="23" t="s">
        <v>129</v>
      </c>
      <c r="AT355" s="23" t="s">
        <v>128</v>
      </c>
      <c r="AU355" s="23" t="s">
        <v>128</v>
      </c>
      <c r="AV355" s="23" t="s">
        <v>128</v>
      </c>
      <c r="AW355" s="23" t="s">
        <v>129</v>
      </c>
      <c r="AX355" s="23" t="s">
        <v>128</v>
      </c>
      <c r="AY355" s="23"/>
      <c r="AZ355" s="23" t="s">
        <v>1127</v>
      </c>
      <c r="BA355" s="65" t="s">
        <v>1128</v>
      </c>
    </row>
    <row r="356" spans="1:53" ht="16.05" customHeight="1" x14ac:dyDescent="0.3">
      <c r="A356" s="23">
        <v>1987</v>
      </c>
      <c r="B356" s="27" t="s">
        <v>187</v>
      </c>
      <c r="C356" s="27" t="s">
        <v>188</v>
      </c>
      <c r="D356" s="27" t="s">
        <v>1129</v>
      </c>
      <c r="E356" s="28">
        <v>31877</v>
      </c>
      <c r="F356" s="36">
        <v>0.28015046296296298</v>
      </c>
      <c r="G356" s="22">
        <v>31877</v>
      </c>
      <c r="H356" s="37">
        <v>0.42598379629629629</v>
      </c>
      <c r="I356" s="34" t="s">
        <v>6250</v>
      </c>
      <c r="J356" s="35">
        <v>37.093000000000004</v>
      </c>
      <c r="K356" s="35">
        <v>57.61</v>
      </c>
      <c r="L356" s="42">
        <v>46.4</v>
      </c>
      <c r="M356" s="35">
        <v>5.1180000000000003</v>
      </c>
      <c r="N356" s="35"/>
      <c r="O356" s="44"/>
      <c r="P356" s="44">
        <v>4.9000000000000004</v>
      </c>
      <c r="Q356" s="44"/>
      <c r="R356" s="44"/>
      <c r="S356" s="27" t="s">
        <v>5350</v>
      </c>
      <c r="T356" s="23"/>
      <c r="U356" s="27"/>
      <c r="V356" s="46"/>
      <c r="W356" s="47"/>
      <c r="X356" s="23"/>
      <c r="Y356" s="23"/>
      <c r="Z356" s="23"/>
      <c r="AA356" s="23"/>
      <c r="AB356" s="47"/>
      <c r="AC356" s="27"/>
      <c r="AD356" s="23" t="s">
        <v>420</v>
      </c>
      <c r="AE356" s="23"/>
      <c r="AF356" s="66"/>
      <c r="AG356" s="23" t="s">
        <v>128</v>
      </c>
      <c r="AH356" s="23"/>
      <c r="AI356" s="23"/>
      <c r="AJ356" s="23" t="s">
        <v>43</v>
      </c>
      <c r="AK356" s="27" t="s">
        <v>100</v>
      </c>
      <c r="AL356" s="27"/>
      <c r="AM356" s="23"/>
      <c r="AN356" s="23"/>
      <c r="AO356" s="23"/>
      <c r="AP356" s="23"/>
      <c r="AQ356" s="23"/>
      <c r="AR356" s="23"/>
      <c r="AS356" s="23" t="s">
        <v>129</v>
      </c>
      <c r="AT356" s="23" t="s">
        <v>128</v>
      </c>
      <c r="AU356" s="23" t="s">
        <v>128</v>
      </c>
      <c r="AV356" s="23" t="s">
        <v>128</v>
      </c>
      <c r="AW356" s="23" t="s">
        <v>129</v>
      </c>
      <c r="AX356" s="23" t="s">
        <v>128</v>
      </c>
      <c r="AY356" s="23"/>
      <c r="AZ356" s="23" t="s">
        <v>1130</v>
      </c>
      <c r="BA356" s="45" t="s">
        <v>1131</v>
      </c>
    </row>
    <row r="357" spans="1:53" ht="16.05" customHeight="1" x14ac:dyDescent="0.3">
      <c r="A357" s="23">
        <v>1987</v>
      </c>
      <c r="B357" s="27" t="s">
        <v>159</v>
      </c>
      <c r="C357" s="27" t="s">
        <v>160</v>
      </c>
      <c r="D357" s="27" t="s">
        <v>1132</v>
      </c>
      <c r="E357" s="28">
        <v>31878</v>
      </c>
      <c r="F357" s="36">
        <v>0.10165509259259259</v>
      </c>
      <c r="G357" s="22">
        <v>31878</v>
      </c>
      <c r="H357" s="37">
        <v>0.18498842592592593</v>
      </c>
      <c r="I357" s="34" t="s">
        <v>6250</v>
      </c>
      <c r="J357" s="35">
        <v>41.639000000000003</v>
      </c>
      <c r="K357" s="35">
        <v>12.606</v>
      </c>
      <c r="L357" s="42">
        <v>17.899999999999999</v>
      </c>
      <c r="M357" s="35">
        <v>4.3499999999999996</v>
      </c>
      <c r="N357" s="35"/>
      <c r="O357" s="44"/>
      <c r="P357" s="44"/>
      <c r="Q357" s="44"/>
      <c r="R357" s="44"/>
      <c r="S357" s="27" t="s">
        <v>5285</v>
      </c>
      <c r="T357" s="23" t="s">
        <v>139</v>
      </c>
      <c r="U357" s="27"/>
      <c r="V357" s="46">
        <v>4307315</v>
      </c>
      <c r="W357" s="47"/>
      <c r="X357" s="23">
        <v>0</v>
      </c>
      <c r="Y357" s="23">
        <v>0</v>
      </c>
      <c r="Z357" s="23">
        <v>1</v>
      </c>
      <c r="AA357" s="23"/>
      <c r="AB357" s="47"/>
      <c r="AC357" s="27"/>
      <c r="AD357" s="23" t="s">
        <v>420</v>
      </c>
      <c r="AE357" s="23"/>
      <c r="AF357" s="23"/>
      <c r="AG357" s="23"/>
      <c r="AH357" s="23" t="s">
        <v>128</v>
      </c>
      <c r="AI357" s="23" t="s">
        <v>128</v>
      </c>
      <c r="AJ357" s="23" t="s">
        <v>43</v>
      </c>
      <c r="AK357" s="27" t="s">
        <v>290</v>
      </c>
      <c r="AL357" s="27" t="s">
        <v>1134</v>
      </c>
      <c r="AM357" s="23"/>
      <c r="AN357" s="23"/>
      <c r="AO357" s="23"/>
      <c r="AP357" s="23"/>
      <c r="AQ357" s="23"/>
      <c r="AR357" s="23"/>
      <c r="AS357" s="23" t="s">
        <v>129</v>
      </c>
      <c r="AT357" s="23" t="s">
        <v>129</v>
      </c>
      <c r="AU357" s="23" t="s">
        <v>128</v>
      </c>
      <c r="AV357" s="23" t="s">
        <v>128</v>
      </c>
      <c r="AW357" s="23" t="s">
        <v>129</v>
      </c>
      <c r="AX357" s="23" t="s">
        <v>128</v>
      </c>
      <c r="AY357" s="23"/>
      <c r="AZ357" s="23" t="s">
        <v>1133</v>
      </c>
      <c r="BA357" s="45" t="s">
        <v>6407</v>
      </c>
    </row>
    <row r="358" spans="1:53" ht="16.05" customHeight="1" x14ac:dyDescent="0.3">
      <c r="A358" s="23">
        <v>1987</v>
      </c>
      <c r="B358" s="27" t="s">
        <v>159</v>
      </c>
      <c r="C358" s="27" t="s">
        <v>160</v>
      </c>
      <c r="D358" s="27" t="s">
        <v>1135</v>
      </c>
      <c r="E358" s="28">
        <v>31899</v>
      </c>
      <c r="F358" s="36">
        <v>0.86380787037037043</v>
      </c>
      <c r="G358" s="22">
        <v>31899</v>
      </c>
      <c r="H358" s="37">
        <v>0.9471412037037038</v>
      </c>
      <c r="I358" s="34" t="s">
        <v>6250</v>
      </c>
      <c r="J358" s="35">
        <v>44.817999999999998</v>
      </c>
      <c r="K358" s="35">
        <v>10.723000000000001</v>
      </c>
      <c r="L358" s="42">
        <v>10</v>
      </c>
      <c r="M358" s="35">
        <v>4.71</v>
      </c>
      <c r="N358" s="35"/>
      <c r="O358" s="44">
        <v>5.2</v>
      </c>
      <c r="P358" s="44">
        <v>4.7</v>
      </c>
      <c r="Q358" s="44">
        <v>4.5999999999999996</v>
      </c>
      <c r="R358" s="44"/>
      <c r="S358" s="27" t="s">
        <v>5295</v>
      </c>
      <c r="T358" s="23" t="s">
        <v>134</v>
      </c>
      <c r="U358" s="27"/>
      <c r="V358" s="46">
        <v>19344951</v>
      </c>
      <c r="W358" s="47"/>
      <c r="X358" s="23">
        <v>1</v>
      </c>
      <c r="Y358" s="23">
        <v>0</v>
      </c>
      <c r="Z358" s="50">
        <v>24</v>
      </c>
      <c r="AA358" s="23"/>
      <c r="AB358" s="47"/>
      <c r="AC358" s="27" t="s">
        <v>1136</v>
      </c>
      <c r="AD358" s="23" t="s">
        <v>470</v>
      </c>
      <c r="AE358" s="23"/>
      <c r="AF358" s="66"/>
      <c r="AG358" s="23" t="s">
        <v>129</v>
      </c>
      <c r="AH358" s="23" t="s">
        <v>128</v>
      </c>
      <c r="AI358" s="23" t="s">
        <v>128</v>
      </c>
      <c r="AJ358" s="23" t="s">
        <v>43</v>
      </c>
      <c r="AK358" s="27" t="s">
        <v>1138</v>
      </c>
      <c r="AL358" s="87"/>
      <c r="AM358" s="88"/>
      <c r="AN358" s="88"/>
      <c r="AO358" s="88"/>
      <c r="AP358" s="88"/>
      <c r="AQ358" s="88"/>
      <c r="AR358" s="88"/>
      <c r="AS358" s="23" t="s">
        <v>129</v>
      </c>
      <c r="AT358" s="23" t="s">
        <v>129</v>
      </c>
      <c r="AU358" s="23" t="s">
        <v>128</v>
      </c>
      <c r="AV358" s="23" t="s">
        <v>128</v>
      </c>
      <c r="AW358" s="23" t="s">
        <v>129</v>
      </c>
      <c r="AX358" s="23" t="s">
        <v>128</v>
      </c>
      <c r="AY358" s="23"/>
      <c r="AZ358" s="23" t="s">
        <v>1137</v>
      </c>
      <c r="BA358" s="45" t="s">
        <v>1139</v>
      </c>
    </row>
    <row r="359" spans="1:53" ht="16.05" customHeight="1" x14ac:dyDescent="0.3">
      <c r="A359" s="23">
        <v>1987</v>
      </c>
      <c r="B359" s="27" t="s">
        <v>187</v>
      </c>
      <c r="C359" s="27" t="s">
        <v>188</v>
      </c>
      <c r="D359" s="27" t="s">
        <v>1140</v>
      </c>
      <c r="E359" s="28">
        <v>31926</v>
      </c>
      <c r="F359" s="36">
        <v>0.26932870370370371</v>
      </c>
      <c r="G359" s="22">
        <v>31926</v>
      </c>
      <c r="H359" s="37">
        <v>0.41516203703703702</v>
      </c>
      <c r="I359" s="34" t="s">
        <v>6250</v>
      </c>
      <c r="J359" s="35">
        <v>34.076000000000001</v>
      </c>
      <c r="K359" s="35">
        <v>48.265999999999998</v>
      </c>
      <c r="L359" s="42">
        <v>40.9</v>
      </c>
      <c r="M359" s="35">
        <v>5.3</v>
      </c>
      <c r="N359" s="35"/>
      <c r="O359" s="44"/>
      <c r="P359" s="44">
        <v>4.9000000000000004</v>
      </c>
      <c r="Q359" s="44">
        <v>4.5999999999999996</v>
      </c>
      <c r="R359" s="44"/>
      <c r="S359" s="27" t="s">
        <v>5494</v>
      </c>
      <c r="T359" s="23" t="s">
        <v>582</v>
      </c>
      <c r="U359" s="27"/>
      <c r="V359" s="46">
        <v>2601571</v>
      </c>
      <c r="W359" s="47"/>
      <c r="X359" s="23">
        <v>2</v>
      </c>
      <c r="Y359" s="23">
        <v>2</v>
      </c>
      <c r="Z359" s="23">
        <v>50</v>
      </c>
      <c r="AA359" s="23"/>
      <c r="AB359" s="47"/>
      <c r="AC359" s="27" t="s">
        <v>5908</v>
      </c>
      <c r="AD359" s="23" t="s">
        <v>232</v>
      </c>
      <c r="AE359" s="23"/>
      <c r="AF359" s="62" t="s">
        <v>141</v>
      </c>
      <c r="AG359" s="23"/>
      <c r="AH359" s="23" t="s">
        <v>128</v>
      </c>
      <c r="AI359" s="23" t="s">
        <v>128</v>
      </c>
      <c r="AJ359" s="23" t="s">
        <v>43</v>
      </c>
      <c r="AK359" s="27" t="s">
        <v>290</v>
      </c>
      <c r="AL359" s="27"/>
      <c r="AM359" s="23"/>
      <c r="AN359" s="23"/>
      <c r="AO359" s="23"/>
      <c r="AP359" s="23"/>
      <c r="AQ359" s="23" t="s">
        <v>129</v>
      </c>
      <c r="AR359" s="23"/>
      <c r="AS359" s="23" t="s">
        <v>129</v>
      </c>
      <c r="AT359" s="23" t="s">
        <v>129</v>
      </c>
      <c r="AU359" s="23" t="s">
        <v>129</v>
      </c>
      <c r="AV359" s="23" t="s">
        <v>129</v>
      </c>
      <c r="AW359" s="23" t="s">
        <v>129</v>
      </c>
      <c r="AX359" s="23" t="s">
        <v>128</v>
      </c>
      <c r="AY359" s="23"/>
      <c r="AZ359" s="23" t="s">
        <v>1141</v>
      </c>
      <c r="BA359" s="45"/>
    </row>
    <row r="360" spans="1:53" ht="16.05" customHeight="1" x14ac:dyDescent="0.3">
      <c r="A360" s="23">
        <v>1987</v>
      </c>
      <c r="B360" s="27" t="s">
        <v>148</v>
      </c>
      <c r="C360" s="27" t="s">
        <v>191</v>
      </c>
      <c r="D360" s="27" t="s">
        <v>1142</v>
      </c>
      <c r="E360" s="28">
        <v>31938</v>
      </c>
      <c r="F360" s="36">
        <v>0.99228009259259264</v>
      </c>
      <c r="G360" s="22">
        <v>31938</v>
      </c>
      <c r="H360" s="37">
        <v>0.78394675925925927</v>
      </c>
      <c r="I360" s="34" t="s">
        <v>6250</v>
      </c>
      <c r="J360" s="35">
        <v>38.71</v>
      </c>
      <c r="K360" s="35">
        <v>-87.95</v>
      </c>
      <c r="L360" s="42">
        <v>4.5999999999999996</v>
      </c>
      <c r="M360" s="35">
        <v>5.08</v>
      </c>
      <c r="N360" s="35"/>
      <c r="O360" s="44"/>
      <c r="P360" s="44">
        <v>4.9000000000000004</v>
      </c>
      <c r="Q360" s="44">
        <v>4.4000000000000004</v>
      </c>
      <c r="R360" s="44"/>
      <c r="S360" s="27" t="s">
        <v>5110</v>
      </c>
      <c r="T360" s="23" t="s">
        <v>139</v>
      </c>
      <c r="U360" s="27" t="s">
        <v>193</v>
      </c>
      <c r="V360" s="46">
        <v>80504</v>
      </c>
      <c r="W360" s="47"/>
      <c r="X360" s="23">
        <v>0</v>
      </c>
      <c r="Y360" s="23">
        <v>0</v>
      </c>
      <c r="Z360" s="23">
        <v>1</v>
      </c>
      <c r="AA360" s="23"/>
      <c r="AB360" s="47"/>
      <c r="AC360" s="27"/>
      <c r="AD360" s="23" t="s">
        <v>1143</v>
      </c>
      <c r="AE360" s="23"/>
      <c r="AF360" s="66"/>
      <c r="AG360" s="23" t="s">
        <v>129</v>
      </c>
      <c r="AH360" s="23" t="s">
        <v>128</v>
      </c>
      <c r="AI360" s="23" t="s">
        <v>128</v>
      </c>
      <c r="AJ360" s="23" t="s">
        <v>43</v>
      </c>
      <c r="AK360" s="27" t="s">
        <v>100</v>
      </c>
      <c r="AL360" s="27"/>
      <c r="AM360" s="23"/>
      <c r="AN360" s="23"/>
      <c r="AO360" s="23"/>
      <c r="AP360" s="23"/>
      <c r="AQ360" s="23"/>
      <c r="AR360" s="23"/>
      <c r="AS360" s="23" t="s">
        <v>129</v>
      </c>
      <c r="AT360" s="23" t="s">
        <v>129</v>
      </c>
      <c r="AU360" s="23" t="s">
        <v>128</v>
      </c>
      <c r="AV360" s="23" t="s">
        <v>128</v>
      </c>
      <c r="AW360" s="23" t="s">
        <v>129</v>
      </c>
      <c r="AX360" s="23" t="s">
        <v>128</v>
      </c>
      <c r="AY360" s="23"/>
      <c r="AZ360" s="23" t="s">
        <v>1144</v>
      </c>
      <c r="BA360" s="45" t="s">
        <v>6511</v>
      </c>
    </row>
    <row r="361" spans="1:53" ht="16.05" customHeight="1" x14ac:dyDescent="0.3">
      <c r="A361" s="23">
        <v>1987</v>
      </c>
      <c r="B361" s="27" t="s">
        <v>294</v>
      </c>
      <c r="C361" s="27" t="s">
        <v>295</v>
      </c>
      <c r="D361" s="27" t="s">
        <v>1000</v>
      </c>
      <c r="E361" s="28">
        <v>31952</v>
      </c>
      <c r="F361" s="36">
        <v>0.62843749999999998</v>
      </c>
      <c r="G361" s="22">
        <v>31953</v>
      </c>
      <c r="H361" s="37">
        <v>4.5104166666666667E-2</v>
      </c>
      <c r="I361" s="34" t="s">
        <v>6250</v>
      </c>
      <c r="J361" s="35">
        <v>-33.436</v>
      </c>
      <c r="K361" s="35">
        <v>150.131</v>
      </c>
      <c r="L361" s="42">
        <v>40.299999999999997</v>
      </c>
      <c r="M361" s="43">
        <v>4.4400000000000004</v>
      </c>
      <c r="N361" s="35"/>
      <c r="O361" s="57">
        <v>4.3</v>
      </c>
      <c r="P361" s="44">
        <v>4.4000000000000004</v>
      </c>
      <c r="Q361" s="44"/>
      <c r="R361" s="44"/>
      <c r="S361" s="27" t="s">
        <v>5110</v>
      </c>
      <c r="T361" s="23" t="s">
        <v>171</v>
      </c>
      <c r="U361" s="27"/>
      <c r="V361" s="46"/>
      <c r="W361" s="47"/>
      <c r="X361" s="23"/>
      <c r="Y361" s="23"/>
      <c r="Z361" s="23"/>
      <c r="AA361" s="23"/>
      <c r="AB361" s="47"/>
      <c r="AC361" s="27"/>
      <c r="AD361" s="23" t="s">
        <v>232</v>
      </c>
      <c r="AE361" s="23"/>
      <c r="AF361" s="62">
        <v>14000</v>
      </c>
      <c r="AG361" s="23" t="s">
        <v>128</v>
      </c>
      <c r="AH361" s="23"/>
      <c r="AI361" s="23"/>
      <c r="AJ361" s="23" t="s">
        <v>43</v>
      </c>
      <c r="AK361" s="27" t="s">
        <v>100</v>
      </c>
      <c r="AL361" s="27" t="s">
        <v>5892</v>
      </c>
      <c r="AM361" s="23"/>
      <c r="AN361" s="23"/>
      <c r="AO361" s="23"/>
      <c r="AP361" s="23"/>
      <c r="AQ361" s="23"/>
      <c r="AR361" s="23"/>
      <c r="AS361" s="23" t="s">
        <v>129</v>
      </c>
      <c r="AT361" s="23" t="s">
        <v>128</v>
      </c>
      <c r="AU361" s="23" t="s">
        <v>128</v>
      </c>
      <c r="AV361" s="23" t="s">
        <v>128</v>
      </c>
      <c r="AW361" s="23" t="s">
        <v>129</v>
      </c>
      <c r="AX361" s="23" t="s">
        <v>128</v>
      </c>
      <c r="AY361" s="23"/>
      <c r="AZ361" s="23" t="s">
        <v>1145</v>
      </c>
      <c r="BA361" s="65" t="s">
        <v>1146</v>
      </c>
    </row>
    <row r="362" spans="1:53" ht="16.05" customHeight="1" x14ac:dyDescent="0.3">
      <c r="A362" s="23">
        <v>1987</v>
      </c>
      <c r="B362" s="27" t="s">
        <v>159</v>
      </c>
      <c r="C362" s="27" t="s">
        <v>160</v>
      </c>
      <c r="D362" s="27" t="s">
        <v>1147</v>
      </c>
      <c r="E362" s="28">
        <v>31961</v>
      </c>
      <c r="F362" s="36">
        <v>0.43190972222222218</v>
      </c>
      <c r="G362" s="22">
        <v>31961</v>
      </c>
      <c r="H362" s="37">
        <v>0.5152430555555555</v>
      </c>
      <c r="I362" s="34" t="s">
        <v>6250</v>
      </c>
      <c r="J362" s="35">
        <v>43.253999999999998</v>
      </c>
      <c r="K362" s="35">
        <v>13.936</v>
      </c>
      <c r="L362" s="42">
        <v>12.4</v>
      </c>
      <c r="M362" s="35">
        <v>5.0599999999999996</v>
      </c>
      <c r="N362" s="35"/>
      <c r="O362" s="44">
        <v>4.9000000000000004</v>
      </c>
      <c r="P362" s="44">
        <v>5.0999999999999996</v>
      </c>
      <c r="Q362" s="44"/>
      <c r="R362" s="44"/>
      <c r="S362" s="27" t="s">
        <v>5295</v>
      </c>
      <c r="T362" s="23" t="s">
        <v>134</v>
      </c>
      <c r="U362" s="27"/>
      <c r="V362" s="46"/>
      <c r="W362" s="47"/>
      <c r="X362" s="23"/>
      <c r="Y362" s="23"/>
      <c r="Z362" s="23"/>
      <c r="AA362" s="23"/>
      <c r="AB362" s="47"/>
      <c r="AC362" s="27"/>
      <c r="AD362" s="23" t="s">
        <v>232</v>
      </c>
      <c r="AE362" s="23"/>
      <c r="AF362" s="66"/>
      <c r="AG362" s="23"/>
      <c r="AH362" s="23"/>
      <c r="AI362" s="23"/>
      <c r="AJ362" s="23" t="s">
        <v>43</v>
      </c>
      <c r="AK362" s="27"/>
      <c r="AL362" s="27" t="s">
        <v>1149</v>
      </c>
      <c r="AM362" s="23"/>
      <c r="AN362" s="23"/>
      <c r="AO362" s="23"/>
      <c r="AP362" s="23"/>
      <c r="AQ362" s="23"/>
      <c r="AR362" s="23"/>
      <c r="AS362" s="23" t="s">
        <v>129</v>
      </c>
      <c r="AT362" s="23" t="s">
        <v>128</v>
      </c>
      <c r="AU362" s="23" t="s">
        <v>128</v>
      </c>
      <c r="AV362" s="23" t="s">
        <v>128</v>
      </c>
      <c r="AW362" s="23" t="s">
        <v>129</v>
      </c>
      <c r="AX362" s="23" t="s">
        <v>128</v>
      </c>
      <c r="AY362" s="23"/>
      <c r="AZ362" s="23" t="s">
        <v>1148</v>
      </c>
      <c r="BA362" s="45" t="s">
        <v>6390</v>
      </c>
    </row>
    <row r="363" spans="1:53" ht="16.05" customHeight="1" x14ac:dyDescent="0.3">
      <c r="A363" s="23">
        <v>1987</v>
      </c>
      <c r="B363" s="27" t="s">
        <v>130</v>
      </c>
      <c r="C363" s="27" t="s">
        <v>131</v>
      </c>
      <c r="D363" s="27" t="s">
        <v>1150</v>
      </c>
      <c r="E363" s="28">
        <v>31991</v>
      </c>
      <c r="F363" s="36">
        <v>0.38026620370370368</v>
      </c>
      <c r="G363" s="22">
        <v>31991</v>
      </c>
      <c r="H363" s="37">
        <v>0.75526620370370379</v>
      </c>
      <c r="I363" s="34" t="s">
        <v>6250</v>
      </c>
      <c r="J363" s="35">
        <v>24.923999999999999</v>
      </c>
      <c r="K363" s="35">
        <v>115.608</v>
      </c>
      <c r="L363" s="42">
        <v>29</v>
      </c>
      <c r="M363" s="35">
        <v>5.33</v>
      </c>
      <c r="N363" s="35"/>
      <c r="O363" s="44"/>
      <c r="P363" s="44">
        <v>4.9000000000000004</v>
      </c>
      <c r="Q363" s="44"/>
      <c r="R363" s="44"/>
      <c r="S363" s="24" t="s">
        <v>5110</v>
      </c>
      <c r="T363" s="23" t="s">
        <v>582</v>
      </c>
      <c r="U363" s="27"/>
      <c r="V363" s="46">
        <v>393527</v>
      </c>
      <c r="W363" s="47">
        <v>185084</v>
      </c>
      <c r="X363" s="50" t="s">
        <v>734</v>
      </c>
      <c r="Y363" s="50" t="s">
        <v>734</v>
      </c>
      <c r="Z363" s="23">
        <v>84</v>
      </c>
      <c r="AA363" s="23"/>
      <c r="AB363" s="47"/>
      <c r="AC363" s="27" t="s">
        <v>5921</v>
      </c>
      <c r="AD363" s="66">
        <v>37000</v>
      </c>
      <c r="AE363" s="23"/>
      <c r="AF363" s="62" t="s">
        <v>127</v>
      </c>
      <c r="AG363" s="23"/>
      <c r="AH363" s="23" t="s">
        <v>128</v>
      </c>
      <c r="AI363" s="23" t="s">
        <v>128</v>
      </c>
      <c r="AJ363" s="23" t="s">
        <v>311</v>
      </c>
      <c r="AK363" s="27" t="s">
        <v>290</v>
      </c>
      <c r="AL363" s="27"/>
      <c r="AM363" s="23"/>
      <c r="AN363" s="23"/>
      <c r="AO363" s="23"/>
      <c r="AP363" s="23"/>
      <c r="AQ363" s="23" t="s">
        <v>129</v>
      </c>
      <c r="AR363" s="23"/>
      <c r="AS363" s="23" t="s">
        <v>129</v>
      </c>
      <c r="AT363" s="23" t="s">
        <v>129</v>
      </c>
      <c r="AU363" s="23" t="s">
        <v>129</v>
      </c>
      <c r="AV363" s="23" t="s">
        <v>129</v>
      </c>
      <c r="AW363" s="23" t="s">
        <v>129</v>
      </c>
      <c r="AX363" s="23" t="s">
        <v>128</v>
      </c>
      <c r="AY363" s="23"/>
      <c r="AZ363" s="23" t="s">
        <v>1151</v>
      </c>
      <c r="BA363" s="45"/>
    </row>
    <row r="364" spans="1:53" ht="16.05" customHeight="1" x14ac:dyDescent="0.3">
      <c r="A364" s="23">
        <v>1987</v>
      </c>
      <c r="B364" s="27" t="s">
        <v>159</v>
      </c>
      <c r="C364" s="27" t="s">
        <v>694</v>
      </c>
      <c r="D364" s="27" t="s">
        <v>1152</v>
      </c>
      <c r="E364" s="28">
        <v>32003</v>
      </c>
      <c r="F364" s="36">
        <v>0.26673611111111112</v>
      </c>
      <c r="G364" s="22">
        <v>32003</v>
      </c>
      <c r="H364" s="37">
        <v>0.35006944444444449</v>
      </c>
      <c r="I364" s="34" t="s">
        <v>6250</v>
      </c>
      <c r="J364" s="35">
        <v>43.734000000000002</v>
      </c>
      <c r="K364" s="35">
        <v>20.413</v>
      </c>
      <c r="L364" s="42">
        <v>13.6</v>
      </c>
      <c r="M364" s="43">
        <v>5.14</v>
      </c>
      <c r="N364" s="35"/>
      <c r="O364" s="44">
        <v>4.7</v>
      </c>
      <c r="P364" s="44">
        <v>5</v>
      </c>
      <c r="Q364" s="44"/>
      <c r="R364" s="44"/>
      <c r="S364" s="27" t="s">
        <v>5110</v>
      </c>
      <c r="T364" s="23" t="s">
        <v>134</v>
      </c>
      <c r="U364" s="27"/>
      <c r="V364" s="46">
        <v>1922131</v>
      </c>
      <c r="W364" s="47"/>
      <c r="X364" s="23">
        <v>0</v>
      </c>
      <c r="Y364" s="23">
        <v>0</v>
      </c>
      <c r="Z364" s="23">
        <v>2</v>
      </c>
      <c r="AA364" s="23"/>
      <c r="AB364" s="47"/>
      <c r="AC364" s="27"/>
      <c r="AD364" s="23" t="s">
        <v>232</v>
      </c>
      <c r="AE364" s="23"/>
      <c r="AF364" s="23"/>
      <c r="AG364" s="23"/>
      <c r="AH364" s="23" t="s">
        <v>128</v>
      </c>
      <c r="AI364" s="23" t="s">
        <v>128</v>
      </c>
      <c r="AJ364" s="23" t="s">
        <v>43</v>
      </c>
      <c r="AK364" s="27" t="s">
        <v>100</v>
      </c>
      <c r="AL364" s="27"/>
      <c r="AM364" s="23"/>
      <c r="AN364" s="23"/>
      <c r="AO364" s="23"/>
      <c r="AP364" s="23"/>
      <c r="AQ364" s="23"/>
      <c r="AR364" s="23"/>
      <c r="AS364" s="23" t="s">
        <v>129</v>
      </c>
      <c r="AT364" s="23" t="s">
        <v>129</v>
      </c>
      <c r="AU364" s="23" t="s">
        <v>128</v>
      </c>
      <c r="AV364" s="23" t="s">
        <v>128</v>
      </c>
      <c r="AW364" s="23" t="s">
        <v>129</v>
      </c>
      <c r="AX364" s="23" t="s">
        <v>128</v>
      </c>
      <c r="AY364" s="23"/>
      <c r="AZ364" s="23" t="s">
        <v>1153</v>
      </c>
      <c r="BA364" s="45" t="s">
        <v>6512</v>
      </c>
    </row>
    <row r="365" spans="1:53" ht="16.05" customHeight="1" x14ac:dyDescent="0.3">
      <c r="A365" s="23">
        <v>1987</v>
      </c>
      <c r="B365" s="27" t="s">
        <v>159</v>
      </c>
      <c r="C365" s="27" t="s">
        <v>160</v>
      </c>
      <c r="D365" s="27" t="s">
        <v>1147</v>
      </c>
      <c r="E365" s="28">
        <v>32024</v>
      </c>
      <c r="F365" s="36">
        <v>0.69640046296296287</v>
      </c>
      <c r="G365" s="22">
        <v>32024</v>
      </c>
      <c r="H365" s="37">
        <v>0.77973379629629624</v>
      </c>
      <c r="I365" s="34" t="s">
        <v>6250</v>
      </c>
      <c r="J365" s="35">
        <v>43.241999999999997</v>
      </c>
      <c r="K365" s="35">
        <v>13.874000000000001</v>
      </c>
      <c r="L365" s="42">
        <v>18.600000000000001</v>
      </c>
      <c r="M365" s="35">
        <v>4.66</v>
      </c>
      <c r="N365" s="35"/>
      <c r="O365" s="44">
        <v>4.7</v>
      </c>
      <c r="P365" s="44">
        <v>5.0999999999999996</v>
      </c>
      <c r="Q365" s="44">
        <v>4.5999999999999996</v>
      </c>
      <c r="R365" s="44"/>
      <c r="S365" s="27" t="s">
        <v>5295</v>
      </c>
      <c r="T365" s="23" t="s">
        <v>146</v>
      </c>
      <c r="U365" s="27"/>
      <c r="V365" s="46">
        <v>3776824</v>
      </c>
      <c r="W365" s="47"/>
      <c r="X365" s="23">
        <v>0</v>
      </c>
      <c r="Y365" s="23">
        <v>0</v>
      </c>
      <c r="Z365" s="23">
        <v>2</v>
      </c>
      <c r="AA365" s="23"/>
      <c r="AB365" s="47"/>
      <c r="AC365" s="27"/>
      <c r="AD365" s="23" t="s">
        <v>232</v>
      </c>
      <c r="AE365" s="23"/>
      <c r="AF365" s="62" t="s">
        <v>137</v>
      </c>
      <c r="AG365" s="23"/>
      <c r="AH365" s="23" t="s">
        <v>128</v>
      </c>
      <c r="AI365" s="23" t="s">
        <v>128</v>
      </c>
      <c r="AJ365" s="23" t="s">
        <v>1155</v>
      </c>
      <c r="AK365" s="27" t="s">
        <v>1156</v>
      </c>
      <c r="AL365" s="27" t="s">
        <v>1157</v>
      </c>
      <c r="AM365" s="23"/>
      <c r="AN365" s="23"/>
      <c r="AO365" s="23"/>
      <c r="AP365" s="23"/>
      <c r="AQ365" s="23" t="s">
        <v>129</v>
      </c>
      <c r="AR365" s="23"/>
      <c r="AS365" s="23" t="s">
        <v>129</v>
      </c>
      <c r="AT365" s="23" t="s">
        <v>129</v>
      </c>
      <c r="AU365" s="23" t="s">
        <v>129</v>
      </c>
      <c r="AV365" s="23" t="s">
        <v>128</v>
      </c>
      <c r="AW365" s="23" t="s">
        <v>129</v>
      </c>
      <c r="AX365" s="23" t="s">
        <v>128</v>
      </c>
      <c r="AY365" s="23"/>
      <c r="AZ365" s="23" t="s">
        <v>1154</v>
      </c>
      <c r="BA365" s="45" t="s">
        <v>6477</v>
      </c>
    </row>
    <row r="366" spans="1:53" ht="16.05" customHeight="1" x14ac:dyDescent="0.3">
      <c r="A366" s="23">
        <v>1987</v>
      </c>
      <c r="B366" s="27" t="s">
        <v>148</v>
      </c>
      <c r="C366" s="27" t="s">
        <v>191</v>
      </c>
      <c r="D366" s="27" t="s">
        <v>1158</v>
      </c>
      <c r="E366" s="28">
        <v>32054</v>
      </c>
      <c r="F366" s="36">
        <v>0.45807870370370374</v>
      </c>
      <c r="G366" s="22">
        <v>32054</v>
      </c>
      <c r="H366" s="37">
        <v>0.16641203703703702</v>
      </c>
      <c r="I366" s="34" t="s">
        <v>6250</v>
      </c>
      <c r="J366" s="35">
        <v>34.073999999999998</v>
      </c>
      <c r="K366" s="35">
        <v>-118.098</v>
      </c>
      <c r="L366" s="42">
        <v>7.7</v>
      </c>
      <c r="M366" s="35">
        <v>5.2389999999999999</v>
      </c>
      <c r="N366" s="35"/>
      <c r="O366" s="44">
        <v>5.3</v>
      </c>
      <c r="P366" s="44">
        <v>5.0999999999999996</v>
      </c>
      <c r="Q366" s="44">
        <v>5.0999999999999996</v>
      </c>
      <c r="R366" s="44"/>
      <c r="S366" s="27" t="s">
        <v>5356</v>
      </c>
      <c r="T366" s="23" t="s">
        <v>139</v>
      </c>
      <c r="U366" s="27"/>
      <c r="V366" s="46">
        <v>15193496</v>
      </c>
      <c r="W366" s="47"/>
      <c r="X366" s="23">
        <v>1</v>
      </c>
      <c r="Y366" s="23">
        <v>0</v>
      </c>
      <c r="Z366" s="50" t="s">
        <v>211</v>
      </c>
      <c r="AA366" s="23"/>
      <c r="AB366" s="47"/>
      <c r="AC366" s="27" t="s">
        <v>808</v>
      </c>
      <c r="AD366" s="23" t="s">
        <v>232</v>
      </c>
      <c r="AE366" s="23"/>
      <c r="AF366" s="62" t="s">
        <v>137</v>
      </c>
      <c r="AG366" s="23"/>
      <c r="AH366" s="23" t="s">
        <v>128</v>
      </c>
      <c r="AI366" s="23" t="s">
        <v>128</v>
      </c>
      <c r="AJ366" s="23" t="s">
        <v>390</v>
      </c>
      <c r="AK366" s="27" t="s">
        <v>95</v>
      </c>
      <c r="AL366" s="27" t="s">
        <v>1160</v>
      </c>
      <c r="AM366" s="23"/>
      <c r="AN366" s="23" t="s">
        <v>129</v>
      </c>
      <c r="AO366" s="23"/>
      <c r="AP366" s="23"/>
      <c r="AQ366" s="23" t="s">
        <v>129</v>
      </c>
      <c r="AR366" s="23"/>
      <c r="AS366" s="23" t="s">
        <v>129</v>
      </c>
      <c r="AT366" s="23" t="s">
        <v>129</v>
      </c>
      <c r="AU366" s="23" t="s">
        <v>129</v>
      </c>
      <c r="AV366" s="23" t="s">
        <v>128</v>
      </c>
      <c r="AW366" s="23" t="s">
        <v>129</v>
      </c>
      <c r="AX366" s="23" t="s">
        <v>128</v>
      </c>
      <c r="AY366" s="23"/>
      <c r="AZ366" s="23" t="s">
        <v>1159</v>
      </c>
      <c r="BA366" s="39" t="s">
        <v>5112</v>
      </c>
    </row>
    <row r="367" spans="1:53" ht="16.05" customHeight="1" x14ac:dyDescent="0.3">
      <c r="A367" s="23">
        <v>1987</v>
      </c>
      <c r="B367" s="27" t="s">
        <v>187</v>
      </c>
      <c r="C367" s="27" t="s">
        <v>188</v>
      </c>
      <c r="D367" s="27" t="s">
        <v>1162</v>
      </c>
      <c r="E367" s="28">
        <v>32105</v>
      </c>
      <c r="F367" s="36">
        <v>0.47449074074074077</v>
      </c>
      <c r="G367" s="22">
        <v>32105</v>
      </c>
      <c r="H367" s="37">
        <v>0.62032407407407408</v>
      </c>
      <c r="I367" s="34" t="s">
        <v>6250</v>
      </c>
      <c r="J367" s="35">
        <v>32.658000000000001</v>
      </c>
      <c r="K367" s="35">
        <v>59.104999999999997</v>
      </c>
      <c r="L367" s="42">
        <v>40.6</v>
      </c>
      <c r="M367" s="35">
        <v>5.3010000000000002</v>
      </c>
      <c r="N367" s="35"/>
      <c r="O367" s="44"/>
      <c r="P367" s="44">
        <v>5.3</v>
      </c>
      <c r="Q367" s="44">
        <v>4.4000000000000004</v>
      </c>
      <c r="R367" s="44"/>
      <c r="S367" s="27" t="s">
        <v>5494</v>
      </c>
      <c r="T367" s="23"/>
      <c r="U367" s="27"/>
      <c r="V367" s="46"/>
      <c r="W367" s="47">
        <v>2425</v>
      </c>
      <c r="X367" s="23">
        <v>0</v>
      </c>
      <c r="Y367" s="23">
        <v>0</v>
      </c>
      <c r="Z367" s="23">
        <v>0</v>
      </c>
      <c r="AA367" s="23"/>
      <c r="AB367" s="47"/>
      <c r="AC367" s="27"/>
      <c r="AD367" s="23">
        <v>485</v>
      </c>
      <c r="AE367" s="23"/>
      <c r="AF367" s="66"/>
      <c r="AG367" s="23"/>
      <c r="AH367" s="23"/>
      <c r="AI367" s="23"/>
      <c r="AJ367" s="23" t="s">
        <v>43</v>
      </c>
      <c r="AK367" s="27" t="s">
        <v>1164</v>
      </c>
      <c r="AL367" s="27" t="s">
        <v>1165</v>
      </c>
      <c r="AM367" s="23"/>
      <c r="AN367" s="23"/>
      <c r="AO367" s="23"/>
      <c r="AP367" s="23"/>
      <c r="AQ367" s="23"/>
      <c r="AR367" s="23"/>
      <c r="AS367" s="23" t="s">
        <v>129</v>
      </c>
      <c r="AT367" s="23" t="s">
        <v>128</v>
      </c>
      <c r="AU367" s="23" t="s">
        <v>128</v>
      </c>
      <c r="AV367" s="23" t="s">
        <v>129</v>
      </c>
      <c r="AW367" s="23" t="s">
        <v>129</v>
      </c>
      <c r="AX367" s="23" t="s">
        <v>128</v>
      </c>
      <c r="AY367" s="23"/>
      <c r="AZ367" s="23" t="s">
        <v>1163</v>
      </c>
      <c r="BA367" s="65" t="s">
        <v>1166</v>
      </c>
    </row>
    <row r="368" spans="1:53" ht="16.05" customHeight="1" x14ac:dyDescent="0.3">
      <c r="A368" s="23">
        <v>1987</v>
      </c>
      <c r="B368" s="27" t="s">
        <v>187</v>
      </c>
      <c r="C368" s="27" t="s">
        <v>188</v>
      </c>
      <c r="D368" s="27" t="s">
        <v>1162</v>
      </c>
      <c r="E368" s="28">
        <v>32108</v>
      </c>
      <c r="F368" s="36">
        <v>0.35188657407407403</v>
      </c>
      <c r="G368" s="22">
        <v>32108</v>
      </c>
      <c r="H368" s="37">
        <v>0.4977199074074074</v>
      </c>
      <c r="I368" s="34" t="s">
        <v>6250</v>
      </c>
      <c r="J368" s="35">
        <v>32.691000000000003</v>
      </c>
      <c r="K368" s="35">
        <v>59.1</v>
      </c>
      <c r="L368" s="42">
        <v>33</v>
      </c>
      <c r="M368" s="43">
        <v>4.79</v>
      </c>
      <c r="N368" s="35"/>
      <c r="O368" s="44">
        <v>4.4000000000000004</v>
      </c>
      <c r="P368" s="44">
        <v>4.7</v>
      </c>
      <c r="Q368" s="44"/>
      <c r="R368" s="44"/>
      <c r="S368" s="27" t="s">
        <v>5110</v>
      </c>
      <c r="T368" s="23"/>
      <c r="U368" s="27"/>
      <c r="V368" s="46"/>
      <c r="W368" s="47"/>
      <c r="X368" s="23">
        <v>0</v>
      </c>
      <c r="Y368" s="23">
        <v>0</v>
      </c>
      <c r="Z368" s="23">
        <v>0</v>
      </c>
      <c r="AA368" s="23"/>
      <c r="AB368" s="47"/>
      <c r="AC368" s="27"/>
      <c r="AD368" s="23">
        <v>243</v>
      </c>
      <c r="AE368" s="23"/>
      <c r="AF368" s="66"/>
      <c r="AG368" s="23"/>
      <c r="AH368" s="23"/>
      <c r="AI368" s="23"/>
      <c r="AJ368" s="23" t="s">
        <v>1168</v>
      </c>
      <c r="AK368" s="27" t="s">
        <v>1169</v>
      </c>
      <c r="AL368" s="27"/>
      <c r="AM368" s="23"/>
      <c r="AN368" s="23"/>
      <c r="AO368" s="23"/>
      <c r="AP368" s="23"/>
      <c r="AQ368" s="23"/>
      <c r="AR368" s="23"/>
      <c r="AS368" s="23" t="s">
        <v>129</v>
      </c>
      <c r="AT368" s="23" t="s">
        <v>128</v>
      </c>
      <c r="AU368" s="23" t="s">
        <v>128</v>
      </c>
      <c r="AV368" s="23" t="s">
        <v>128</v>
      </c>
      <c r="AW368" s="23" t="s">
        <v>129</v>
      </c>
      <c r="AX368" s="23" t="s">
        <v>128</v>
      </c>
      <c r="AY368" s="23"/>
      <c r="AZ368" s="23" t="s">
        <v>1167</v>
      </c>
      <c r="BA368" s="65" t="s">
        <v>1166</v>
      </c>
    </row>
    <row r="369" spans="1:53" ht="16.05" customHeight="1" x14ac:dyDescent="0.3">
      <c r="A369" s="23">
        <v>1987</v>
      </c>
      <c r="B369" s="27" t="s">
        <v>294</v>
      </c>
      <c r="C369" s="27" t="s">
        <v>295</v>
      </c>
      <c r="D369" s="27" t="s">
        <v>1170</v>
      </c>
      <c r="E369" s="28">
        <v>32133</v>
      </c>
      <c r="F369" s="36">
        <v>0.62950231481481478</v>
      </c>
      <c r="G369" s="22">
        <v>32134</v>
      </c>
      <c r="H369" s="37">
        <v>8.7835648148148149E-2</v>
      </c>
      <c r="I369" s="34" t="s">
        <v>6250</v>
      </c>
      <c r="J369" s="35">
        <v>-36.055999999999997</v>
      </c>
      <c r="K369" s="35">
        <v>141.41800000000001</v>
      </c>
      <c r="L369" s="42">
        <v>10</v>
      </c>
      <c r="M369" s="43">
        <v>4.67</v>
      </c>
      <c r="N369" s="35"/>
      <c r="O369" s="44">
        <v>4.9000000000000004</v>
      </c>
      <c r="P369" s="44">
        <v>4.5999999999999996</v>
      </c>
      <c r="Q369" s="44"/>
      <c r="R369" s="44"/>
      <c r="S369" s="27" t="s">
        <v>5110</v>
      </c>
      <c r="T369" s="23" t="s">
        <v>139</v>
      </c>
      <c r="U369" s="27"/>
      <c r="V369" s="46"/>
      <c r="W369" s="47"/>
      <c r="X369" s="23">
        <v>0</v>
      </c>
      <c r="Y369" s="23">
        <v>0</v>
      </c>
      <c r="Z369" s="23">
        <v>0</v>
      </c>
      <c r="AA369" s="23"/>
      <c r="AB369" s="47"/>
      <c r="AC369" s="27"/>
      <c r="AD369" s="23" t="s">
        <v>470</v>
      </c>
      <c r="AE369" s="23"/>
      <c r="AF369" s="66"/>
      <c r="AG369" s="23"/>
      <c r="AH369" s="23"/>
      <c r="AI369" s="23"/>
      <c r="AJ369" s="23" t="s">
        <v>43</v>
      </c>
      <c r="AK369" s="27" t="s">
        <v>1164</v>
      </c>
      <c r="AL369" s="27"/>
      <c r="AM369" s="23"/>
      <c r="AN369" s="23"/>
      <c r="AO369" s="23"/>
      <c r="AP369" s="23"/>
      <c r="AQ369" s="23"/>
      <c r="AR369" s="23"/>
      <c r="AS369" s="23" t="s">
        <v>129</v>
      </c>
      <c r="AT369" s="23" t="s">
        <v>128</v>
      </c>
      <c r="AU369" s="23" t="s">
        <v>128</v>
      </c>
      <c r="AV369" s="23" t="s">
        <v>128</v>
      </c>
      <c r="AW369" s="23" t="s">
        <v>129</v>
      </c>
      <c r="AX369" s="23" t="s">
        <v>128</v>
      </c>
      <c r="AY369" s="23"/>
      <c r="AZ369" s="23" t="s">
        <v>1171</v>
      </c>
      <c r="BA369" s="65" t="s">
        <v>1172</v>
      </c>
    </row>
    <row r="370" spans="1:53" ht="16.05" customHeight="1" x14ac:dyDescent="0.3">
      <c r="A370" s="23">
        <v>1988</v>
      </c>
      <c r="B370" s="27" t="s">
        <v>130</v>
      </c>
      <c r="C370" s="27" t="s">
        <v>131</v>
      </c>
      <c r="D370" s="27" t="s">
        <v>1173</v>
      </c>
      <c r="E370" s="28">
        <v>32145</v>
      </c>
      <c r="F370" s="36">
        <v>0.89751157407407411</v>
      </c>
      <c r="G370" s="22">
        <v>32146</v>
      </c>
      <c r="H370" s="37">
        <v>0.2308449074074074</v>
      </c>
      <c r="I370" s="34" t="s">
        <v>6250</v>
      </c>
      <c r="J370" s="35">
        <v>38.110999999999997</v>
      </c>
      <c r="K370" s="35">
        <v>106.336</v>
      </c>
      <c r="L370" s="42">
        <v>14.3</v>
      </c>
      <c r="M370" s="35">
        <v>5.2450000000000001</v>
      </c>
      <c r="N370" s="35"/>
      <c r="O370" s="44">
        <v>5.7</v>
      </c>
      <c r="P370" s="44">
        <v>5.5</v>
      </c>
      <c r="Q370" s="44"/>
      <c r="R370" s="44"/>
      <c r="S370" s="27" t="s">
        <v>5343</v>
      </c>
      <c r="T370" s="23" t="s">
        <v>497</v>
      </c>
      <c r="U370" s="27"/>
      <c r="V370" s="46">
        <v>3910633</v>
      </c>
      <c r="W370" s="47">
        <v>50060</v>
      </c>
      <c r="X370" s="23">
        <v>0</v>
      </c>
      <c r="Y370" s="23">
        <v>0</v>
      </c>
      <c r="Z370" s="23">
        <v>60</v>
      </c>
      <c r="AA370" s="23"/>
      <c r="AB370" s="47"/>
      <c r="AC370" s="27"/>
      <c r="AD370" s="23">
        <v>10000</v>
      </c>
      <c r="AE370" s="23" t="s">
        <v>136</v>
      </c>
      <c r="AF370" s="62" t="s">
        <v>127</v>
      </c>
      <c r="AG370" s="23"/>
      <c r="AH370" s="23" t="s">
        <v>128</v>
      </c>
      <c r="AI370" s="23" t="s">
        <v>129</v>
      </c>
      <c r="AJ370" s="23" t="s">
        <v>311</v>
      </c>
      <c r="AK370" s="27"/>
      <c r="AL370" s="27"/>
      <c r="AM370" s="23"/>
      <c r="AN370" s="23"/>
      <c r="AO370" s="23"/>
      <c r="AP370" s="23"/>
      <c r="AQ370" s="23" t="s">
        <v>129</v>
      </c>
      <c r="AR370" s="23"/>
      <c r="AS370" s="23" t="s">
        <v>129</v>
      </c>
      <c r="AT370" s="23" t="s">
        <v>129</v>
      </c>
      <c r="AU370" s="23" t="s">
        <v>129</v>
      </c>
      <c r="AV370" s="23" t="s">
        <v>129</v>
      </c>
      <c r="AW370" s="23" t="s">
        <v>129</v>
      </c>
      <c r="AX370" s="23" t="s">
        <v>128</v>
      </c>
      <c r="AY370" s="23"/>
      <c r="AZ370" s="23" t="s">
        <v>1174</v>
      </c>
      <c r="BA370" s="45" t="s">
        <v>6442</v>
      </c>
    </row>
    <row r="371" spans="1:53" ht="16.05" customHeight="1" x14ac:dyDescent="0.3">
      <c r="A371" s="23">
        <v>1988</v>
      </c>
      <c r="B371" s="27" t="s">
        <v>148</v>
      </c>
      <c r="C371" s="27" t="s">
        <v>191</v>
      </c>
      <c r="D371" s="27" t="s">
        <v>1175</v>
      </c>
      <c r="E371" s="28">
        <v>32184</v>
      </c>
      <c r="F371" s="36">
        <v>0.64299768518518519</v>
      </c>
      <c r="G371" s="22">
        <v>32184</v>
      </c>
      <c r="H371" s="37">
        <v>0.30966435185185187</v>
      </c>
      <c r="I371" s="34" t="s">
        <v>6250</v>
      </c>
      <c r="J371" s="35">
        <v>34.076999999999998</v>
      </c>
      <c r="K371" s="35">
        <v>-118.047</v>
      </c>
      <c r="L371" s="42">
        <v>12</v>
      </c>
      <c r="M371" s="43">
        <v>4.9000000000000004</v>
      </c>
      <c r="N371" s="35"/>
      <c r="O371" s="44">
        <v>4.7</v>
      </c>
      <c r="P371" s="44">
        <v>4.7</v>
      </c>
      <c r="Q371" s="44"/>
      <c r="R371" s="44"/>
      <c r="S371" s="27" t="s">
        <v>5110</v>
      </c>
      <c r="T371" s="23" t="s">
        <v>139</v>
      </c>
      <c r="U371" s="27"/>
      <c r="V371" s="46">
        <v>14401553</v>
      </c>
      <c r="W371" s="47"/>
      <c r="X371" s="23">
        <v>1</v>
      </c>
      <c r="Y371" s="23">
        <v>0</v>
      </c>
      <c r="Z371" s="23">
        <v>12</v>
      </c>
      <c r="AA371" s="23"/>
      <c r="AB371" s="47"/>
      <c r="AC371" s="27" t="s">
        <v>808</v>
      </c>
      <c r="AD371" s="23" t="s">
        <v>232</v>
      </c>
      <c r="AE371" s="23"/>
      <c r="AF371" s="66"/>
      <c r="AG371" s="23"/>
      <c r="AH371" s="23" t="s">
        <v>128</v>
      </c>
      <c r="AI371" s="23" t="s">
        <v>128</v>
      </c>
      <c r="AJ371" s="23" t="s">
        <v>390</v>
      </c>
      <c r="AK371" s="27" t="s">
        <v>95</v>
      </c>
      <c r="AL371" s="27" t="s">
        <v>1177</v>
      </c>
      <c r="AM371" s="23"/>
      <c r="AN371" s="23"/>
      <c r="AO371" s="23"/>
      <c r="AP371" s="23"/>
      <c r="AQ371" s="23"/>
      <c r="AR371" s="23"/>
      <c r="AS371" s="23" t="s">
        <v>129</v>
      </c>
      <c r="AT371" s="23" t="s">
        <v>129</v>
      </c>
      <c r="AU371" s="23" t="s">
        <v>128</v>
      </c>
      <c r="AV371" s="23" t="s">
        <v>128</v>
      </c>
      <c r="AW371" s="23" t="s">
        <v>129</v>
      </c>
      <c r="AX371" s="23" t="s">
        <v>128</v>
      </c>
      <c r="AY371" s="23"/>
      <c r="AZ371" s="23" t="s">
        <v>1176</v>
      </c>
      <c r="BA371" s="45" t="s">
        <v>6193</v>
      </c>
    </row>
    <row r="372" spans="1:53" ht="16.05" customHeight="1" x14ac:dyDescent="0.3">
      <c r="A372" s="23">
        <v>1988</v>
      </c>
      <c r="B372" s="27" t="s">
        <v>123</v>
      </c>
      <c r="C372" s="27" t="s">
        <v>124</v>
      </c>
      <c r="D372" s="27" t="s">
        <v>1178</v>
      </c>
      <c r="E372" s="28">
        <v>32232</v>
      </c>
      <c r="F372" s="36">
        <v>0.90421296296296294</v>
      </c>
      <c r="G372" s="22">
        <v>32233</v>
      </c>
      <c r="H372" s="37">
        <v>2.9212962962962965E-2</v>
      </c>
      <c r="I372" s="34" t="s">
        <v>6250</v>
      </c>
      <c r="J372" s="35">
        <v>39.276000000000003</v>
      </c>
      <c r="K372" s="35">
        <v>40.46</v>
      </c>
      <c r="L372" s="42">
        <v>10</v>
      </c>
      <c r="M372" s="43">
        <v>4.18</v>
      </c>
      <c r="N372" s="35"/>
      <c r="O372" s="44"/>
      <c r="P372" s="44">
        <v>4.5</v>
      </c>
      <c r="Q372" s="44">
        <v>3.3</v>
      </c>
      <c r="R372" s="44"/>
      <c r="S372" s="67" t="s">
        <v>5110</v>
      </c>
      <c r="T372" s="23"/>
      <c r="U372" s="27"/>
      <c r="V372" s="46"/>
      <c r="W372" s="47"/>
      <c r="X372" s="23"/>
      <c r="Y372" s="23"/>
      <c r="Z372" s="23"/>
      <c r="AA372" s="23"/>
      <c r="AB372" s="47"/>
      <c r="AC372" s="27"/>
      <c r="AD372" s="23">
        <v>4</v>
      </c>
      <c r="AE372" s="23"/>
      <c r="AF372" s="66"/>
      <c r="AG372" s="23"/>
      <c r="AH372" s="23"/>
      <c r="AI372" s="23"/>
      <c r="AJ372" s="23" t="s">
        <v>43</v>
      </c>
      <c r="AK372" s="27" t="s">
        <v>100</v>
      </c>
      <c r="AL372" s="27"/>
      <c r="AM372" s="23"/>
      <c r="AN372" s="23"/>
      <c r="AO372" s="23"/>
      <c r="AP372" s="23"/>
      <c r="AQ372" s="23"/>
      <c r="AR372" s="23"/>
      <c r="AS372" s="23" t="s">
        <v>129</v>
      </c>
      <c r="AT372" s="23" t="s">
        <v>128</v>
      </c>
      <c r="AU372" s="23" t="s">
        <v>128</v>
      </c>
      <c r="AV372" s="23" t="s">
        <v>128</v>
      </c>
      <c r="AW372" s="23" t="s">
        <v>129</v>
      </c>
      <c r="AX372" s="23" t="s">
        <v>128</v>
      </c>
      <c r="AY372" s="23"/>
      <c r="AZ372" s="23" t="s">
        <v>1179</v>
      </c>
      <c r="BA372" s="45" t="s">
        <v>1180</v>
      </c>
    </row>
    <row r="373" spans="1:53" ht="16.05" customHeight="1" x14ac:dyDescent="0.3">
      <c r="A373" s="23">
        <v>1988</v>
      </c>
      <c r="B373" s="27" t="s">
        <v>838</v>
      </c>
      <c r="C373" s="27" t="s">
        <v>1181</v>
      </c>
      <c r="D373" s="27" t="s">
        <v>1182</v>
      </c>
      <c r="E373" s="28">
        <v>32272</v>
      </c>
      <c r="F373" s="36">
        <v>0.68332175925925931</v>
      </c>
      <c r="G373" s="22">
        <v>32272</v>
      </c>
      <c r="H373" s="37">
        <v>0.47498842592592588</v>
      </c>
      <c r="I373" s="34" t="s">
        <v>6250</v>
      </c>
      <c r="J373" s="35">
        <v>18.09</v>
      </c>
      <c r="K373" s="35">
        <v>-76.5</v>
      </c>
      <c r="L373" s="42">
        <v>10</v>
      </c>
      <c r="M373" s="43">
        <v>4.83</v>
      </c>
      <c r="N373" s="35"/>
      <c r="O373" s="44"/>
      <c r="P373" s="44">
        <v>4.5</v>
      </c>
      <c r="Q373" s="44">
        <v>4</v>
      </c>
      <c r="R373" s="44"/>
      <c r="S373" s="27" t="s">
        <v>5110</v>
      </c>
      <c r="T373" s="23" t="s">
        <v>582</v>
      </c>
      <c r="U373" s="27"/>
      <c r="V373" s="46">
        <v>1589294</v>
      </c>
      <c r="W373" s="47"/>
      <c r="X373" s="23">
        <v>0</v>
      </c>
      <c r="Y373" s="23">
        <v>0</v>
      </c>
      <c r="Z373" s="23">
        <v>3</v>
      </c>
      <c r="AA373" s="23"/>
      <c r="AB373" s="47"/>
      <c r="AC373" s="27"/>
      <c r="AD373" s="23" t="s">
        <v>470</v>
      </c>
      <c r="AE373" s="23"/>
      <c r="AF373" s="23"/>
      <c r="AG373" s="23"/>
      <c r="AH373" s="23" t="s">
        <v>128</v>
      </c>
      <c r="AI373" s="23" t="s">
        <v>128</v>
      </c>
      <c r="AJ373" s="23" t="s">
        <v>404</v>
      </c>
      <c r="AK373" s="27"/>
      <c r="AL373" s="27" t="s">
        <v>1184</v>
      </c>
      <c r="AM373" s="23"/>
      <c r="AN373" s="23"/>
      <c r="AO373" s="23"/>
      <c r="AP373" s="23"/>
      <c r="AQ373" s="23"/>
      <c r="AR373" s="23"/>
      <c r="AS373" s="23" t="s">
        <v>129</v>
      </c>
      <c r="AT373" s="23" t="s">
        <v>129</v>
      </c>
      <c r="AU373" s="23" t="s">
        <v>128</v>
      </c>
      <c r="AV373" s="23" t="s">
        <v>128</v>
      </c>
      <c r="AW373" s="23" t="s">
        <v>129</v>
      </c>
      <c r="AX373" s="23" t="s">
        <v>128</v>
      </c>
      <c r="AY373" s="23"/>
      <c r="AZ373" s="23" t="s">
        <v>1183</v>
      </c>
      <c r="BA373" s="45" t="s">
        <v>6428</v>
      </c>
    </row>
    <row r="374" spans="1:53" ht="16.05" customHeight="1" x14ac:dyDescent="0.3">
      <c r="A374" s="23">
        <v>1988</v>
      </c>
      <c r="B374" s="27" t="s">
        <v>130</v>
      </c>
      <c r="C374" s="27" t="s">
        <v>1185</v>
      </c>
      <c r="D374" s="27" t="s">
        <v>1186</v>
      </c>
      <c r="E374" s="28">
        <v>32327</v>
      </c>
      <c r="F374" s="36">
        <v>0.22267361111111109</v>
      </c>
      <c r="G374" s="22">
        <v>32327</v>
      </c>
      <c r="H374" s="37">
        <v>0.55600694444444443</v>
      </c>
      <c r="I374" s="34" t="s">
        <v>6250</v>
      </c>
      <c r="J374" s="35">
        <v>25.109000000000002</v>
      </c>
      <c r="K374" s="35">
        <v>121.542</v>
      </c>
      <c r="L374" s="42">
        <v>21.4</v>
      </c>
      <c r="M374" s="35">
        <v>5.33</v>
      </c>
      <c r="N374" s="35"/>
      <c r="O374" s="44"/>
      <c r="P374" s="44">
        <v>4.7</v>
      </c>
      <c r="Q374" s="44"/>
      <c r="R374" s="44"/>
      <c r="S374" s="27" t="s">
        <v>5110</v>
      </c>
      <c r="T374" s="23" t="s">
        <v>582</v>
      </c>
      <c r="U374" s="27"/>
      <c r="V374" s="46">
        <v>9370091</v>
      </c>
      <c r="W374" s="47"/>
      <c r="X374" s="23">
        <v>0</v>
      </c>
      <c r="Y374" s="23">
        <v>0</v>
      </c>
      <c r="Z374" s="23">
        <v>11</v>
      </c>
      <c r="AA374" s="23"/>
      <c r="AB374" s="47"/>
      <c r="AC374" s="27" t="s">
        <v>1187</v>
      </c>
      <c r="AD374" s="23"/>
      <c r="AE374" s="23"/>
      <c r="AF374" s="66"/>
      <c r="AG374" s="23"/>
      <c r="AH374" s="23" t="s">
        <v>129</v>
      </c>
      <c r="AI374" s="23" t="s">
        <v>128</v>
      </c>
      <c r="AJ374" s="23" t="s">
        <v>43</v>
      </c>
      <c r="AK374" s="27"/>
      <c r="AL374" s="27"/>
      <c r="AM374" s="23"/>
      <c r="AN374" s="23"/>
      <c r="AO374" s="23"/>
      <c r="AP374" s="23"/>
      <c r="AQ374" s="23"/>
      <c r="AR374" s="23"/>
      <c r="AS374" s="23" t="s">
        <v>129</v>
      </c>
      <c r="AT374" s="23" t="s">
        <v>129</v>
      </c>
      <c r="AU374" s="23" t="s">
        <v>128</v>
      </c>
      <c r="AV374" s="23" t="s">
        <v>128</v>
      </c>
      <c r="AW374" s="23" t="s">
        <v>129</v>
      </c>
      <c r="AX374" s="23" t="s">
        <v>128</v>
      </c>
      <c r="AY374" s="23"/>
      <c r="AZ374" s="23" t="s">
        <v>1188</v>
      </c>
      <c r="BA374" s="45" t="s">
        <v>6392</v>
      </c>
    </row>
    <row r="375" spans="1:53" ht="16.05" customHeight="1" x14ac:dyDescent="0.3">
      <c r="A375" s="23">
        <v>1988</v>
      </c>
      <c r="B375" s="27" t="s">
        <v>187</v>
      </c>
      <c r="C375" s="27" t="s">
        <v>188</v>
      </c>
      <c r="D375" s="27" t="s">
        <v>1189</v>
      </c>
      <c r="E375" s="28">
        <v>32362</v>
      </c>
      <c r="F375" s="36">
        <v>0.63597222222222227</v>
      </c>
      <c r="G375" s="22">
        <v>32362</v>
      </c>
      <c r="H375" s="37">
        <v>0.78180555555555553</v>
      </c>
      <c r="I375" s="34" t="s">
        <v>6250</v>
      </c>
      <c r="J375" s="35">
        <v>30.817</v>
      </c>
      <c r="K375" s="35">
        <v>50.133000000000003</v>
      </c>
      <c r="L375" s="42">
        <v>39.200000000000003</v>
      </c>
      <c r="M375" s="43">
        <v>4.67</v>
      </c>
      <c r="N375" s="35"/>
      <c r="O375" s="44"/>
      <c r="P375" s="44">
        <v>4.5999999999999996</v>
      </c>
      <c r="Q375" s="44"/>
      <c r="R375" s="44"/>
      <c r="S375" s="27" t="s">
        <v>5110</v>
      </c>
      <c r="T375" s="23"/>
      <c r="U375" s="27"/>
      <c r="V375" s="46"/>
      <c r="W375" s="47"/>
      <c r="X375" s="23"/>
      <c r="Y375" s="23"/>
      <c r="Z375" s="23"/>
      <c r="AA375" s="23"/>
      <c r="AB375" s="47"/>
      <c r="AC375" s="27"/>
      <c r="AD375" s="23" t="s">
        <v>163</v>
      </c>
      <c r="AE375" s="23"/>
      <c r="AF375" s="66"/>
      <c r="AG375" s="23"/>
      <c r="AH375" s="23"/>
      <c r="AI375" s="23"/>
      <c r="AJ375" s="23" t="s">
        <v>390</v>
      </c>
      <c r="AK375" s="27" t="s">
        <v>97</v>
      </c>
      <c r="AL375" s="27" t="s">
        <v>1191</v>
      </c>
      <c r="AM375" s="23"/>
      <c r="AN375" s="23"/>
      <c r="AO375" s="23"/>
      <c r="AP375" s="23"/>
      <c r="AQ375" s="23"/>
      <c r="AR375" s="23"/>
      <c r="AS375" s="23" t="s">
        <v>128</v>
      </c>
      <c r="AT375" s="23" t="s">
        <v>128</v>
      </c>
      <c r="AU375" s="23" t="s">
        <v>128</v>
      </c>
      <c r="AV375" s="23" t="s">
        <v>128</v>
      </c>
      <c r="AW375" s="23" t="s">
        <v>129</v>
      </c>
      <c r="AX375" s="23" t="s">
        <v>128</v>
      </c>
      <c r="AY375" s="23"/>
      <c r="AZ375" s="23" t="s">
        <v>1190</v>
      </c>
      <c r="BA375" s="45" t="s">
        <v>6513</v>
      </c>
    </row>
    <row r="376" spans="1:53" ht="16.05" customHeight="1" x14ac:dyDescent="0.3">
      <c r="A376" s="23">
        <v>1988</v>
      </c>
      <c r="B376" s="27" t="s">
        <v>187</v>
      </c>
      <c r="C376" s="27" t="s">
        <v>188</v>
      </c>
      <c r="D376" s="27" t="s">
        <v>873</v>
      </c>
      <c r="E376" s="28">
        <v>32378</v>
      </c>
      <c r="F376" s="36">
        <v>0.22971064814814815</v>
      </c>
      <c r="G376" s="22">
        <v>32378</v>
      </c>
      <c r="H376" s="37">
        <v>0.37554398148148144</v>
      </c>
      <c r="I376" s="34" t="s">
        <v>6250</v>
      </c>
      <c r="J376" s="35">
        <v>35.404000000000003</v>
      </c>
      <c r="K376" s="35">
        <v>52.279000000000003</v>
      </c>
      <c r="L376" s="42">
        <v>10</v>
      </c>
      <c r="M376" s="35">
        <v>5.1760000000000002</v>
      </c>
      <c r="N376" s="35"/>
      <c r="O376" s="44"/>
      <c r="P376" s="44">
        <v>5</v>
      </c>
      <c r="Q376" s="44">
        <v>4.7</v>
      </c>
      <c r="R376" s="44"/>
      <c r="S376" s="27" t="s">
        <v>5321</v>
      </c>
      <c r="T376" s="23" t="s">
        <v>139</v>
      </c>
      <c r="U376" s="27"/>
      <c r="V376" s="46"/>
      <c r="W376" s="47"/>
      <c r="X376" s="23"/>
      <c r="Y376" s="23"/>
      <c r="Z376" s="23"/>
      <c r="AA376" s="23"/>
      <c r="AB376" s="47"/>
      <c r="AC376" s="27"/>
      <c r="AD376" s="23" t="s">
        <v>470</v>
      </c>
      <c r="AE376" s="23"/>
      <c r="AF376" s="66"/>
      <c r="AG376" s="23"/>
      <c r="AH376" s="23"/>
      <c r="AI376" s="23"/>
      <c r="AJ376" s="23" t="s">
        <v>311</v>
      </c>
      <c r="AK376" s="27"/>
      <c r="AL376" s="27"/>
      <c r="AM376" s="23"/>
      <c r="AN376" s="23"/>
      <c r="AO376" s="23"/>
      <c r="AP376" s="23"/>
      <c r="AQ376" s="23"/>
      <c r="AR376" s="23"/>
      <c r="AS376" s="23" t="s">
        <v>129</v>
      </c>
      <c r="AT376" s="23" t="s">
        <v>128</v>
      </c>
      <c r="AU376" s="23" t="s">
        <v>128</v>
      </c>
      <c r="AV376" s="23" t="s">
        <v>128</v>
      </c>
      <c r="AW376" s="23" t="s">
        <v>129</v>
      </c>
      <c r="AX376" s="23" t="s">
        <v>128</v>
      </c>
      <c r="AY376" s="23"/>
      <c r="AZ376" s="23" t="s">
        <v>1192</v>
      </c>
      <c r="BA376" s="45" t="s">
        <v>6421</v>
      </c>
    </row>
    <row r="377" spans="1:53" ht="16.05" customHeight="1" x14ac:dyDescent="0.3">
      <c r="A377" s="23">
        <v>1988</v>
      </c>
      <c r="B377" s="27" t="s">
        <v>159</v>
      </c>
      <c r="C377" s="45" t="s">
        <v>476</v>
      </c>
      <c r="D377" s="27" t="s">
        <v>1193</v>
      </c>
      <c r="E377" s="28">
        <v>32378</v>
      </c>
      <c r="F377" s="36">
        <v>0.73526620370370377</v>
      </c>
      <c r="G377" s="22">
        <v>32378</v>
      </c>
      <c r="H377" s="37">
        <v>0.81859953703703703</v>
      </c>
      <c r="I377" s="34" t="s">
        <v>6250</v>
      </c>
      <c r="J377" s="35">
        <v>43.695999999999998</v>
      </c>
      <c r="K377" s="35">
        <v>17.443999999999999</v>
      </c>
      <c r="L377" s="42">
        <v>10</v>
      </c>
      <c r="M377" s="43">
        <v>5.14</v>
      </c>
      <c r="N377" s="35"/>
      <c r="O377" s="44">
        <v>4.5</v>
      </c>
      <c r="P377" s="44">
        <v>5</v>
      </c>
      <c r="Q377" s="44"/>
      <c r="R377" s="44"/>
      <c r="S377" s="27" t="s">
        <v>5110</v>
      </c>
      <c r="T377" s="23" t="s">
        <v>497</v>
      </c>
      <c r="U377" s="27"/>
      <c r="V377" s="46"/>
      <c r="W377" s="47"/>
      <c r="X377" s="23"/>
      <c r="Y377" s="23"/>
      <c r="Z377" s="23"/>
      <c r="AA377" s="23"/>
      <c r="AB377" s="47"/>
      <c r="AC377" s="27"/>
      <c r="AD377" s="23" t="s">
        <v>470</v>
      </c>
      <c r="AE377" s="23"/>
      <c r="AF377" s="66"/>
      <c r="AG377" s="23"/>
      <c r="AH377" s="23"/>
      <c r="AI377" s="23"/>
      <c r="AJ377" s="23" t="s">
        <v>43</v>
      </c>
      <c r="AK377" s="27" t="s">
        <v>100</v>
      </c>
      <c r="AL377" s="27"/>
      <c r="AM377" s="23"/>
      <c r="AN377" s="23"/>
      <c r="AO377" s="23"/>
      <c r="AP377" s="23"/>
      <c r="AQ377" s="23"/>
      <c r="AR377" s="23"/>
      <c r="AS377" s="23" t="s">
        <v>129</v>
      </c>
      <c r="AT377" s="23" t="s">
        <v>128</v>
      </c>
      <c r="AU377" s="23" t="s">
        <v>128</v>
      </c>
      <c r="AV377" s="23" t="s">
        <v>128</v>
      </c>
      <c r="AW377" s="23" t="s">
        <v>129</v>
      </c>
      <c r="AX377" s="23" t="s">
        <v>128</v>
      </c>
      <c r="AY377" s="23"/>
      <c r="AZ377" s="23" t="s">
        <v>1194</v>
      </c>
      <c r="BA377" s="45" t="s">
        <v>6420</v>
      </c>
    </row>
    <row r="378" spans="1:53" ht="16.05" customHeight="1" x14ac:dyDescent="0.3">
      <c r="A378" s="23">
        <v>1988</v>
      </c>
      <c r="B378" s="27" t="s">
        <v>393</v>
      </c>
      <c r="C378" s="27" t="s">
        <v>769</v>
      </c>
      <c r="D378" s="27" t="s">
        <v>1195</v>
      </c>
      <c r="E378" s="28">
        <v>32411</v>
      </c>
      <c r="F378" s="36">
        <v>0.86960648148148145</v>
      </c>
      <c r="G378" s="22">
        <v>32412</v>
      </c>
      <c r="H378" s="37">
        <v>0.11960648148148149</v>
      </c>
      <c r="I378" s="34" t="s">
        <v>6250</v>
      </c>
      <c r="J378" s="35">
        <v>37.18</v>
      </c>
      <c r="K378" s="35">
        <v>71.811000000000007</v>
      </c>
      <c r="L378" s="42">
        <v>11</v>
      </c>
      <c r="M378" s="35">
        <v>5.4989999999999997</v>
      </c>
      <c r="N378" s="35"/>
      <c r="O378" s="44"/>
      <c r="P378" s="44">
        <v>5.5</v>
      </c>
      <c r="Q378" s="44">
        <v>5</v>
      </c>
      <c r="R378" s="44"/>
      <c r="S378" s="27" t="s">
        <v>5495</v>
      </c>
      <c r="T378" s="23" t="s">
        <v>139</v>
      </c>
      <c r="U378" s="27"/>
      <c r="V378" s="46">
        <v>979232</v>
      </c>
      <c r="W378" s="47"/>
      <c r="X378" s="23" t="s">
        <v>126</v>
      </c>
      <c r="Y378" s="23"/>
      <c r="Z378" s="23" t="s">
        <v>126</v>
      </c>
      <c r="AA378" s="23"/>
      <c r="AB378" s="47"/>
      <c r="AC378" s="27"/>
      <c r="AD378" s="23" t="s">
        <v>1196</v>
      </c>
      <c r="AE378" s="23" t="s">
        <v>126</v>
      </c>
      <c r="AF378" s="62" t="s">
        <v>137</v>
      </c>
      <c r="AG378" s="23"/>
      <c r="AH378" s="23" t="s">
        <v>128</v>
      </c>
      <c r="AI378" s="23" t="s">
        <v>128</v>
      </c>
      <c r="AJ378" s="23" t="s">
        <v>43</v>
      </c>
      <c r="AK378" s="27"/>
      <c r="AL378" s="27"/>
      <c r="AM378" s="23"/>
      <c r="AN378" s="23"/>
      <c r="AO378" s="23"/>
      <c r="AP378" s="23"/>
      <c r="AQ378" s="23" t="s">
        <v>129</v>
      </c>
      <c r="AR378" s="23"/>
      <c r="AS378" s="23" t="s">
        <v>128</v>
      </c>
      <c r="AT378" s="23" t="s">
        <v>128</v>
      </c>
      <c r="AU378" s="23" t="s">
        <v>129</v>
      </c>
      <c r="AV378" s="23" t="s">
        <v>128</v>
      </c>
      <c r="AW378" s="23" t="s">
        <v>129</v>
      </c>
      <c r="AX378" s="23" t="s">
        <v>128</v>
      </c>
      <c r="AY378" s="23"/>
      <c r="AZ378" s="23" t="s">
        <v>1197</v>
      </c>
      <c r="BA378" s="45"/>
    </row>
    <row r="379" spans="1:53" ht="16.05" customHeight="1" x14ac:dyDescent="0.3">
      <c r="A379" s="23">
        <v>1988</v>
      </c>
      <c r="B379" s="27" t="s">
        <v>366</v>
      </c>
      <c r="C379" s="27" t="s">
        <v>367</v>
      </c>
      <c r="D379" s="27" t="s">
        <v>368</v>
      </c>
      <c r="E379" s="28">
        <v>32432</v>
      </c>
      <c r="F379" s="36">
        <v>0.26075231481481481</v>
      </c>
      <c r="G379" s="28">
        <v>32432</v>
      </c>
      <c r="H379" s="36">
        <v>0.21908564814814815</v>
      </c>
      <c r="I379" s="34" t="s">
        <v>6252</v>
      </c>
      <c r="J379" s="35">
        <v>37.524999999999999</v>
      </c>
      <c r="K379" s="35">
        <v>-25.361000000000001</v>
      </c>
      <c r="L379" s="42">
        <v>10</v>
      </c>
      <c r="M379" s="35">
        <v>5.266</v>
      </c>
      <c r="N379" s="35"/>
      <c r="O379" s="44"/>
      <c r="P379" s="44">
        <v>5.0999999999999996</v>
      </c>
      <c r="Q379" s="44">
        <v>5</v>
      </c>
      <c r="R379" s="44"/>
      <c r="S379" s="27" t="s">
        <v>5351</v>
      </c>
      <c r="T379" s="23" t="s">
        <v>139</v>
      </c>
      <c r="U379" s="27"/>
      <c r="V379" s="46"/>
      <c r="W379" s="47"/>
      <c r="X379" s="23"/>
      <c r="Y379" s="23"/>
      <c r="Z379" s="23"/>
      <c r="AA379" s="23"/>
      <c r="AB379" s="47"/>
      <c r="AC379" s="27"/>
      <c r="AD379" s="23" t="s">
        <v>420</v>
      </c>
      <c r="AE379" s="23"/>
      <c r="AF379" s="66"/>
      <c r="AG379" s="23"/>
      <c r="AH379" s="23"/>
      <c r="AI379" s="23"/>
      <c r="AJ379" s="23" t="s">
        <v>43</v>
      </c>
      <c r="AK379" s="27"/>
      <c r="AL379" s="27"/>
      <c r="AM379" s="23"/>
      <c r="AN379" s="23"/>
      <c r="AO379" s="23"/>
      <c r="AP379" s="23"/>
      <c r="AQ379" s="23"/>
      <c r="AR379" s="23"/>
      <c r="AS379" s="23" t="s">
        <v>129</v>
      </c>
      <c r="AT379" s="23" t="s">
        <v>128</v>
      </c>
      <c r="AU379" s="23" t="s">
        <v>128</v>
      </c>
      <c r="AV379" s="23" t="s">
        <v>128</v>
      </c>
      <c r="AW379" s="23" t="s">
        <v>129</v>
      </c>
      <c r="AX379" s="23" t="s">
        <v>128</v>
      </c>
      <c r="AY379" s="23"/>
      <c r="AZ379" s="23" t="s">
        <v>1198</v>
      </c>
      <c r="BA379" s="45" t="s">
        <v>1199</v>
      </c>
    </row>
    <row r="380" spans="1:53" ht="16.05" customHeight="1" x14ac:dyDescent="0.3">
      <c r="A380" s="23">
        <v>1988</v>
      </c>
      <c r="B380" s="27" t="s">
        <v>130</v>
      </c>
      <c r="C380" s="27" t="s">
        <v>131</v>
      </c>
      <c r="D380" s="27" t="s">
        <v>1200</v>
      </c>
      <c r="E380" s="28">
        <v>32457</v>
      </c>
      <c r="F380" s="36">
        <v>5.4039351851851852E-2</v>
      </c>
      <c r="G380" s="22">
        <v>32457</v>
      </c>
      <c r="H380" s="37">
        <v>0.38737268518518514</v>
      </c>
      <c r="I380" s="34" t="s">
        <v>6250</v>
      </c>
      <c r="J380" s="35">
        <v>21.23</v>
      </c>
      <c r="K380" s="35">
        <v>108.545</v>
      </c>
      <c r="L380" s="42">
        <v>10</v>
      </c>
      <c r="M380" s="43">
        <v>4.67</v>
      </c>
      <c r="N380" s="35"/>
      <c r="O380" s="44"/>
      <c r="P380" s="44">
        <v>4.5999999999999996</v>
      </c>
      <c r="Q380" s="44"/>
      <c r="R380" s="44"/>
      <c r="S380" s="27" t="s">
        <v>5110</v>
      </c>
      <c r="T380" s="23" t="s">
        <v>582</v>
      </c>
      <c r="U380" s="27"/>
      <c r="V380" s="46"/>
      <c r="W380" s="47"/>
      <c r="X380" s="23">
        <v>0</v>
      </c>
      <c r="Y380" s="23">
        <v>0</v>
      </c>
      <c r="Z380" s="23">
        <v>71</v>
      </c>
      <c r="AA380" s="23"/>
      <c r="AB380" s="47"/>
      <c r="AC380" s="27"/>
      <c r="AD380" s="23" t="s">
        <v>232</v>
      </c>
      <c r="AE380" s="23"/>
      <c r="AF380" s="62" t="s">
        <v>141</v>
      </c>
      <c r="AG380" s="23"/>
      <c r="AH380" s="23"/>
      <c r="AI380" s="23"/>
      <c r="AJ380" s="23" t="s">
        <v>43</v>
      </c>
      <c r="AK380" s="27"/>
      <c r="AL380" s="27"/>
      <c r="AM380" s="23"/>
      <c r="AN380" s="23"/>
      <c r="AO380" s="23"/>
      <c r="AP380" s="23"/>
      <c r="AQ380" s="23" t="s">
        <v>129</v>
      </c>
      <c r="AR380" s="23"/>
      <c r="AS380" s="23" t="s">
        <v>129</v>
      </c>
      <c r="AT380" s="23" t="s">
        <v>129</v>
      </c>
      <c r="AU380" s="23" t="s">
        <v>129</v>
      </c>
      <c r="AV380" s="23" t="s">
        <v>128</v>
      </c>
      <c r="AW380" s="23" t="s">
        <v>129</v>
      </c>
      <c r="AX380" s="23" t="s">
        <v>128</v>
      </c>
      <c r="AY380" s="23"/>
      <c r="AZ380" s="23" t="s">
        <v>1201</v>
      </c>
      <c r="BA380" s="45" t="s">
        <v>6463</v>
      </c>
    </row>
    <row r="381" spans="1:53" ht="16.05" customHeight="1" x14ac:dyDescent="0.3">
      <c r="A381" s="23">
        <v>1988</v>
      </c>
      <c r="B381" s="27" t="s">
        <v>838</v>
      </c>
      <c r="C381" s="27" t="s">
        <v>1181</v>
      </c>
      <c r="D381" s="27" t="s">
        <v>1202</v>
      </c>
      <c r="E381" s="28">
        <v>32459</v>
      </c>
      <c r="F381" s="36">
        <v>0.14916666666666667</v>
      </c>
      <c r="G381" s="22">
        <v>32458</v>
      </c>
      <c r="H381" s="37">
        <v>0.9408333333333333</v>
      </c>
      <c r="I381" s="34" t="s">
        <v>6250</v>
      </c>
      <c r="J381" s="35">
        <v>18.068000000000001</v>
      </c>
      <c r="K381" s="35">
        <v>-76.596999999999994</v>
      </c>
      <c r="L381" s="42">
        <v>16.100000000000001</v>
      </c>
      <c r="M381" s="35">
        <v>5.5229999999999997</v>
      </c>
      <c r="N381" s="35"/>
      <c r="O381" s="44"/>
      <c r="P381" s="44">
        <v>5.4</v>
      </c>
      <c r="Q381" s="44">
        <v>4.7</v>
      </c>
      <c r="R381" s="44"/>
      <c r="S381" s="27" t="s">
        <v>5357</v>
      </c>
      <c r="T381" s="23" t="s">
        <v>139</v>
      </c>
      <c r="U381" s="27"/>
      <c r="V381" s="46"/>
      <c r="W381" s="47"/>
      <c r="X381" s="23"/>
      <c r="Y381" s="23"/>
      <c r="Z381" s="23"/>
      <c r="AA381" s="23"/>
      <c r="AB381" s="47"/>
      <c r="AC381" s="27"/>
      <c r="AD381" s="23" t="s">
        <v>232</v>
      </c>
      <c r="AE381" s="50"/>
      <c r="AF381" s="62" t="s">
        <v>137</v>
      </c>
      <c r="AG381" s="23"/>
      <c r="AH381" s="23" t="s">
        <v>129</v>
      </c>
      <c r="AI381" s="23"/>
      <c r="AJ381" s="23" t="s">
        <v>43</v>
      </c>
      <c r="AK381" s="27"/>
      <c r="AL381" s="27"/>
      <c r="AM381" s="23"/>
      <c r="AN381" s="23"/>
      <c r="AO381" s="23"/>
      <c r="AP381" s="23"/>
      <c r="AQ381" s="23" t="s">
        <v>129</v>
      </c>
      <c r="AR381" s="23"/>
      <c r="AS381" s="23" t="s">
        <v>128</v>
      </c>
      <c r="AT381" s="23" t="s">
        <v>128</v>
      </c>
      <c r="AU381" s="23" t="s">
        <v>129</v>
      </c>
      <c r="AV381" s="23" t="s">
        <v>128</v>
      </c>
      <c r="AW381" s="23" t="s">
        <v>129</v>
      </c>
      <c r="AX381" s="23" t="s">
        <v>128</v>
      </c>
      <c r="AY381" s="23"/>
      <c r="AZ381" s="23" t="s">
        <v>1203</v>
      </c>
      <c r="BA381" s="45"/>
    </row>
    <row r="382" spans="1:53" ht="16.05" customHeight="1" x14ac:dyDescent="0.3">
      <c r="A382" s="23">
        <v>1988</v>
      </c>
      <c r="B382" s="27" t="s">
        <v>130</v>
      </c>
      <c r="C382" s="27" t="s">
        <v>131</v>
      </c>
      <c r="D382" s="27" t="s">
        <v>132</v>
      </c>
      <c r="E382" s="28">
        <v>32474</v>
      </c>
      <c r="F382" s="36">
        <v>0.17847222222222223</v>
      </c>
      <c r="G382" s="22">
        <v>32474</v>
      </c>
      <c r="H382" s="37">
        <v>0.51180555555555551</v>
      </c>
      <c r="I382" s="34" t="s">
        <v>6250</v>
      </c>
      <c r="J382" s="35">
        <v>22.748999999999999</v>
      </c>
      <c r="K382" s="35">
        <v>99.852000000000004</v>
      </c>
      <c r="L382" s="42">
        <v>15.7</v>
      </c>
      <c r="M382" s="35">
        <v>5.49</v>
      </c>
      <c r="N382" s="35"/>
      <c r="O382" s="44"/>
      <c r="P382" s="44">
        <v>5</v>
      </c>
      <c r="Q382" s="44">
        <v>5.0999999999999996</v>
      </c>
      <c r="R382" s="44"/>
      <c r="S382" s="27" t="s">
        <v>5340</v>
      </c>
      <c r="T382" s="44" t="s">
        <v>497</v>
      </c>
      <c r="U382" s="27"/>
      <c r="V382" s="46">
        <v>4156274</v>
      </c>
      <c r="W382" s="47"/>
      <c r="X382" s="23">
        <v>0</v>
      </c>
      <c r="Y382" s="23">
        <v>0</v>
      </c>
      <c r="Z382" s="23">
        <v>1</v>
      </c>
      <c r="AA382" s="23"/>
      <c r="AB382" s="47"/>
      <c r="AC382" s="27"/>
      <c r="AD382" s="23" t="s">
        <v>232</v>
      </c>
      <c r="AE382" s="23"/>
      <c r="AF382" s="23"/>
      <c r="AG382" s="23"/>
      <c r="AH382" s="23" t="s">
        <v>128</v>
      </c>
      <c r="AI382" s="23" t="s">
        <v>128</v>
      </c>
      <c r="AJ382" s="23" t="s">
        <v>390</v>
      </c>
      <c r="AK382" s="27" t="s">
        <v>95</v>
      </c>
      <c r="AL382" s="27" t="s">
        <v>5449</v>
      </c>
      <c r="AM382" s="23"/>
      <c r="AN382" s="23"/>
      <c r="AO382" s="23"/>
      <c r="AP382" s="23"/>
      <c r="AQ382" s="23"/>
      <c r="AR382" s="23"/>
      <c r="AS382" s="23" t="s">
        <v>129</v>
      </c>
      <c r="AT382" s="23" t="s">
        <v>129</v>
      </c>
      <c r="AU382" s="23" t="s">
        <v>128</v>
      </c>
      <c r="AV382" s="23" t="s">
        <v>128</v>
      </c>
      <c r="AW382" s="23" t="s">
        <v>129</v>
      </c>
      <c r="AX382" s="23" t="s">
        <v>128</v>
      </c>
      <c r="AY382" s="23"/>
      <c r="AZ382" s="23" t="s">
        <v>1204</v>
      </c>
      <c r="BA382" s="45" t="s">
        <v>6401</v>
      </c>
    </row>
    <row r="383" spans="1:53" ht="16.05" customHeight="1" x14ac:dyDescent="0.3">
      <c r="A383" s="23">
        <v>1988</v>
      </c>
      <c r="B383" s="27" t="s">
        <v>148</v>
      </c>
      <c r="C383" s="27" t="s">
        <v>191</v>
      </c>
      <c r="D383" s="27" t="s">
        <v>1205</v>
      </c>
      <c r="E383" s="28">
        <v>32480</v>
      </c>
      <c r="F383" s="36">
        <v>0.48502314814814818</v>
      </c>
      <c r="G383" s="22">
        <v>32480</v>
      </c>
      <c r="H383" s="37">
        <v>0.15168981481481481</v>
      </c>
      <c r="I383" s="34" t="s">
        <v>6250</v>
      </c>
      <c r="J383" s="35">
        <v>34.15</v>
      </c>
      <c r="K383" s="35">
        <v>-118.13</v>
      </c>
      <c r="L383" s="42">
        <v>13</v>
      </c>
      <c r="M383" s="43">
        <v>4.96</v>
      </c>
      <c r="N383" s="43"/>
      <c r="O383" s="57">
        <v>5</v>
      </c>
      <c r="P383" s="44">
        <v>4.5</v>
      </c>
      <c r="Q383" s="44">
        <v>4.2</v>
      </c>
      <c r="R383" s="44"/>
      <c r="S383" s="24" t="s">
        <v>5110</v>
      </c>
      <c r="T383" s="23" t="s">
        <v>139</v>
      </c>
      <c r="U383" s="27"/>
      <c r="V383" s="46">
        <v>14569314</v>
      </c>
      <c r="W383" s="47"/>
      <c r="X383" s="23">
        <v>0</v>
      </c>
      <c r="Y383" s="23">
        <v>0</v>
      </c>
      <c r="Z383" s="23">
        <v>17</v>
      </c>
      <c r="AA383" s="23"/>
      <c r="AB383" s="47"/>
      <c r="AC383" s="27"/>
      <c r="AD383" s="23" t="s">
        <v>470</v>
      </c>
      <c r="AE383" s="23"/>
      <c r="AF383" s="66"/>
      <c r="AG383" s="23"/>
      <c r="AH383" s="23" t="s">
        <v>128</v>
      </c>
      <c r="AI383" s="23" t="s">
        <v>128</v>
      </c>
      <c r="AJ383" s="23" t="s">
        <v>390</v>
      </c>
      <c r="AK383" s="27"/>
      <c r="AL383" s="27"/>
      <c r="AM383" s="23"/>
      <c r="AN383" s="23"/>
      <c r="AO383" s="23"/>
      <c r="AP383" s="23"/>
      <c r="AQ383" s="23"/>
      <c r="AR383" s="23"/>
      <c r="AS383" s="23" t="s">
        <v>128</v>
      </c>
      <c r="AT383" s="23" t="s">
        <v>129</v>
      </c>
      <c r="AU383" s="23" t="s">
        <v>128</v>
      </c>
      <c r="AV383" s="23" t="s">
        <v>128</v>
      </c>
      <c r="AW383" s="23" t="s">
        <v>129</v>
      </c>
      <c r="AX383" s="23" t="s">
        <v>128</v>
      </c>
      <c r="AY383" s="23"/>
      <c r="AZ383" s="23" t="s">
        <v>1206</v>
      </c>
      <c r="BA383" s="45" t="s">
        <v>1207</v>
      </c>
    </row>
    <row r="384" spans="1:53" ht="16.05" customHeight="1" x14ac:dyDescent="0.3">
      <c r="A384" s="23">
        <v>1989</v>
      </c>
      <c r="B384" s="27" t="s">
        <v>148</v>
      </c>
      <c r="C384" s="27" t="s">
        <v>191</v>
      </c>
      <c r="D384" s="27" t="s">
        <v>716</v>
      </c>
      <c r="E384" s="28">
        <v>32527</v>
      </c>
      <c r="F384" s="36">
        <v>0.28712962962962962</v>
      </c>
      <c r="G384" s="28">
        <v>32526</v>
      </c>
      <c r="H384" s="36">
        <v>0.95379629629629636</v>
      </c>
      <c r="I384" s="34" t="s">
        <v>6252</v>
      </c>
      <c r="J384" s="35">
        <v>33.918999999999997</v>
      </c>
      <c r="K384" s="35">
        <v>-118.627</v>
      </c>
      <c r="L384" s="42">
        <v>11.6</v>
      </c>
      <c r="M384" s="35">
        <v>5.14</v>
      </c>
      <c r="N384" s="35"/>
      <c r="O384" s="44">
        <v>5</v>
      </c>
      <c r="P384" s="44">
        <v>5.2</v>
      </c>
      <c r="Q384" s="44">
        <v>4.5</v>
      </c>
      <c r="R384" s="44"/>
      <c r="S384" s="27" t="s">
        <v>5110</v>
      </c>
      <c r="T384" s="23" t="s">
        <v>139</v>
      </c>
      <c r="U384" s="27"/>
      <c r="V384" s="46">
        <v>15089959</v>
      </c>
      <c r="W384" s="47"/>
      <c r="X384" s="23">
        <v>0</v>
      </c>
      <c r="Y384" s="23">
        <v>0</v>
      </c>
      <c r="Z384" s="23" t="s">
        <v>163</v>
      </c>
      <c r="AA384" s="23"/>
      <c r="AB384" s="47"/>
      <c r="AC384" s="27"/>
      <c r="AD384" s="23" t="s">
        <v>470</v>
      </c>
      <c r="AE384" s="23"/>
      <c r="AF384" s="66"/>
      <c r="AG384" s="23" t="s">
        <v>129</v>
      </c>
      <c r="AH384" s="23" t="s">
        <v>128</v>
      </c>
      <c r="AI384" s="23" t="s">
        <v>128</v>
      </c>
      <c r="AJ384" s="23" t="s">
        <v>43</v>
      </c>
      <c r="AK384" s="27" t="s">
        <v>100</v>
      </c>
      <c r="AL384" s="27"/>
      <c r="AM384" s="23"/>
      <c r="AN384" s="23"/>
      <c r="AO384" s="23"/>
      <c r="AP384" s="23"/>
      <c r="AQ384" s="23"/>
      <c r="AR384" s="23"/>
      <c r="AS384" s="23" t="s">
        <v>129</v>
      </c>
      <c r="AT384" s="23" t="s">
        <v>129</v>
      </c>
      <c r="AU384" s="23" t="s">
        <v>128</v>
      </c>
      <c r="AV384" s="23" t="s">
        <v>128</v>
      </c>
      <c r="AW384" s="23" t="s">
        <v>129</v>
      </c>
      <c r="AX384" s="23" t="s">
        <v>128</v>
      </c>
      <c r="AY384" s="23"/>
      <c r="AZ384" s="23" t="s">
        <v>1208</v>
      </c>
      <c r="BA384" s="45" t="s">
        <v>1209</v>
      </c>
    </row>
    <row r="385" spans="1:53" ht="16.05" customHeight="1" x14ac:dyDescent="0.3">
      <c r="A385" s="23">
        <v>1989</v>
      </c>
      <c r="B385" s="27" t="s">
        <v>143</v>
      </c>
      <c r="C385" s="27" t="s">
        <v>661</v>
      </c>
      <c r="D385" s="27" t="s">
        <v>662</v>
      </c>
      <c r="E385" s="28">
        <v>32533</v>
      </c>
      <c r="F385" s="36">
        <v>0.42677083333333332</v>
      </c>
      <c r="G385" s="22">
        <v>32533</v>
      </c>
      <c r="H385" s="37">
        <v>0.51010416666666669</v>
      </c>
      <c r="I385" s="34" t="s">
        <v>6250</v>
      </c>
      <c r="J385" s="35">
        <v>-27.984999999999999</v>
      </c>
      <c r="K385" s="35">
        <v>26.734000000000002</v>
      </c>
      <c r="L385" s="42">
        <v>5</v>
      </c>
      <c r="M385" s="35">
        <v>5.08</v>
      </c>
      <c r="N385" s="35"/>
      <c r="O385" s="44"/>
      <c r="P385" s="44">
        <v>5.5</v>
      </c>
      <c r="Q385" s="44">
        <v>4.4000000000000004</v>
      </c>
      <c r="R385" s="44"/>
      <c r="S385" s="27" t="s">
        <v>5110</v>
      </c>
      <c r="T385" s="23" t="s">
        <v>134</v>
      </c>
      <c r="U385" s="27" t="s">
        <v>193</v>
      </c>
      <c r="V385" s="47"/>
      <c r="W385" s="47"/>
      <c r="X385" s="23"/>
      <c r="Y385" s="23"/>
      <c r="Z385" s="23"/>
      <c r="AA385" s="23"/>
      <c r="AB385" s="47"/>
      <c r="AC385" s="27"/>
      <c r="AD385" s="23" t="s">
        <v>420</v>
      </c>
      <c r="AE385" s="23"/>
      <c r="AF385" s="66"/>
      <c r="AG385" s="23"/>
      <c r="AH385" s="23"/>
      <c r="AI385" s="23"/>
      <c r="AJ385" s="23" t="s">
        <v>311</v>
      </c>
      <c r="AK385" s="27"/>
      <c r="AL385" s="27" t="s">
        <v>1211</v>
      </c>
      <c r="AM385" s="23"/>
      <c r="AN385" s="23"/>
      <c r="AO385" s="23"/>
      <c r="AP385" s="23"/>
      <c r="AQ385" s="23"/>
      <c r="AR385" s="23"/>
      <c r="AS385" s="23" t="s">
        <v>129</v>
      </c>
      <c r="AT385" s="23" t="s">
        <v>128</v>
      </c>
      <c r="AU385" s="23" t="s">
        <v>128</v>
      </c>
      <c r="AV385" s="23" t="s">
        <v>128</v>
      </c>
      <c r="AW385" s="23" t="s">
        <v>129</v>
      </c>
      <c r="AX385" s="23" t="s">
        <v>128</v>
      </c>
      <c r="AY385" s="23"/>
      <c r="AZ385" s="23" t="s">
        <v>1210</v>
      </c>
      <c r="BA385" s="45" t="s">
        <v>6514</v>
      </c>
    </row>
    <row r="386" spans="1:53" ht="16.05" customHeight="1" x14ac:dyDescent="0.3">
      <c r="A386" s="23">
        <v>1989</v>
      </c>
      <c r="B386" s="27" t="s">
        <v>443</v>
      </c>
      <c r="C386" s="27" t="s">
        <v>1213</v>
      </c>
      <c r="D386" s="27" t="s">
        <v>1214</v>
      </c>
      <c r="E386" s="28">
        <v>32565</v>
      </c>
      <c r="F386" s="36">
        <v>0.51471064814814815</v>
      </c>
      <c r="G386" s="22">
        <v>32565</v>
      </c>
      <c r="H386" s="37">
        <v>0.26471064814814815</v>
      </c>
      <c r="I386" s="34" t="s">
        <v>6250</v>
      </c>
      <c r="J386" s="35">
        <v>9.673</v>
      </c>
      <c r="K386" s="35">
        <v>-84.183999999999997</v>
      </c>
      <c r="L386" s="42">
        <v>22.5</v>
      </c>
      <c r="M386" s="35">
        <v>5.3780000000000001</v>
      </c>
      <c r="N386" s="35"/>
      <c r="O386" s="44"/>
      <c r="P386" s="44">
        <v>4.5999999999999996</v>
      </c>
      <c r="Q386" s="44">
        <v>4.8</v>
      </c>
      <c r="R386" s="44"/>
      <c r="S386" s="27" t="s">
        <v>5358</v>
      </c>
      <c r="T386" s="23" t="s">
        <v>171</v>
      </c>
      <c r="U386" s="27"/>
      <c r="V386" s="46"/>
      <c r="W386" s="47"/>
      <c r="X386" s="23"/>
      <c r="Y386" s="23"/>
      <c r="Z386" s="23"/>
      <c r="AA386" s="23"/>
      <c r="AB386" s="47"/>
      <c r="AC386" s="27"/>
      <c r="AD386" s="23" t="s">
        <v>420</v>
      </c>
      <c r="AE386" s="23"/>
      <c r="AF386" s="66"/>
      <c r="AG386" s="23" t="s">
        <v>128</v>
      </c>
      <c r="AH386" s="23" t="s">
        <v>129</v>
      </c>
      <c r="AI386" s="23"/>
      <c r="AJ386" s="23" t="s">
        <v>43</v>
      </c>
      <c r="AK386" s="27"/>
      <c r="AL386" s="27" t="s">
        <v>1216</v>
      </c>
      <c r="AM386" s="23"/>
      <c r="AN386" s="23"/>
      <c r="AO386" s="23"/>
      <c r="AP386" s="23"/>
      <c r="AQ386" s="23"/>
      <c r="AR386" s="23"/>
      <c r="AS386" s="23" t="s">
        <v>129</v>
      </c>
      <c r="AT386" s="23" t="s">
        <v>128</v>
      </c>
      <c r="AU386" s="23" t="s">
        <v>128</v>
      </c>
      <c r="AV386" s="23" t="s">
        <v>128</v>
      </c>
      <c r="AW386" s="23" t="s">
        <v>129</v>
      </c>
      <c r="AX386" s="23" t="s">
        <v>128</v>
      </c>
      <c r="AY386" s="23"/>
      <c r="AZ386" s="23" t="s">
        <v>1215</v>
      </c>
      <c r="BA386" s="45" t="s">
        <v>1217</v>
      </c>
    </row>
    <row r="387" spans="1:53" ht="16.05" customHeight="1" x14ac:dyDescent="0.3">
      <c r="A387" s="23">
        <v>1989</v>
      </c>
      <c r="B387" s="27" t="s">
        <v>123</v>
      </c>
      <c r="C387" s="27" t="s">
        <v>124</v>
      </c>
      <c r="D387" s="27" t="s">
        <v>1218</v>
      </c>
      <c r="E387" s="28">
        <v>32577</v>
      </c>
      <c r="F387" s="36">
        <v>0.3338888888888889</v>
      </c>
      <c r="G387" s="22">
        <v>32577</v>
      </c>
      <c r="H387" s="37">
        <v>0.41722222222222222</v>
      </c>
      <c r="I387" s="34" t="s">
        <v>6250</v>
      </c>
      <c r="J387" s="35">
        <v>40.033000000000001</v>
      </c>
      <c r="K387" s="35">
        <v>41.817</v>
      </c>
      <c r="L387" s="42">
        <v>10</v>
      </c>
      <c r="M387" s="43">
        <v>4.83</v>
      </c>
      <c r="N387" s="35"/>
      <c r="O387" s="44"/>
      <c r="P387" s="44">
        <v>4.4000000000000004</v>
      </c>
      <c r="Q387" s="44">
        <v>4.4000000000000004</v>
      </c>
      <c r="R387" s="44"/>
      <c r="S387" s="27" t="s">
        <v>5110</v>
      </c>
      <c r="T387" s="23" t="s">
        <v>497</v>
      </c>
      <c r="U387" s="27"/>
      <c r="V387" s="46"/>
      <c r="W387" s="47"/>
      <c r="X387" s="23"/>
      <c r="Y387" s="23"/>
      <c r="Z387" s="23"/>
      <c r="AA387" s="23"/>
      <c r="AB387" s="47"/>
      <c r="AC387" s="27"/>
      <c r="AD387" s="23">
        <v>120</v>
      </c>
      <c r="AE387" s="23">
        <v>10</v>
      </c>
      <c r="AF387" s="62" t="s">
        <v>137</v>
      </c>
      <c r="AG387" s="23" t="s">
        <v>128</v>
      </c>
      <c r="AH387" s="23"/>
      <c r="AI387" s="23"/>
      <c r="AJ387" s="23"/>
      <c r="AK387" s="27"/>
      <c r="AL387" s="27"/>
      <c r="AM387" s="23"/>
      <c r="AN387" s="23"/>
      <c r="AO387" s="23"/>
      <c r="AP387" s="23"/>
      <c r="AQ387" s="23" t="s">
        <v>129</v>
      </c>
      <c r="AR387" s="23"/>
      <c r="AS387" s="23" t="s">
        <v>129</v>
      </c>
      <c r="AT387" s="23" t="s">
        <v>128</v>
      </c>
      <c r="AU387" s="23" t="s">
        <v>129</v>
      </c>
      <c r="AV387" s="23" t="s">
        <v>128</v>
      </c>
      <c r="AW387" s="23" t="s">
        <v>129</v>
      </c>
      <c r="AX387" s="23" t="s">
        <v>128</v>
      </c>
      <c r="AY387" s="23"/>
      <c r="AZ387" s="23" t="s">
        <v>1219</v>
      </c>
      <c r="BA387" s="45" t="s">
        <v>6473</v>
      </c>
    </row>
    <row r="388" spans="1:53" ht="16.05" customHeight="1" x14ac:dyDescent="0.3">
      <c r="A388" s="23">
        <v>1989</v>
      </c>
      <c r="B388" s="27" t="s">
        <v>1089</v>
      </c>
      <c r="C388" s="27" t="s">
        <v>1090</v>
      </c>
      <c r="D388" s="27" t="s">
        <v>1220</v>
      </c>
      <c r="E388" s="28">
        <v>32593</v>
      </c>
      <c r="F388" s="36">
        <v>0.55944444444444441</v>
      </c>
      <c r="G388" s="22">
        <v>32593</v>
      </c>
      <c r="H388" s="37">
        <v>0.43444444444444441</v>
      </c>
      <c r="I388" s="34" t="s">
        <v>6250</v>
      </c>
      <c r="J388" s="35">
        <v>-5.0389999999999997</v>
      </c>
      <c r="K388" s="35">
        <v>-37.649000000000001</v>
      </c>
      <c r="L388" s="42">
        <v>10</v>
      </c>
      <c r="M388" s="43">
        <v>4.96</v>
      </c>
      <c r="N388" s="35"/>
      <c r="O388" s="44"/>
      <c r="P388" s="44">
        <v>4.4000000000000004</v>
      </c>
      <c r="Q388" s="44">
        <v>4.2</v>
      </c>
      <c r="R388" s="44"/>
      <c r="S388" s="27" t="s">
        <v>5110</v>
      </c>
      <c r="T388" s="23" t="s">
        <v>134</v>
      </c>
      <c r="U388" s="27"/>
      <c r="V388" s="46"/>
      <c r="W388" s="47"/>
      <c r="X388" s="23"/>
      <c r="Y388" s="23"/>
      <c r="Z388" s="23"/>
      <c r="AA388" s="23"/>
      <c r="AB388" s="47"/>
      <c r="AC388" s="27"/>
      <c r="AD388" s="23" t="s">
        <v>420</v>
      </c>
      <c r="AE388" s="23"/>
      <c r="AF388" s="66"/>
      <c r="AG388" s="23" t="s">
        <v>128</v>
      </c>
      <c r="AH388" s="23"/>
      <c r="AI388" s="23"/>
      <c r="AJ388" s="23" t="s">
        <v>43</v>
      </c>
      <c r="AK388" s="27"/>
      <c r="AL388" s="27"/>
      <c r="AM388" s="23"/>
      <c r="AN388" s="23"/>
      <c r="AO388" s="23"/>
      <c r="AP388" s="23"/>
      <c r="AQ388" s="23"/>
      <c r="AR388" s="23"/>
      <c r="AS388" s="23" t="s">
        <v>129</v>
      </c>
      <c r="AT388" s="23" t="s">
        <v>128</v>
      </c>
      <c r="AU388" s="23" t="s">
        <v>128</v>
      </c>
      <c r="AV388" s="23" t="s">
        <v>128</v>
      </c>
      <c r="AW388" s="23" t="s">
        <v>129</v>
      </c>
      <c r="AX388" s="23" t="s">
        <v>128</v>
      </c>
      <c r="AY388" s="23"/>
      <c r="AZ388" s="23" t="s">
        <v>1221</v>
      </c>
      <c r="BA388" s="45" t="s">
        <v>1222</v>
      </c>
    </row>
    <row r="389" spans="1:53" ht="16.05" customHeight="1" x14ac:dyDescent="0.3">
      <c r="A389" s="23">
        <v>1989</v>
      </c>
      <c r="B389" s="27" t="s">
        <v>123</v>
      </c>
      <c r="C389" s="27" t="s">
        <v>457</v>
      </c>
      <c r="D389" s="27" t="s">
        <v>1223</v>
      </c>
      <c r="E389" s="28">
        <v>32597</v>
      </c>
      <c r="F389" s="36">
        <v>0.69194444444444436</v>
      </c>
      <c r="G389" s="22">
        <v>32597</v>
      </c>
      <c r="H389" s="37">
        <v>0.90027777777777773</v>
      </c>
      <c r="I389" s="34" t="s">
        <v>6250</v>
      </c>
      <c r="J389" s="35">
        <v>41.081000000000003</v>
      </c>
      <c r="K389" s="35">
        <v>43.914999999999999</v>
      </c>
      <c r="L389" s="42">
        <v>10</v>
      </c>
      <c r="M389" s="43">
        <v>4.83</v>
      </c>
      <c r="N389" s="35"/>
      <c r="O389" s="44"/>
      <c r="P389" s="44">
        <v>4.5999999999999996</v>
      </c>
      <c r="Q389" s="44">
        <v>4</v>
      </c>
      <c r="R389" s="44"/>
      <c r="S389" s="27" t="s">
        <v>5110</v>
      </c>
      <c r="T389" s="23" t="s">
        <v>497</v>
      </c>
      <c r="U389" s="27"/>
      <c r="V389" s="46"/>
      <c r="W389" s="47"/>
      <c r="X389" s="23"/>
      <c r="Y389" s="23"/>
      <c r="Z389" s="23"/>
      <c r="AA389" s="23"/>
      <c r="AB389" s="47"/>
      <c r="AC389" s="27"/>
      <c r="AD389" s="23" t="s">
        <v>232</v>
      </c>
      <c r="AE389" s="23"/>
      <c r="AF389" s="66"/>
      <c r="AG389" s="23" t="s">
        <v>128</v>
      </c>
      <c r="AH389" s="23"/>
      <c r="AI389" s="23"/>
      <c r="AJ389" s="23" t="s">
        <v>390</v>
      </c>
      <c r="AK389" s="27" t="s">
        <v>95</v>
      </c>
      <c r="AL389" s="27" t="s">
        <v>1225</v>
      </c>
      <c r="AM389" s="23"/>
      <c r="AN389" s="23"/>
      <c r="AO389" s="23"/>
      <c r="AP389" s="23"/>
      <c r="AQ389" s="23"/>
      <c r="AR389" s="23"/>
      <c r="AS389" s="23" t="s">
        <v>129</v>
      </c>
      <c r="AT389" s="23" t="s">
        <v>128</v>
      </c>
      <c r="AU389" s="23" t="s">
        <v>128</v>
      </c>
      <c r="AV389" s="23" t="s">
        <v>128</v>
      </c>
      <c r="AW389" s="23" t="s">
        <v>129</v>
      </c>
      <c r="AX389" s="23" t="s">
        <v>128</v>
      </c>
      <c r="AY389" s="23"/>
      <c r="AZ389" s="23" t="s">
        <v>1224</v>
      </c>
      <c r="BA389" s="39" t="s">
        <v>6570</v>
      </c>
    </row>
    <row r="390" spans="1:53" ht="16.05" customHeight="1" x14ac:dyDescent="0.3">
      <c r="A390" s="23">
        <v>1989</v>
      </c>
      <c r="B390" s="27" t="s">
        <v>187</v>
      </c>
      <c r="C390" s="27" t="s">
        <v>188</v>
      </c>
      <c r="D390" s="27" t="s">
        <v>1101</v>
      </c>
      <c r="E390" s="28">
        <v>32631</v>
      </c>
      <c r="F390" s="36">
        <v>0.38430555555555551</v>
      </c>
      <c r="G390" s="22">
        <v>32631</v>
      </c>
      <c r="H390" s="37">
        <v>0.53013888888888883</v>
      </c>
      <c r="I390" s="34" t="s">
        <v>6250</v>
      </c>
      <c r="J390" s="35">
        <v>29.963999999999999</v>
      </c>
      <c r="K390" s="35">
        <v>51.655000000000001</v>
      </c>
      <c r="L390" s="42">
        <v>33</v>
      </c>
      <c r="M390" s="35">
        <v>5.25</v>
      </c>
      <c r="N390" s="35"/>
      <c r="O390" s="44"/>
      <c r="P390" s="44">
        <v>5.0999999999999996</v>
      </c>
      <c r="Q390" s="44"/>
      <c r="R390" s="44"/>
      <c r="S390" s="27" t="s">
        <v>5343</v>
      </c>
      <c r="T390" s="23" t="s">
        <v>582</v>
      </c>
      <c r="U390" s="27"/>
      <c r="V390" s="46">
        <v>3007642</v>
      </c>
      <c r="W390" s="47"/>
      <c r="X390" s="23">
        <v>0</v>
      </c>
      <c r="Y390" s="23">
        <v>0</v>
      </c>
      <c r="Z390" s="23">
        <v>4</v>
      </c>
      <c r="AA390" s="23"/>
      <c r="AB390" s="47"/>
      <c r="AC390" s="27"/>
      <c r="AD390" s="23" t="s">
        <v>336</v>
      </c>
      <c r="AE390" s="23"/>
      <c r="AF390" s="62" t="s">
        <v>127</v>
      </c>
      <c r="AG390" s="23"/>
      <c r="AH390" s="23" t="s">
        <v>128</v>
      </c>
      <c r="AI390" s="23" t="s">
        <v>128</v>
      </c>
      <c r="AJ390" s="23" t="s">
        <v>390</v>
      </c>
      <c r="AK390" s="27" t="s">
        <v>1227</v>
      </c>
      <c r="AL390" s="27" t="s">
        <v>1228</v>
      </c>
      <c r="AM390" s="23"/>
      <c r="AN390" s="23"/>
      <c r="AO390" s="23"/>
      <c r="AP390" s="23"/>
      <c r="AQ390" s="23" t="s">
        <v>129</v>
      </c>
      <c r="AR390" s="23"/>
      <c r="AS390" s="23" t="s">
        <v>129</v>
      </c>
      <c r="AT390" s="23" t="s">
        <v>129</v>
      </c>
      <c r="AU390" s="23" t="s">
        <v>129</v>
      </c>
      <c r="AV390" s="23" t="s">
        <v>128</v>
      </c>
      <c r="AW390" s="23" t="s">
        <v>129</v>
      </c>
      <c r="AX390" s="23" t="s">
        <v>128</v>
      </c>
      <c r="AY390" s="23"/>
      <c r="AZ390" s="23" t="s">
        <v>1226</v>
      </c>
      <c r="BA390" s="45" t="s">
        <v>1229</v>
      </c>
    </row>
    <row r="391" spans="1:53" ht="16.05" customHeight="1" x14ac:dyDescent="0.3">
      <c r="A391" s="23">
        <v>1989</v>
      </c>
      <c r="B391" s="27" t="s">
        <v>269</v>
      </c>
      <c r="C391" s="27" t="s">
        <v>414</v>
      </c>
      <c r="D391" s="27" t="s">
        <v>1230</v>
      </c>
      <c r="E391" s="28">
        <v>32632</v>
      </c>
      <c r="F391" s="36">
        <v>1.5347222222222222E-2</v>
      </c>
      <c r="G391" s="22">
        <v>32631</v>
      </c>
      <c r="H391" s="37">
        <v>0.84868055555555555</v>
      </c>
      <c r="I391" s="34" t="s">
        <v>6250</v>
      </c>
      <c r="J391" s="35">
        <v>11.038</v>
      </c>
      <c r="K391" s="35">
        <v>-68.27</v>
      </c>
      <c r="L391" s="42">
        <v>15.5</v>
      </c>
      <c r="M391" s="35">
        <v>5.5190000000000001</v>
      </c>
      <c r="N391" s="35"/>
      <c r="O391" s="44"/>
      <c r="P391" s="44">
        <v>5.4</v>
      </c>
      <c r="Q391" s="44">
        <v>5.2</v>
      </c>
      <c r="R391" s="44"/>
      <c r="S391" s="27" t="s">
        <v>5357</v>
      </c>
      <c r="T391" s="23" t="s">
        <v>139</v>
      </c>
      <c r="U391" s="27"/>
      <c r="V391" s="46"/>
      <c r="W391" s="47">
        <v>2000</v>
      </c>
      <c r="X391" s="23"/>
      <c r="Y391" s="23"/>
      <c r="Z391" s="23"/>
      <c r="AA391" s="23">
        <v>2000</v>
      </c>
      <c r="AB391" s="47"/>
      <c r="AC391" s="27"/>
      <c r="AD391" s="23"/>
      <c r="AE391" s="23"/>
      <c r="AF391" s="62" t="s">
        <v>137</v>
      </c>
      <c r="AG391" s="23"/>
      <c r="AH391" s="23"/>
      <c r="AI391" s="23"/>
      <c r="AJ391" s="23" t="s">
        <v>390</v>
      </c>
      <c r="AK391" s="27"/>
      <c r="AL391" s="27" t="s">
        <v>1232</v>
      </c>
      <c r="AM391" s="23"/>
      <c r="AN391" s="23"/>
      <c r="AO391" s="23"/>
      <c r="AP391" s="23"/>
      <c r="AQ391" s="23" t="s">
        <v>129</v>
      </c>
      <c r="AR391" s="23"/>
      <c r="AS391" s="23" t="s">
        <v>129</v>
      </c>
      <c r="AT391" s="23" t="s">
        <v>128</v>
      </c>
      <c r="AU391" s="23" t="s">
        <v>129</v>
      </c>
      <c r="AV391" s="23" t="s">
        <v>129</v>
      </c>
      <c r="AW391" s="23" t="s">
        <v>129</v>
      </c>
      <c r="AX391" s="23" t="s">
        <v>128</v>
      </c>
      <c r="AY391" s="23"/>
      <c r="AZ391" s="23" t="s">
        <v>1231</v>
      </c>
      <c r="BA391" s="45" t="s">
        <v>1233</v>
      </c>
    </row>
    <row r="392" spans="1:53" ht="16.05" customHeight="1" x14ac:dyDescent="0.3">
      <c r="A392" s="23">
        <v>1989</v>
      </c>
      <c r="B392" s="27" t="s">
        <v>123</v>
      </c>
      <c r="C392" s="27" t="s">
        <v>124</v>
      </c>
      <c r="D392" s="27" t="s">
        <v>668</v>
      </c>
      <c r="E392" s="28">
        <v>32648</v>
      </c>
      <c r="F392" s="36">
        <v>0.86391203703703701</v>
      </c>
      <c r="G392" s="22">
        <v>32648</v>
      </c>
      <c r="H392" s="37">
        <v>0.98891203703703701</v>
      </c>
      <c r="I392" s="34" t="s">
        <v>6250</v>
      </c>
      <c r="J392" s="35">
        <v>39.552999999999997</v>
      </c>
      <c r="K392" s="35">
        <v>40.171999999999997</v>
      </c>
      <c r="L392" s="42">
        <v>38.200000000000003</v>
      </c>
      <c r="M392" s="35">
        <v>5.4169999999999998</v>
      </c>
      <c r="N392" s="35"/>
      <c r="O392" s="44"/>
      <c r="P392" s="44">
        <v>5</v>
      </c>
      <c r="Q392" s="44">
        <v>5.0999999999999996</v>
      </c>
      <c r="R392" s="44"/>
      <c r="S392" s="27" t="s">
        <v>5338</v>
      </c>
      <c r="T392" s="23"/>
      <c r="U392" s="27"/>
      <c r="V392" s="46"/>
      <c r="W392" s="47"/>
      <c r="X392" s="23"/>
      <c r="Y392" s="23"/>
      <c r="Z392" s="23"/>
      <c r="AA392" s="23"/>
      <c r="AB392" s="47"/>
      <c r="AC392" s="27"/>
      <c r="AD392" s="23">
        <v>20</v>
      </c>
      <c r="AE392" s="23"/>
      <c r="AF392" s="66"/>
      <c r="AG392" s="23" t="s">
        <v>128</v>
      </c>
      <c r="AH392" s="23"/>
      <c r="AI392" s="23"/>
      <c r="AJ392" s="23" t="s">
        <v>43</v>
      </c>
      <c r="AK392" s="27"/>
      <c r="AL392" s="27"/>
      <c r="AM392" s="23"/>
      <c r="AN392" s="23"/>
      <c r="AO392" s="23"/>
      <c r="AP392" s="23"/>
      <c r="AQ392" s="23"/>
      <c r="AR392" s="23"/>
      <c r="AS392" s="23" t="s">
        <v>129</v>
      </c>
      <c r="AT392" s="23" t="s">
        <v>128</v>
      </c>
      <c r="AU392" s="23" t="s">
        <v>128</v>
      </c>
      <c r="AV392" s="23" t="s">
        <v>128</v>
      </c>
      <c r="AW392" s="23" t="s">
        <v>129</v>
      </c>
      <c r="AX392" s="23" t="s">
        <v>128</v>
      </c>
      <c r="AY392" s="23"/>
      <c r="AZ392" s="23" t="s">
        <v>1234</v>
      </c>
      <c r="BA392" s="45" t="s">
        <v>1235</v>
      </c>
    </row>
    <row r="393" spans="1:53" ht="16.05" customHeight="1" x14ac:dyDescent="0.3">
      <c r="A393" s="23">
        <v>1989</v>
      </c>
      <c r="B393" s="27" t="s">
        <v>143</v>
      </c>
      <c r="C393" s="27" t="s">
        <v>1236</v>
      </c>
      <c r="D393" s="27" t="s">
        <v>1237</v>
      </c>
      <c r="E393" s="28">
        <v>32667</v>
      </c>
      <c r="F393" s="36">
        <v>0.26677083333333335</v>
      </c>
      <c r="G393" s="22">
        <v>32667</v>
      </c>
      <c r="H393" s="37">
        <v>0.39177083333333335</v>
      </c>
      <c r="I393" s="34" t="s">
        <v>6250</v>
      </c>
      <c r="J393" s="35">
        <v>6.8369999999999997</v>
      </c>
      <c r="K393" s="35">
        <v>37.878</v>
      </c>
      <c r="L393" s="42">
        <v>18.600000000000001</v>
      </c>
      <c r="M393" s="35">
        <v>4.9409999999999998</v>
      </c>
      <c r="N393" s="35"/>
      <c r="O393" s="44"/>
      <c r="P393" s="44">
        <v>5</v>
      </c>
      <c r="Q393" s="44">
        <v>4.8</v>
      </c>
      <c r="R393" s="44"/>
      <c r="S393" s="27" t="s">
        <v>6040</v>
      </c>
      <c r="T393" s="23" t="s">
        <v>582</v>
      </c>
      <c r="U393" s="27"/>
      <c r="V393" s="46">
        <v>7872647</v>
      </c>
      <c r="W393" s="47"/>
      <c r="X393" s="23">
        <v>0</v>
      </c>
      <c r="Y393" s="23">
        <v>0</v>
      </c>
      <c r="Z393" s="23" t="s">
        <v>232</v>
      </c>
      <c r="AA393" s="23"/>
      <c r="AB393" s="47"/>
      <c r="AC393" s="27"/>
      <c r="AD393" s="23" t="s">
        <v>470</v>
      </c>
      <c r="AE393" s="23"/>
      <c r="AF393" s="66"/>
      <c r="AG393" s="23"/>
      <c r="AH393" s="23" t="s">
        <v>128</v>
      </c>
      <c r="AI393" s="23" t="s">
        <v>128</v>
      </c>
      <c r="AJ393" s="23" t="s">
        <v>43</v>
      </c>
      <c r="AK393" s="27"/>
      <c r="AL393" s="27"/>
      <c r="AM393" s="23"/>
      <c r="AN393" s="23"/>
      <c r="AO393" s="23"/>
      <c r="AP393" s="23"/>
      <c r="AQ393" s="23"/>
      <c r="AR393" s="23"/>
      <c r="AS393" s="23" t="s">
        <v>129</v>
      </c>
      <c r="AT393" s="23" t="s">
        <v>129</v>
      </c>
      <c r="AU393" s="23" t="s">
        <v>128</v>
      </c>
      <c r="AV393" s="23" t="s">
        <v>128</v>
      </c>
      <c r="AW393" s="23" t="s">
        <v>129</v>
      </c>
      <c r="AX393" s="23" t="s">
        <v>128</v>
      </c>
      <c r="AY393" s="23"/>
      <c r="AZ393" s="23" t="s">
        <v>1238</v>
      </c>
      <c r="BA393" s="45" t="s">
        <v>1239</v>
      </c>
    </row>
    <row r="394" spans="1:53" ht="16.05" customHeight="1" x14ac:dyDescent="0.3">
      <c r="A394" s="23">
        <v>1989</v>
      </c>
      <c r="B394" s="27" t="s">
        <v>598</v>
      </c>
      <c r="C394" s="27" t="s">
        <v>598</v>
      </c>
      <c r="D394" s="27" t="s">
        <v>1240</v>
      </c>
      <c r="E394" s="28">
        <v>32698</v>
      </c>
      <c r="F394" s="36">
        <v>8.9687499999999989E-2</v>
      </c>
      <c r="G394" s="22">
        <v>32698</v>
      </c>
      <c r="H394" s="37">
        <v>0.46468749999999998</v>
      </c>
      <c r="I394" s="34" t="s">
        <v>6250</v>
      </c>
      <c r="J394" s="35">
        <v>34.942</v>
      </c>
      <c r="K394" s="35">
        <v>139.19300000000001</v>
      </c>
      <c r="L394" s="42">
        <v>5</v>
      </c>
      <c r="M394" s="35">
        <v>5.2359999999999998</v>
      </c>
      <c r="N394" s="35"/>
      <c r="O394" s="44"/>
      <c r="P394" s="44">
        <v>5</v>
      </c>
      <c r="Q394" s="44">
        <v>5.2</v>
      </c>
      <c r="R394" s="44"/>
      <c r="S394" s="27" t="s">
        <v>5356</v>
      </c>
      <c r="T394" s="23" t="s">
        <v>139</v>
      </c>
      <c r="U394" s="27"/>
      <c r="V394" s="46">
        <v>40755801</v>
      </c>
      <c r="W394" s="47"/>
      <c r="X394" s="23">
        <v>0</v>
      </c>
      <c r="Y394" s="23">
        <v>0</v>
      </c>
      <c r="Z394" s="50" t="s">
        <v>1241</v>
      </c>
      <c r="AA394" s="23"/>
      <c r="AB394" s="47"/>
      <c r="AC394" s="27"/>
      <c r="AD394" s="23">
        <v>92</v>
      </c>
      <c r="AE394" s="23"/>
      <c r="AF394" s="66">
        <v>3000000</v>
      </c>
      <c r="AG394" s="23" t="s">
        <v>129</v>
      </c>
      <c r="AH394" s="23" t="s">
        <v>129</v>
      </c>
      <c r="AI394" s="23" t="s">
        <v>128</v>
      </c>
      <c r="AJ394" s="23" t="s">
        <v>43</v>
      </c>
      <c r="AK394" s="27" t="s">
        <v>714</v>
      </c>
      <c r="AL394" s="89" t="s">
        <v>1243</v>
      </c>
      <c r="AM394" s="90"/>
      <c r="AN394" s="90"/>
      <c r="AO394" s="90"/>
      <c r="AP394" s="90"/>
      <c r="AQ394" s="90"/>
      <c r="AR394" s="90"/>
      <c r="AS394" s="23" t="s">
        <v>129</v>
      </c>
      <c r="AT394" s="23" t="s">
        <v>129</v>
      </c>
      <c r="AU394" s="23" t="s">
        <v>129</v>
      </c>
      <c r="AV394" s="23" t="s">
        <v>128</v>
      </c>
      <c r="AW394" s="23" t="s">
        <v>129</v>
      </c>
      <c r="AX394" s="23" t="s">
        <v>128</v>
      </c>
      <c r="AY394" s="23"/>
      <c r="AZ394" s="23" t="s">
        <v>1242</v>
      </c>
      <c r="BA394" s="45" t="s">
        <v>1244</v>
      </c>
    </row>
    <row r="395" spans="1:53" ht="16.05" customHeight="1" x14ac:dyDescent="0.3">
      <c r="A395" s="23">
        <v>1989</v>
      </c>
      <c r="B395" s="27" t="s">
        <v>123</v>
      </c>
      <c r="C395" s="27" t="s">
        <v>590</v>
      </c>
      <c r="D395" s="27" t="s">
        <v>1245</v>
      </c>
      <c r="E395" s="28">
        <v>32723</v>
      </c>
      <c r="F395" s="36">
        <v>0.3212962962962963</v>
      </c>
      <c r="G395" s="22">
        <v>32723</v>
      </c>
      <c r="H395" s="37">
        <v>0.48796296296296293</v>
      </c>
      <c r="I395" s="34" t="s">
        <v>6250</v>
      </c>
      <c r="J395" s="35">
        <v>43.521999999999998</v>
      </c>
      <c r="K395" s="35">
        <v>45.362000000000002</v>
      </c>
      <c r="L395" s="42">
        <v>18.2</v>
      </c>
      <c r="M395" s="35">
        <v>5.1639999999999997</v>
      </c>
      <c r="N395" s="35"/>
      <c r="O395" s="44"/>
      <c r="P395" s="44">
        <v>5</v>
      </c>
      <c r="Q395" s="44">
        <v>5</v>
      </c>
      <c r="R395" s="44"/>
      <c r="S395" s="27" t="s">
        <v>5359</v>
      </c>
      <c r="T395" s="23" t="s">
        <v>139</v>
      </c>
      <c r="U395" s="27"/>
      <c r="V395" s="46">
        <v>2294145</v>
      </c>
      <c r="W395" s="47"/>
      <c r="X395" s="23">
        <v>1</v>
      </c>
      <c r="Y395" s="23">
        <v>1</v>
      </c>
      <c r="Z395" s="23"/>
      <c r="AA395" s="23"/>
      <c r="AB395" s="47"/>
      <c r="AC395" s="27" t="s">
        <v>5908</v>
      </c>
      <c r="AD395" s="23" t="s">
        <v>232</v>
      </c>
      <c r="AE395" s="23"/>
      <c r="AF395" s="62" t="s">
        <v>137</v>
      </c>
      <c r="AG395" s="23"/>
      <c r="AH395" s="23" t="s">
        <v>128</v>
      </c>
      <c r="AI395" s="23" t="s">
        <v>128</v>
      </c>
      <c r="AJ395" s="23" t="s">
        <v>43</v>
      </c>
      <c r="AK395" s="27" t="s">
        <v>290</v>
      </c>
      <c r="AL395" s="27"/>
      <c r="AM395" s="23"/>
      <c r="AN395" s="23"/>
      <c r="AO395" s="23"/>
      <c r="AP395" s="23"/>
      <c r="AQ395" s="23" t="s">
        <v>129</v>
      </c>
      <c r="AR395" s="23"/>
      <c r="AS395" s="23" t="s">
        <v>129</v>
      </c>
      <c r="AT395" s="23" t="s">
        <v>129</v>
      </c>
      <c r="AU395" s="23" t="s">
        <v>129</v>
      </c>
      <c r="AV395" s="23" t="s">
        <v>128</v>
      </c>
      <c r="AW395" s="23" t="s">
        <v>129</v>
      </c>
      <c r="AX395" s="23" t="s">
        <v>128</v>
      </c>
      <c r="AY395" s="23"/>
      <c r="AZ395" s="23" t="s">
        <v>1246</v>
      </c>
      <c r="BA395" s="45"/>
    </row>
    <row r="396" spans="1:53" ht="16.05" customHeight="1" x14ac:dyDescent="0.3">
      <c r="A396" s="23">
        <v>1989</v>
      </c>
      <c r="B396" s="27" t="s">
        <v>148</v>
      </c>
      <c r="C396" s="27" t="s">
        <v>191</v>
      </c>
      <c r="D396" s="27" t="s">
        <v>5860</v>
      </c>
      <c r="E396" s="28">
        <v>32728</v>
      </c>
      <c r="F396" s="36">
        <v>0.34267361111111111</v>
      </c>
      <c r="G396" s="22">
        <v>32728</v>
      </c>
      <c r="H396" s="37">
        <v>5.1006944444444445E-2</v>
      </c>
      <c r="I396" s="34" t="s">
        <v>6250</v>
      </c>
      <c r="J396" s="35">
        <v>37.148000000000003</v>
      </c>
      <c r="K396" s="35">
        <v>-121.92700000000001</v>
      </c>
      <c r="L396" s="42">
        <v>13.4</v>
      </c>
      <c r="M396" s="35">
        <v>5.14</v>
      </c>
      <c r="N396" s="35"/>
      <c r="O396" s="44">
        <v>5.4</v>
      </c>
      <c r="P396" s="44"/>
      <c r="Q396" s="44"/>
      <c r="R396" s="44"/>
      <c r="S396" s="27" t="s">
        <v>5110</v>
      </c>
      <c r="T396" s="23" t="s">
        <v>139</v>
      </c>
      <c r="U396" s="27"/>
      <c r="V396" s="46">
        <v>9135707</v>
      </c>
      <c r="W396" s="47"/>
      <c r="X396" s="23">
        <v>1</v>
      </c>
      <c r="Y396" s="23">
        <v>0</v>
      </c>
      <c r="Z396" s="23" t="s">
        <v>420</v>
      </c>
      <c r="AA396" s="23"/>
      <c r="AB396" s="47"/>
      <c r="AC396" s="27" t="s">
        <v>5862</v>
      </c>
      <c r="AD396" s="23" t="s">
        <v>541</v>
      </c>
      <c r="AE396" s="23"/>
      <c r="AF396" s="66"/>
      <c r="AG396" s="23"/>
      <c r="AH396" s="23" t="s">
        <v>128</v>
      </c>
      <c r="AI396" s="23" t="s">
        <v>128</v>
      </c>
      <c r="AJ396" s="23" t="s">
        <v>387</v>
      </c>
      <c r="AK396" s="27" t="s">
        <v>100</v>
      </c>
      <c r="AL396" s="27" t="s">
        <v>5861</v>
      </c>
      <c r="AM396" s="23"/>
      <c r="AN396" s="23"/>
      <c r="AO396" s="23"/>
      <c r="AP396" s="23"/>
      <c r="AQ396" s="23"/>
      <c r="AR396" s="23"/>
      <c r="AS396" s="23" t="s">
        <v>129</v>
      </c>
      <c r="AT396" s="23" t="s">
        <v>129</v>
      </c>
      <c r="AU396" s="23" t="s">
        <v>128</v>
      </c>
      <c r="AV396" s="23" t="s">
        <v>128</v>
      </c>
      <c r="AW396" s="23" t="s">
        <v>129</v>
      </c>
      <c r="AX396" s="23" t="s">
        <v>128</v>
      </c>
      <c r="AY396" s="23"/>
      <c r="AZ396" s="23" t="s">
        <v>1247</v>
      </c>
      <c r="BA396" s="39" t="s">
        <v>5863</v>
      </c>
    </row>
    <row r="397" spans="1:53" ht="16.05" customHeight="1" x14ac:dyDescent="0.3">
      <c r="A397" s="23">
        <v>1989</v>
      </c>
      <c r="B397" s="27" t="s">
        <v>187</v>
      </c>
      <c r="C397" s="27" t="s">
        <v>188</v>
      </c>
      <c r="D397" s="27" t="s">
        <v>1248</v>
      </c>
      <c r="E397" s="28">
        <v>32782</v>
      </c>
      <c r="F397" s="36">
        <v>0.124375</v>
      </c>
      <c r="G397" s="22">
        <v>32782</v>
      </c>
      <c r="H397" s="37">
        <v>0.27020833333333333</v>
      </c>
      <c r="I397" s="34" t="s">
        <v>6250</v>
      </c>
      <c r="J397" s="35">
        <v>30.96</v>
      </c>
      <c r="K397" s="35">
        <v>51.420999999999999</v>
      </c>
      <c r="L397" s="42">
        <v>41.7</v>
      </c>
      <c r="M397" s="35">
        <v>5.08</v>
      </c>
      <c r="N397" s="35"/>
      <c r="O397" s="44"/>
      <c r="P397" s="44">
        <v>5.2</v>
      </c>
      <c r="Q397" s="44">
        <v>4.4000000000000004</v>
      </c>
      <c r="R397" s="44"/>
      <c r="S397" s="27" t="s">
        <v>5110</v>
      </c>
      <c r="T397" s="23"/>
      <c r="U397" s="27"/>
      <c r="V397" s="47"/>
      <c r="W397" s="47">
        <v>1500</v>
      </c>
      <c r="X397" s="23" t="s">
        <v>126</v>
      </c>
      <c r="Y397" s="23"/>
      <c r="Z397" s="23"/>
      <c r="AA397" s="23"/>
      <c r="AB397" s="47"/>
      <c r="AC397" s="27"/>
      <c r="AD397" s="23">
        <v>300</v>
      </c>
      <c r="AE397" s="23" t="s">
        <v>126</v>
      </c>
      <c r="AF397" s="66" t="s">
        <v>137</v>
      </c>
      <c r="AG397" s="23" t="s">
        <v>129</v>
      </c>
      <c r="AH397" s="23" t="s">
        <v>129</v>
      </c>
      <c r="AI397" s="23"/>
      <c r="AJ397" s="23" t="s">
        <v>43</v>
      </c>
      <c r="AK397" s="27"/>
      <c r="AL397" s="27"/>
      <c r="AM397" s="23"/>
      <c r="AN397" s="23"/>
      <c r="AO397" s="23"/>
      <c r="AP397" s="23"/>
      <c r="AQ397" s="23" t="s">
        <v>129</v>
      </c>
      <c r="AR397" s="23"/>
      <c r="AS397" s="23" t="s">
        <v>128</v>
      </c>
      <c r="AT397" s="23" t="s">
        <v>128</v>
      </c>
      <c r="AU397" s="23" t="s">
        <v>129</v>
      </c>
      <c r="AV397" s="23" t="s">
        <v>129</v>
      </c>
      <c r="AW397" s="23" t="s">
        <v>129</v>
      </c>
      <c r="AX397" s="23" t="s">
        <v>128</v>
      </c>
      <c r="AY397" s="23"/>
      <c r="AZ397" s="23" t="s">
        <v>1249</v>
      </c>
      <c r="BA397" s="45"/>
    </row>
    <row r="398" spans="1:53" ht="16.05" customHeight="1" x14ac:dyDescent="0.3">
      <c r="A398" s="23">
        <v>1989</v>
      </c>
      <c r="B398" s="27" t="s">
        <v>598</v>
      </c>
      <c r="C398" s="27" t="s">
        <v>598</v>
      </c>
      <c r="D398" s="27" t="s">
        <v>1250</v>
      </c>
      <c r="E398" s="28">
        <v>32794</v>
      </c>
      <c r="F398" s="36">
        <v>0.88885416666666661</v>
      </c>
      <c r="G398" s="22">
        <v>32795</v>
      </c>
      <c r="H398" s="37">
        <v>0.26385416666666667</v>
      </c>
      <c r="I398" s="34" t="s">
        <v>6250</v>
      </c>
      <c r="J398" s="35">
        <v>34.725999999999999</v>
      </c>
      <c r="K398" s="35">
        <v>139.53100000000001</v>
      </c>
      <c r="L398" s="42">
        <v>25.5</v>
      </c>
      <c r="M398" s="35">
        <v>5.3710000000000004</v>
      </c>
      <c r="N398" s="35"/>
      <c r="O398" s="44"/>
      <c r="P398" s="44">
        <v>5.3</v>
      </c>
      <c r="Q398" s="44">
        <v>4.8</v>
      </c>
      <c r="R398" s="44"/>
      <c r="S398" s="27" t="s">
        <v>5353</v>
      </c>
      <c r="T398" s="23" t="s">
        <v>139</v>
      </c>
      <c r="U398" s="27"/>
      <c r="V398" s="46">
        <v>39515533</v>
      </c>
      <c r="W398" s="47"/>
      <c r="X398" s="23">
        <v>0</v>
      </c>
      <c r="Y398" s="23">
        <v>0</v>
      </c>
      <c r="Z398" s="23">
        <v>2</v>
      </c>
      <c r="AA398" s="23"/>
      <c r="AB398" s="47"/>
      <c r="AC398" s="27"/>
      <c r="AD398" s="23"/>
      <c r="AE398" s="23"/>
      <c r="AF398" s="66"/>
      <c r="AG398" s="23"/>
      <c r="AH398" s="23" t="s">
        <v>128</v>
      </c>
      <c r="AI398" s="23" t="s">
        <v>128</v>
      </c>
      <c r="AJ398" s="23" t="s">
        <v>387</v>
      </c>
      <c r="AK398" s="27"/>
      <c r="AL398" s="27" t="s">
        <v>1252</v>
      </c>
      <c r="AM398" s="23"/>
      <c r="AN398" s="23"/>
      <c r="AO398" s="23"/>
      <c r="AP398" s="23"/>
      <c r="AQ398" s="23"/>
      <c r="AR398" s="23"/>
      <c r="AS398" s="23" t="s">
        <v>129</v>
      </c>
      <c r="AT398" s="23" t="s">
        <v>129</v>
      </c>
      <c r="AU398" s="23" t="s">
        <v>128</v>
      </c>
      <c r="AV398" s="23" t="s">
        <v>128</v>
      </c>
      <c r="AW398" s="23" t="s">
        <v>129</v>
      </c>
      <c r="AX398" s="23" t="s">
        <v>128</v>
      </c>
      <c r="AY398" s="23"/>
      <c r="AZ398" s="23" t="s">
        <v>1251</v>
      </c>
      <c r="BA398" s="45" t="s">
        <v>6515</v>
      </c>
    </row>
    <row r="399" spans="1:53" ht="16.05" customHeight="1" x14ac:dyDescent="0.3">
      <c r="A399" s="23">
        <v>1989</v>
      </c>
      <c r="B399" s="27" t="s">
        <v>159</v>
      </c>
      <c r="C399" s="27" t="s">
        <v>160</v>
      </c>
      <c r="D399" s="27" t="s">
        <v>1253</v>
      </c>
      <c r="E399" s="28">
        <v>32804</v>
      </c>
      <c r="F399" s="36">
        <v>0.88839120370370372</v>
      </c>
      <c r="G399" s="22">
        <v>32804</v>
      </c>
      <c r="H399" s="37">
        <v>0.93005787037037047</v>
      </c>
      <c r="I399" s="34" t="s">
        <v>6250</v>
      </c>
      <c r="J399" s="35">
        <v>41.71</v>
      </c>
      <c r="K399" s="35">
        <v>12.618</v>
      </c>
      <c r="L399" s="42">
        <v>12.3</v>
      </c>
      <c r="M399" s="35">
        <v>4.32</v>
      </c>
      <c r="N399" s="35"/>
      <c r="O399" s="44">
        <v>3.2</v>
      </c>
      <c r="P399" s="44"/>
      <c r="Q399" s="44"/>
      <c r="R399" s="44"/>
      <c r="S399" s="67" t="s">
        <v>5285</v>
      </c>
      <c r="T399" s="23" t="s">
        <v>134</v>
      </c>
      <c r="U399" s="27"/>
      <c r="V399" s="46"/>
      <c r="W399" s="47"/>
      <c r="X399" s="23"/>
      <c r="Y399" s="23"/>
      <c r="Z399" s="23"/>
      <c r="AA399" s="23"/>
      <c r="AB399" s="47"/>
      <c r="AC399" s="27"/>
      <c r="AD399" s="23" t="s">
        <v>470</v>
      </c>
      <c r="AE399" s="23"/>
      <c r="AF399" s="66"/>
      <c r="AG399" s="23" t="s">
        <v>129</v>
      </c>
      <c r="AH399" s="23"/>
      <c r="AI399" s="23"/>
      <c r="AJ399" s="23"/>
      <c r="AK399" s="27"/>
      <c r="AL399" s="27"/>
      <c r="AM399" s="23"/>
      <c r="AN399" s="23"/>
      <c r="AO399" s="23"/>
      <c r="AP399" s="23"/>
      <c r="AQ399" s="23"/>
      <c r="AR399" s="23"/>
      <c r="AS399" s="23" t="s">
        <v>129</v>
      </c>
      <c r="AT399" s="23" t="s">
        <v>128</v>
      </c>
      <c r="AU399" s="23" t="s">
        <v>128</v>
      </c>
      <c r="AV399" s="23" t="s">
        <v>128</v>
      </c>
      <c r="AW399" s="23" t="s">
        <v>129</v>
      </c>
      <c r="AX399" s="23" t="s">
        <v>128</v>
      </c>
      <c r="AY399" s="23"/>
      <c r="AZ399" s="23" t="s">
        <v>1254</v>
      </c>
      <c r="BA399" s="45" t="s">
        <v>1255</v>
      </c>
    </row>
    <row r="400" spans="1:53" ht="16.05" customHeight="1" x14ac:dyDescent="0.3">
      <c r="A400" s="23">
        <v>1989</v>
      </c>
      <c r="B400" s="27" t="s">
        <v>130</v>
      </c>
      <c r="C400" s="27" t="s">
        <v>131</v>
      </c>
      <c r="D400" s="27" t="s">
        <v>1256</v>
      </c>
      <c r="E400" s="28">
        <v>32832</v>
      </c>
      <c r="F400" s="36">
        <v>0.13966435185185186</v>
      </c>
      <c r="G400" s="22">
        <v>32832</v>
      </c>
      <c r="H400" s="37">
        <v>0.4729976851851852</v>
      </c>
      <c r="I400" s="34" t="s">
        <v>6250</v>
      </c>
      <c r="J400" s="35">
        <v>29.882000000000001</v>
      </c>
      <c r="K400" s="35">
        <v>106.804</v>
      </c>
      <c r="L400" s="42">
        <v>33</v>
      </c>
      <c r="M400" s="35">
        <v>5.2</v>
      </c>
      <c r="N400" s="35"/>
      <c r="O400" s="44"/>
      <c r="P400" s="44">
        <v>5.2</v>
      </c>
      <c r="Q400" s="44">
        <v>4.7</v>
      </c>
      <c r="R400" s="44"/>
      <c r="S400" s="27" t="s">
        <v>5110</v>
      </c>
      <c r="T400" s="23" t="s">
        <v>139</v>
      </c>
      <c r="U400" s="27"/>
      <c r="V400" s="46">
        <v>2175594</v>
      </c>
      <c r="W400" s="46">
        <v>52800</v>
      </c>
      <c r="X400" s="83" t="s">
        <v>5929</v>
      </c>
      <c r="Y400" s="83" t="s">
        <v>5929</v>
      </c>
      <c r="Z400" s="50" t="s">
        <v>5930</v>
      </c>
      <c r="AA400" s="23"/>
      <c r="AB400" s="47"/>
      <c r="AC400" s="24" t="s">
        <v>5901</v>
      </c>
      <c r="AD400" s="66">
        <v>53000</v>
      </c>
      <c r="AE400" s="50" t="s">
        <v>1257</v>
      </c>
      <c r="AF400" s="66">
        <v>5000000</v>
      </c>
      <c r="AG400" s="23"/>
      <c r="AH400" s="23" t="s">
        <v>128</v>
      </c>
      <c r="AI400" s="23" t="s">
        <v>128</v>
      </c>
      <c r="AJ400" s="23" t="s">
        <v>43</v>
      </c>
      <c r="AK400" s="27" t="s">
        <v>494</v>
      </c>
      <c r="AL400" s="27" t="s">
        <v>5931</v>
      </c>
      <c r="AM400" s="23"/>
      <c r="AN400" s="23"/>
      <c r="AO400" s="23"/>
      <c r="AP400" s="23"/>
      <c r="AQ400" s="23"/>
      <c r="AR400" s="23"/>
      <c r="AS400" s="23" t="s">
        <v>129</v>
      </c>
      <c r="AT400" s="23" t="s">
        <v>129</v>
      </c>
      <c r="AU400" s="23" t="s">
        <v>129</v>
      </c>
      <c r="AV400" s="23" t="s">
        <v>129</v>
      </c>
      <c r="AW400" s="23" t="s">
        <v>129</v>
      </c>
      <c r="AX400" s="23" t="s">
        <v>128</v>
      </c>
      <c r="AY400" s="23"/>
      <c r="AZ400" s="23" t="s">
        <v>1258</v>
      </c>
      <c r="BA400" s="39" t="s">
        <v>5779</v>
      </c>
    </row>
    <row r="401" spans="1:53" ht="16.05" customHeight="1" x14ac:dyDescent="0.3">
      <c r="A401" s="23">
        <v>1989</v>
      </c>
      <c r="B401" s="27" t="s">
        <v>159</v>
      </c>
      <c r="C401" s="27" t="s">
        <v>1259</v>
      </c>
      <c r="D401" s="27" t="s">
        <v>1260</v>
      </c>
      <c r="E401" s="28">
        <v>32862</v>
      </c>
      <c r="F401" s="36">
        <v>0.17710648148148148</v>
      </c>
      <c r="G401" s="22">
        <v>32862</v>
      </c>
      <c r="H401" s="37">
        <v>0.21877314814814816</v>
      </c>
      <c r="I401" s="34" t="s">
        <v>6250</v>
      </c>
      <c r="J401" s="35">
        <v>37.207000000000001</v>
      </c>
      <c r="K401" s="35">
        <v>-7.3520000000000003</v>
      </c>
      <c r="L401" s="42">
        <v>14</v>
      </c>
      <c r="M401" s="43">
        <v>5.26</v>
      </c>
      <c r="N401" s="35"/>
      <c r="O401" s="44"/>
      <c r="P401" s="44">
        <v>4.8</v>
      </c>
      <c r="Q401" s="44">
        <v>4.4000000000000004</v>
      </c>
      <c r="R401" s="44"/>
      <c r="S401" s="27" t="s">
        <v>5110</v>
      </c>
      <c r="T401" s="23" t="s">
        <v>724</v>
      </c>
      <c r="U401" s="27"/>
      <c r="V401" s="46"/>
      <c r="W401" s="47"/>
      <c r="X401" s="23">
        <v>0</v>
      </c>
      <c r="Y401" s="23">
        <v>0</v>
      </c>
      <c r="Z401" s="23">
        <v>1</v>
      </c>
      <c r="AA401" s="23"/>
      <c r="AB401" s="47"/>
      <c r="AC401" s="27"/>
      <c r="AD401" s="23" t="s">
        <v>420</v>
      </c>
      <c r="AE401" s="23"/>
      <c r="AF401" s="66"/>
      <c r="AG401" s="23"/>
      <c r="AH401" s="23"/>
      <c r="AI401" s="23"/>
      <c r="AJ401" s="23" t="s">
        <v>43</v>
      </c>
      <c r="AK401" s="27" t="s">
        <v>100</v>
      </c>
      <c r="AL401" s="27"/>
      <c r="AM401" s="23"/>
      <c r="AN401" s="23"/>
      <c r="AO401" s="23"/>
      <c r="AP401" s="23"/>
      <c r="AQ401" s="23"/>
      <c r="AR401" s="23"/>
      <c r="AS401" s="23" t="s">
        <v>129</v>
      </c>
      <c r="AT401" s="23" t="s">
        <v>128</v>
      </c>
      <c r="AU401" s="23" t="s">
        <v>128</v>
      </c>
      <c r="AV401" s="23" t="s">
        <v>128</v>
      </c>
      <c r="AW401" s="23" t="s">
        <v>129</v>
      </c>
      <c r="AX401" s="23" t="s">
        <v>128</v>
      </c>
      <c r="AY401" s="23"/>
      <c r="AZ401" s="23" t="s">
        <v>1261</v>
      </c>
      <c r="BA401" s="65" t="s">
        <v>1262</v>
      </c>
    </row>
    <row r="402" spans="1:53" ht="16.05" customHeight="1" x14ac:dyDescent="0.3">
      <c r="A402" s="23">
        <v>1989</v>
      </c>
      <c r="B402" s="27" t="s">
        <v>294</v>
      </c>
      <c r="C402" s="27" t="s">
        <v>295</v>
      </c>
      <c r="D402" s="27" t="s">
        <v>1263</v>
      </c>
      <c r="E402" s="28">
        <v>32869</v>
      </c>
      <c r="F402" s="36">
        <v>0.97703703703703704</v>
      </c>
      <c r="G402" s="22">
        <v>32870</v>
      </c>
      <c r="H402" s="37">
        <v>0.43537037037037035</v>
      </c>
      <c r="I402" s="34" t="s">
        <v>6250</v>
      </c>
      <c r="J402" s="35">
        <v>-32.966999999999999</v>
      </c>
      <c r="K402" s="35">
        <v>151.619</v>
      </c>
      <c r="L402" s="42">
        <v>10</v>
      </c>
      <c r="M402" s="35">
        <v>5.4</v>
      </c>
      <c r="N402" s="35"/>
      <c r="O402" s="44">
        <v>5.5</v>
      </c>
      <c r="P402" s="44">
        <v>5.7</v>
      </c>
      <c r="Q402" s="44">
        <v>4.5999999999999996</v>
      </c>
      <c r="R402" s="44"/>
      <c r="S402" s="27" t="s">
        <v>5458</v>
      </c>
      <c r="T402" s="23" t="s">
        <v>146</v>
      </c>
      <c r="U402" s="27"/>
      <c r="V402" s="46">
        <v>2989790</v>
      </c>
      <c r="W402" s="47">
        <v>300000</v>
      </c>
      <c r="X402" s="23">
        <v>13</v>
      </c>
      <c r="Y402" s="23">
        <v>12</v>
      </c>
      <c r="Z402" s="50" t="s">
        <v>1264</v>
      </c>
      <c r="AA402" s="50" t="s">
        <v>1265</v>
      </c>
      <c r="AB402" s="47"/>
      <c r="AC402" s="27" t="s">
        <v>1266</v>
      </c>
      <c r="AD402" s="66">
        <v>50000</v>
      </c>
      <c r="AE402" s="50" t="s">
        <v>1267</v>
      </c>
      <c r="AF402" s="62" t="s">
        <v>1268</v>
      </c>
      <c r="AG402" s="23" t="s">
        <v>129</v>
      </c>
      <c r="AH402" s="23" t="s">
        <v>129</v>
      </c>
      <c r="AI402" s="23" t="s">
        <v>129</v>
      </c>
      <c r="AJ402" s="23" t="s">
        <v>43</v>
      </c>
      <c r="AK402" s="27" t="s">
        <v>1164</v>
      </c>
      <c r="AL402" s="27" t="s">
        <v>5632</v>
      </c>
      <c r="AM402" s="23"/>
      <c r="AN402" s="23"/>
      <c r="AO402" s="23"/>
      <c r="AP402" s="23"/>
      <c r="AQ402" s="23"/>
      <c r="AR402" s="23"/>
      <c r="AS402" s="23" t="s">
        <v>129</v>
      </c>
      <c r="AT402" s="23" t="s">
        <v>129</v>
      </c>
      <c r="AU402" s="23" t="s">
        <v>129</v>
      </c>
      <c r="AV402" s="23" t="s">
        <v>129</v>
      </c>
      <c r="AW402" s="23" t="s">
        <v>129</v>
      </c>
      <c r="AX402" s="23" t="s">
        <v>128</v>
      </c>
      <c r="AY402" s="23" t="s">
        <v>6335</v>
      </c>
      <c r="AZ402" s="23" t="s">
        <v>1269</v>
      </c>
      <c r="BA402" s="45" t="s">
        <v>1270</v>
      </c>
    </row>
    <row r="403" spans="1:53" ht="16.05" customHeight="1" x14ac:dyDescent="0.3">
      <c r="A403" s="23">
        <v>1990</v>
      </c>
      <c r="B403" s="27" t="s">
        <v>130</v>
      </c>
      <c r="C403" s="27" t="s">
        <v>131</v>
      </c>
      <c r="D403" s="27" t="s">
        <v>1271</v>
      </c>
      <c r="E403" s="28">
        <v>32913</v>
      </c>
      <c r="F403" s="36">
        <v>0.74821759259259257</v>
      </c>
      <c r="G403" s="22">
        <v>32914</v>
      </c>
      <c r="H403" s="37">
        <v>8.1550925925925929E-2</v>
      </c>
      <c r="I403" s="34" t="s">
        <v>6250</v>
      </c>
      <c r="J403" s="35">
        <v>31.677</v>
      </c>
      <c r="K403" s="35">
        <v>121.032</v>
      </c>
      <c r="L403" s="42">
        <v>10</v>
      </c>
      <c r="M403" s="43">
        <v>5.0199999999999996</v>
      </c>
      <c r="N403" s="35"/>
      <c r="O403" s="44"/>
      <c r="P403" s="44">
        <v>5</v>
      </c>
      <c r="Q403" s="44">
        <v>4.3</v>
      </c>
      <c r="R403" s="44"/>
      <c r="S403" s="24" t="s">
        <v>5110</v>
      </c>
      <c r="T403" s="23" t="s">
        <v>134</v>
      </c>
      <c r="U403" s="27"/>
      <c r="V403" s="46">
        <v>4613160</v>
      </c>
      <c r="W403" s="47"/>
      <c r="X403" s="50" t="s">
        <v>3350</v>
      </c>
      <c r="Y403" s="50" t="s">
        <v>3350</v>
      </c>
      <c r="Z403" s="50" t="s">
        <v>5939</v>
      </c>
      <c r="AA403" s="23"/>
      <c r="AB403" s="47"/>
      <c r="AC403" s="27" t="s">
        <v>5904</v>
      </c>
      <c r="AD403" s="23" t="s">
        <v>420</v>
      </c>
      <c r="AE403" s="23"/>
      <c r="AF403" s="66"/>
      <c r="AG403" s="23"/>
      <c r="AH403" s="23" t="s">
        <v>128</v>
      </c>
      <c r="AI403" s="23" t="s">
        <v>128</v>
      </c>
      <c r="AJ403" s="23" t="s">
        <v>43</v>
      </c>
      <c r="AK403" s="27"/>
      <c r="AL403" s="27"/>
      <c r="AM403" s="23"/>
      <c r="AN403" s="23"/>
      <c r="AO403" s="23"/>
      <c r="AP403" s="23"/>
      <c r="AQ403" s="23"/>
      <c r="AR403" s="23"/>
      <c r="AS403" s="23" t="s">
        <v>129</v>
      </c>
      <c r="AT403" s="23" t="s">
        <v>129</v>
      </c>
      <c r="AU403" s="23" t="s">
        <v>128</v>
      </c>
      <c r="AV403" s="23" t="s">
        <v>128</v>
      </c>
      <c r="AW403" s="23" t="s">
        <v>129</v>
      </c>
      <c r="AX403" s="23" t="s">
        <v>128</v>
      </c>
      <c r="AY403" s="23"/>
      <c r="AZ403" s="23" t="s">
        <v>1272</v>
      </c>
      <c r="BA403" s="45" t="s">
        <v>6516</v>
      </c>
    </row>
    <row r="404" spans="1:53" ht="16.05" customHeight="1" x14ac:dyDescent="0.3">
      <c r="A404" s="23">
        <v>1990</v>
      </c>
      <c r="B404" s="27" t="s">
        <v>153</v>
      </c>
      <c r="C404" s="27" t="s">
        <v>966</v>
      </c>
      <c r="D404" s="27" t="s">
        <v>1275</v>
      </c>
      <c r="E404" s="28">
        <v>32965</v>
      </c>
      <c r="F404" s="36">
        <v>0.57396990740740739</v>
      </c>
      <c r="G404" s="22">
        <v>32965</v>
      </c>
      <c r="H404" s="37">
        <v>0.61563657407407402</v>
      </c>
      <c r="I404" s="34" t="s">
        <v>6250</v>
      </c>
      <c r="J404" s="35">
        <v>52.314</v>
      </c>
      <c r="K404" s="35">
        <v>-2.9849999999999999</v>
      </c>
      <c r="L404" s="42">
        <v>18</v>
      </c>
      <c r="M404" s="43">
        <v>4.79</v>
      </c>
      <c r="N404" s="35"/>
      <c r="O404" s="44">
        <v>5.0999999999999996</v>
      </c>
      <c r="P404" s="44">
        <v>4.7</v>
      </c>
      <c r="Q404" s="44"/>
      <c r="R404" s="44"/>
      <c r="S404" s="27" t="s">
        <v>5110</v>
      </c>
      <c r="T404" s="23" t="s">
        <v>1276</v>
      </c>
      <c r="U404" s="27"/>
      <c r="V404" s="46"/>
      <c r="W404" s="47"/>
      <c r="X404" s="23">
        <v>0</v>
      </c>
      <c r="Y404" s="23">
        <v>0</v>
      </c>
      <c r="Z404" s="23">
        <v>0</v>
      </c>
      <c r="AA404" s="23">
        <v>0</v>
      </c>
      <c r="AB404" s="47">
        <v>0</v>
      </c>
      <c r="AC404" s="27"/>
      <c r="AD404" s="50" t="s">
        <v>211</v>
      </c>
      <c r="AE404" s="23"/>
      <c r="AF404" s="23" t="s">
        <v>141</v>
      </c>
      <c r="AG404" s="23"/>
      <c r="AH404" s="23"/>
      <c r="AI404" s="23"/>
      <c r="AJ404" s="23" t="s">
        <v>43</v>
      </c>
      <c r="AK404" s="27"/>
      <c r="AL404" s="27"/>
      <c r="AM404" s="23"/>
      <c r="AN404" s="23"/>
      <c r="AO404" s="23" t="s">
        <v>129</v>
      </c>
      <c r="AP404" s="23"/>
      <c r="AQ404" s="23" t="s">
        <v>129</v>
      </c>
      <c r="AR404" s="23"/>
      <c r="AS404" s="23" t="s">
        <v>129</v>
      </c>
      <c r="AT404" s="23" t="s">
        <v>128</v>
      </c>
      <c r="AU404" s="23" t="s">
        <v>129</v>
      </c>
      <c r="AV404" s="23" t="s">
        <v>129</v>
      </c>
      <c r="AW404" s="26" t="s">
        <v>129</v>
      </c>
      <c r="AX404" s="23" t="s">
        <v>128</v>
      </c>
      <c r="AY404" s="23"/>
      <c r="AZ404" s="23" t="s">
        <v>1277</v>
      </c>
      <c r="BA404" s="65"/>
    </row>
    <row r="405" spans="1:53" ht="16.05" customHeight="1" x14ac:dyDescent="0.3">
      <c r="A405" s="23">
        <v>1990</v>
      </c>
      <c r="B405" s="27" t="s">
        <v>187</v>
      </c>
      <c r="C405" s="27" t="s">
        <v>188</v>
      </c>
      <c r="D405" s="27" t="s">
        <v>1278</v>
      </c>
      <c r="E405" s="28">
        <v>32981</v>
      </c>
      <c r="F405" s="36">
        <v>0.81815856481481486</v>
      </c>
      <c r="G405" s="22">
        <v>32981</v>
      </c>
      <c r="H405" s="37">
        <v>0.96399305555555559</v>
      </c>
      <c r="I405" s="34" t="s">
        <v>6250</v>
      </c>
      <c r="J405" s="35">
        <v>31.106999999999999</v>
      </c>
      <c r="K405" s="35">
        <v>51.677999999999997</v>
      </c>
      <c r="L405" s="42">
        <v>47.1</v>
      </c>
      <c r="M405" s="43">
        <v>4.79</v>
      </c>
      <c r="N405" s="35"/>
      <c r="O405" s="44"/>
      <c r="P405" s="44">
        <v>4.7</v>
      </c>
      <c r="Q405" s="44"/>
      <c r="R405" s="44"/>
      <c r="S405" s="27" t="s">
        <v>5110</v>
      </c>
      <c r="T405" s="23"/>
      <c r="U405" s="27"/>
      <c r="V405" s="46"/>
      <c r="W405" s="47"/>
      <c r="X405" s="23"/>
      <c r="Y405" s="23"/>
      <c r="Z405" s="23"/>
      <c r="AA405" s="23"/>
      <c r="AB405" s="47"/>
      <c r="AC405" s="27"/>
      <c r="AD405" s="23" t="s">
        <v>232</v>
      </c>
      <c r="AE405" s="23"/>
      <c r="AF405" s="23" t="s">
        <v>141</v>
      </c>
      <c r="AG405" s="23"/>
      <c r="AH405" s="23"/>
      <c r="AI405" s="23"/>
      <c r="AJ405" s="23" t="s">
        <v>311</v>
      </c>
      <c r="AK405" s="27"/>
      <c r="AL405" s="27"/>
      <c r="AM405" s="23"/>
      <c r="AN405" s="23"/>
      <c r="AO405" s="23"/>
      <c r="AP405" s="23"/>
      <c r="AQ405" s="23" t="s">
        <v>129</v>
      </c>
      <c r="AR405" s="23"/>
      <c r="AS405" s="23" t="s">
        <v>128</v>
      </c>
      <c r="AT405" s="23" t="s">
        <v>128</v>
      </c>
      <c r="AU405" s="23" t="s">
        <v>129</v>
      </c>
      <c r="AV405" s="23" t="s">
        <v>128</v>
      </c>
      <c r="AW405" s="23" t="s">
        <v>129</v>
      </c>
      <c r="AX405" s="23" t="s">
        <v>128</v>
      </c>
      <c r="AY405" s="23"/>
      <c r="AZ405" s="23" t="s">
        <v>1279</v>
      </c>
      <c r="BA405" s="45"/>
    </row>
    <row r="406" spans="1:53" ht="16.05" customHeight="1" x14ac:dyDescent="0.3">
      <c r="A406" s="23">
        <v>1990</v>
      </c>
      <c r="B406" s="27" t="s">
        <v>148</v>
      </c>
      <c r="C406" s="27" t="s">
        <v>191</v>
      </c>
      <c r="D406" s="27" t="s">
        <v>1280</v>
      </c>
      <c r="E406" s="28">
        <v>32991</v>
      </c>
      <c r="F406" s="36">
        <v>0.19568287037037035</v>
      </c>
      <c r="G406" s="22">
        <v>32990</v>
      </c>
      <c r="H406" s="37">
        <v>0.90401620370370372</v>
      </c>
      <c r="I406" s="34" t="s">
        <v>6250</v>
      </c>
      <c r="J406" s="35">
        <v>37.875999999999998</v>
      </c>
      <c r="K406" s="35">
        <v>-121.974</v>
      </c>
      <c r="L406" s="42">
        <v>6.7</v>
      </c>
      <c r="M406" s="35">
        <v>4.5</v>
      </c>
      <c r="N406" s="35"/>
      <c r="O406" s="44">
        <v>4.4000000000000004</v>
      </c>
      <c r="P406" s="44">
        <v>4.3</v>
      </c>
      <c r="Q406" s="44"/>
      <c r="R406" s="44"/>
      <c r="S406" s="27" t="s">
        <v>5271</v>
      </c>
      <c r="T406" s="23" t="s">
        <v>497</v>
      </c>
      <c r="U406" s="27"/>
      <c r="V406" s="46"/>
      <c r="W406" s="47"/>
      <c r="X406" s="23"/>
      <c r="Y406" s="23"/>
      <c r="Z406" s="23"/>
      <c r="AA406" s="23"/>
      <c r="AB406" s="47"/>
      <c r="AC406" s="27"/>
      <c r="AD406" s="23">
        <v>30</v>
      </c>
      <c r="AE406" s="23">
        <v>10</v>
      </c>
      <c r="AF406" s="66"/>
      <c r="AG406" s="23" t="s">
        <v>128</v>
      </c>
      <c r="AH406" s="23"/>
      <c r="AI406" s="23"/>
      <c r="AJ406" s="23" t="s">
        <v>311</v>
      </c>
      <c r="AK406" s="27"/>
      <c r="AL406" s="27"/>
      <c r="AM406" s="23"/>
      <c r="AN406" s="23"/>
      <c r="AO406" s="23"/>
      <c r="AP406" s="23"/>
      <c r="AQ406" s="23"/>
      <c r="AR406" s="23"/>
      <c r="AS406" s="23" t="s">
        <v>129</v>
      </c>
      <c r="AT406" s="23" t="s">
        <v>128</v>
      </c>
      <c r="AU406" s="23" t="s">
        <v>128</v>
      </c>
      <c r="AV406" s="23" t="s">
        <v>128</v>
      </c>
      <c r="AW406" s="23" t="s">
        <v>129</v>
      </c>
      <c r="AX406" s="23" t="s">
        <v>128</v>
      </c>
      <c r="AY406" s="23"/>
      <c r="AZ406" s="23" t="s">
        <v>1281</v>
      </c>
      <c r="BA406" s="45" t="s">
        <v>1282</v>
      </c>
    </row>
    <row r="407" spans="1:53" ht="16.05" customHeight="1" x14ac:dyDescent="0.3">
      <c r="A407" s="23">
        <v>1990</v>
      </c>
      <c r="B407" s="27" t="s">
        <v>294</v>
      </c>
      <c r="C407" s="27" t="s">
        <v>1283</v>
      </c>
      <c r="D407" s="27" t="s">
        <v>1284</v>
      </c>
      <c r="E407" s="28">
        <v>33028</v>
      </c>
      <c r="F407" s="36">
        <v>0.40598379629629627</v>
      </c>
      <c r="G407" s="22">
        <v>33028</v>
      </c>
      <c r="H407" s="37">
        <v>0.86431712962962959</v>
      </c>
      <c r="I407" s="34" t="s">
        <v>6250</v>
      </c>
      <c r="J407" s="35">
        <v>-14.351000000000001</v>
      </c>
      <c r="K407" s="35">
        <v>167.74199999999999</v>
      </c>
      <c r="L407" s="42">
        <v>26.5</v>
      </c>
      <c r="M407" s="35">
        <v>5.33</v>
      </c>
      <c r="N407" s="35"/>
      <c r="O407" s="44"/>
      <c r="P407" s="44">
        <v>5.0999999999999996</v>
      </c>
      <c r="Q407" s="44">
        <v>4.8</v>
      </c>
      <c r="R407" s="44"/>
      <c r="S407" s="27" t="s">
        <v>5110</v>
      </c>
      <c r="T407" s="23"/>
      <c r="U407" s="27"/>
      <c r="V407" s="46"/>
      <c r="W407" s="47"/>
      <c r="X407" s="23"/>
      <c r="Y407" s="23"/>
      <c r="Z407" s="23"/>
      <c r="AA407" s="23"/>
      <c r="AB407" s="47"/>
      <c r="AC407" s="27"/>
      <c r="AD407" s="23" t="s">
        <v>232</v>
      </c>
      <c r="AE407" s="23"/>
      <c r="AF407" s="66"/>
      <c r="AG407" s="23" t="s">
        <v>128</v>
      </c>
      <c r="AH407" s="23" t="s">
        <v>129</v>
      </c>
      <c r="AI407" s="23"/>
      <c r="AJ407" s="23" t="s">
        <v>311</v>
      </c>
      <c r="AK407" s="27"/>
      <c r="AL407" s="27"/>
      <c r="AM407" s="23"/>
      <c r="AN407" s="23"/>
      <c r="AO407" s="23"/>
      <c r="AP407" s="23"/>
      <c r="AQ407" s="23"/>
      <c r="AR407" s="23"/>
      <c r="AS407" s="23" t="s">
        <v>129</v>
      </c>
      <c r="AT407" s="23" t="s">
        <v>128</v>
      </c>
      <c r="AU407" s="23" t="s">
        <v>128</v>
      </c>
      <c r="AV407" s="23" t="s">
        <v>128</v>
      </c>
      <c r="AW407" s="23" t="s">
        <v>129</v>
      </c>
      <c r="AX407" s="23" t="s">
        <v>128</v>
      </c>
      <c r="AY407" s="23"/>
      <c r="AZ407" s="23" t="s">
        <v>1285</v>
      </c>
      <c r="BA407" s="45" t="s">
        <v>1286</v>
      </c>
    </row>
    <row r="408" spans="1:53" ht="16.05" customHeight="1" x14ac:dyDescent="0.3">
      <c r="A408" s="23">
        <v>1990</v>
      </c>
      <c r="B408" s="27" t="s">
        <v>443</v>
      </c>
      <c r="C408" s="27" t="s">
        <v>1213</v>
      </c>
      <c r="D408" s="27" t="s">
        <v>1287</v>
      </c>
      <c r="E408" s="28">
        <v>33032</v>
      </c>
      <c r="F408" s="36">
        <v>2.210648148148148E-2</v>
      </c>
      <c r="G408" s="22">
        <v>33031</v>
      </c>
      <c r="H408" s="37">
        <v>0.77210648148148142</v>
      </c>
      <c r="I408" s="34" t="s">
        <v>6250</v>
      </c>
      <c r="J408" s="35">
        <v>9.8550000000000004</v>
      </c>
      <c r="K408" s="35">
        <v>-84.326999999999998</v>
      </c>
      <c r="L408" s="42">
        <v>10</v>
      </c>
      <c r="M408" s="43">
        <v>5.26</v>
      </c>
      <c r="N408" s="35"/>
      <c r="O408" s="44"/>
      <c r="P408" s="44">
        <v>4.7</v>
      </c>
      <c r="Q408" s="44">
        <v>4.5999999999999996</v>
      </c>
      <c r="R408" s="44"/>
      <c r="S408" s="27" t="s">
        <v>5110</v>
      </c>
      <c r="T408" s="23"/>
      <c r="U408" s="27"/>
      <c r="V408" s="46"/>
      <c r="W408" s="47"/>
      <c r="X408" s="23"/>
      <c r="Y408" s="23"/>
      <c r="Z408" s="23"/>
      <c r="AA408" s="23"/>
      <c r="AB408" s="47"/>
      <c r="AC408" s="27"/>
      <c r="AD408" s="23">
        <v>14</v>
      </c>
      <c r="AE408" s="23"/>
      <c r="AF408" s="23" t="s">
        <v>141</v>
      </c>
      <c r="AG408" s="23"/>
      <c r="AH408" s="23"/>
      <c r="AI408" s="23"/>
      <c r="AJ408" s="23" t="s">
        <v>390</v>
      </c>
      <c r="AK408" s="27"/>
      <c r="AL408" s="27" t="s">
        <v>1289</v>
      </c>
      <c r="AM408" s="23"/>
      <c r="AN408" s="23"/>
      <c r="AO408" s="23"/>
      <c r="AP408" s="23"/>
      <c r="AQ408" s="23" t="s">
        <v>129</v>
      </c>
      <c r="AR408" s="23"/>
      <c r="AS408" s="23" t="s">
        <v>128</v>
      </c>
      <c r="AT408" s="23" t="s">
        <v>128</v>
      </c>
      <c r="AU408" s="23" t="s">
        <v>129</v>
      </c>
      <c r="AV408" s="23" t="s">
        <v>128</v>
      </c>
      <c r="AW408" s="23" t="s">
        <v>129</v>
      </c>
      <c r="AX408" s="23" t="s">
        <v>128</v>
      </c>
      <c r="AY408" s="23"/>
      <c r="AZ408" s="23" t="s">
        <v>1288</v>
      </c>
      <c r="BA408" s="45"/>
    </row>
    <row r="409" spans="1:53" ht="16.05" customHeight="1" x14ac:dyDescent="0.3">
      <c r="A409" s="23">
        <v>1990</v>
      </c>
      <c r="B409" s="27" t="s">
        <v>269</v>
      </c>
      <c r="C409" s="27" t="s">
        <v>270</v>
      </c>
      <c r="D409" s="27" t="s">
        <v>1290</v>
      </c>
      <c r="E409" s="28">
        <v>33033</v>
      </c>
      <c r="F409" s="36">
        <v>5.1793981481481483E-2</v>
      </c>
      <c r="G409" s="22">
        <v>33032</v>
      </c>
      <c r="H409" s="37">
        <v>0.84346064814814825</v>
      </c>
      <c r="I409" s="34" t="s">
        <v>6250</v>
      </c>
      <c r="J409" s="35">
        <v>-6.0620000000000003</v>
      </c>
      <c r="K409" s="35">
        <v>-77.135999999999996</v>
      </c>
      <c r="L409" s="42">
        <v>25.6</v>
      </c>
      <c r="M409" s="35">
        <v>5.4989999999999997</v>
      </c>
      <c r="N409" s="35"/>
      <c r="O409" s="44"/>
      <c r="P409" s="44">
        <v>5.5</v>
      </c>
      <c r="Q409" s="44">
        <v>4.9000000000000004</v>
      </c>
      <c r="R409" s="44"/>
      <c r="S409" s="27" t="s">
        <v>5495</v>
      </c>
      <c r="T409" s="23" t="s">
        <v>139</v>
      </c>
      <c r="U409" s="27"/>
      <c r="V409" s="46">
        <v>587331</v>
      </c>
      <c r="W409" s="47"/>
      <c r="X409" s="23">
        <v>1</v>
      </c>
      <c r="Y409" s="23">
        <v>1</v>
      </c>
      <c r="Z409" s="23"/>
      <c r="AA409" s="23"/>
      <c r="AB409" s="47"/>
      <c r="AC409" s="27" t="s">
        <v>5908</v>
      </c>
      <c r="AD409" s="23"/>
      <c r="AE409" s="23">
        <v>14</v>
      </c>
      <c r="AF409" s="23" t="s">
        <v>141</v>
      </c>
      <c r="AG409" s="23"/>
      <c r="AH409" s="23" t="s">
        <v>128</v>
      </c>
      <c r="AI409" s="23" t="s">
        <v>128</v>
      </c>
      <c r="AJ409" s="23" t="s">
        <v>387</v>
      </c>
      <c r="AK409" s="27" t="s">
        <v>97</v>
      </c>
      <c r="AL409" s="27" t="s">
        <v>1292</v>
      </c>
      <c r="AM409" s="23"/>
      <c r="AN409" s="23"/>
      <c r="AO409" s="23"/>
      <c r="AP409" s="23"/>
      <c r="AQ409" s="23" t="s">
        <v>129</v>
      </c>
      <c r="AR409" s="23"/>
      <c r="AS409" s="23" t="s">
        <v>129</v>
      </c>
      <c r="AT409" s="23" t="s">
        <v>129</v>
      </c>
      <c r="AU409" s="23" t="s">
        <v>129</v>
      </c>
      <c r="AV409" s="23" t="s">
        <v>128</v>
      </c>
      <c r="AW409" s="23" t="s">
        <v>129</v>
      </c>
      <c r="AX409" s="23" t="s">
        <v>128</v>
      </c>
      <c r="AY409" s="23"/>
      <c r="AZ409" s="23" t="s">
        <v>1291</v>
      </c>
      <c r="BA409" s="45"/>
    </row>
    <row r="410" spans="1:53" ht="16.05" customHeight="1" x14ac:dyDescent="0.3">
      <c r="A410" s="23">
        <v>1990</v>
      </c>
      <c r="B410" s="27" t="s">
        <v>218</v>
      </c>
      <c r="C410" s="27" t="s">
        <v>426</v>
      </c>
      <c r="D410" s="27" t="s">
        <v>1293</v>
      </c>
      <c r="E410" s="28">
        <v>33060</v>
      </c>
      <c r="F410" s="36">
        <v>1.1342592592592592E-2</v>
      </c>
      <c r="G410" s="22">
        <v>33060</v>
      </c>
      <c r="H410" s="37">
        <v>0.30300925925925926</v>
      </c>
      <c r="I410" s="34" t="s">
        <v>6250</v>
      </c>
      <c r="J410" s="35">
        <v>-6.9039999999999999</v>
      </c>
      <c r="K410" s="35">
        <v>108.12</v>
      </c>
      <c r="L410" s="42">
        <v>13.5</v>
      </c>
      <c r="M410" s="35">
        <v>5.5460000000000003</v>
      </c>
      <c r="N410" s="35"/>
      <c r="O410" s="44"/>
      <c r="P410" s="44">
        <v>5.8</v>
      </c>
      <c r="Q410" s="44">
        <v>4.8</v>
      </c>
      <c r="R410" s="44"/>
      <c r="S410" s="27" t="s">
        <v>5360</v>
      </c>
      <c r="T410" s="23" t="s">
        <v>139</v>
      </c>
      <c r="U410" s="27"/>
      <c r="V410" s="46">
        <v>55803421</v>
      </c>
      <c r="W410" s="47"/>
      <c r="X410" s="23">
        <v>0</v>
      </c>
      <c r="Y410" s="23">
        <v>0</v>
      </c>
      <c r="Z410" s="23">
        <v>103</v>
      </c>
      <c r="AA410" s="23"/>
      <c r="AB410" s="47"/>
      <c r="AC410" s="27"/>
      <c r="AD410" s="23">
        <v>10300</v>
      </c>
      <c r="AE410" s="23" t="s">
        <v>136</v>
      </c>
      <c r="AF410" s="62" t="s">
        <v>127</v>
      </c>
      <c r="AG410" s="23"/>
      <c r="AH410" s="23" t="s">
        <v>128</v>
      </c>
      <c r="AI410" s="23" t="s">
        <v>128</v>
      </c>
      <c r="AJ410" s="23" t="s">
        <v>43</v>
      </c>
      <c r="AK410" s="27" t="s">
        <v>100</v>
      </c>
      <c r="AL410" s="27"/>
      <c r="AM410" s="23"/>
      <c r="AN410" s="23"/>
      <c r="AO410" s="23"/>
      <c r="AP410" s="23"/>
      <c r="AQ410" s="23" t="s">
        <v>129</v>
      </c>
      <c r="AR410" s="23"/>
      <c r="AS410" s="23" t="s">
        <v>129</v>
      </c>
      <c r="AT410" s="23" t="s">
        <v>129</v>
      </c>
      <c r="AU410" s="23" t="s">
        <v>129</v>
      </c>
      <c r="AV410" s="23" t="s">
        <v>129</v>
      </c>
      <c r="AW410" s="23" t="s">
        <v>129</v>
      </c>
      <c r="AX410" s="23" t="s">
        <v>128</v>
      </c>
      <c r="AY410" s="23"/>
      <c r="AZ410" s="23" t="s">
        <v>1294</v>
      </c>
      <c r="BA410" s="45"/>
    </row>
    <row r="411" spans="1:53" ht="16.05" customHeight="1" x14ac:dyDescent="0.3">
      <c r="A411" s="23">
        <v>1990</v>
      </c>
      <c r="B411" s="27" t="s">
        <v>187</v>
      </c>
      <c r="C411" s="27" t="s">
        <v>188</v>
      </c>
      <c r="D411" s="27" t="s">
        <v>1295</v>
      </c>
      <c r="E411" s="28">
        <v>33060</v>
      </c>
      <c r="F411" s="36">
        <v>0.81587962962962957</v>
      </c>
      <c r="G411" s="22">
        <v>33060</v>
      </c>
      <c r="H411" s="37">
        <v>0.96171296296296294</v>
      </c>
      <c r="I411" s="34" t="s">
        <v>6250</v>
      </c>
      <c r="J411" s="35">
        <v>36.860999999999997</v>
      </c>
      <c r="K411" s="35">
        <v>49.302999999999997</v>
      </c>
      <c r="L411" s="42">
        <v>34.6</v>
      </c>
      <c r="M411" s="35">
        <v>5.2880000000000003</v>
      </c>
      <c r="N411" s="35"/>
      <c r="O411" s="44"/>
      <c r="P411" s="44">
        <v>5.3</v>
      </c>
      <c r="Q411" s="44">
        <v>4.4000000000000004</v>
      </c>
      <c r="R411" s="44"/>
      <c r="S411" s="27" t="s">
        <v>5361</v>
      </c>
      <c r="T411" s="23" t="s">
        <v>582</v>
      </c>
      <c r="U411" s="27"/>
      <c r="V411" s="46">
        <v>4077437</v>
      </c>
      <c r="W411" s="47"/>
      <c r="X411" s="23">
        <v>0</v>
      </c>
      <c r="Y411" s="23">
        <v>0</v>
      </c>
      <c r="Z411" s="23">
        <v>2</v>
      </c>
      <c r="AA411" s="23"/>
      <c r="AB411" s="47"/>
      <c r="AC411" s="27"/>
      <c r="AD411" s="23"/>
      <c r="AE411" s="23"/>
      <c r="AF411" s="66"/>
      <c r="AG411" s="23" t="s">
        <v>129</v>
      </c>
      <c r="AH411" s="23" t="s">
        <v>129</v>
      </c>
      <c r="AI411" s="23" t="s">
        <v>128</v>
      </c>
      <c r="AJ411" s="23" t="s">
        <v>390</v>
      </c>
      <c r="AK411" s="27"/>
      <c r="AL411" s="27" t="s">
        <v>1297</v>
      </c>
      <c r="AM411" s="23"/>
      <c r="AN411" s="23"/>
      <c r="AO411" s="23"/>
      <c r="AP411" s="23"/>
      <c r="AQ411" s="23"/>
      <c r="AR411" s="23"/>
      <c r="AS411" s="23" t="s">
        <v>129</v>
      </c>
      <c r="AT411" s="23" t="s">
        <v>129</v>
      </c>
      <c r="AU411" s="23" t="s">
        <v>128</v>
      </c>
      <c r="AV411" s="23" t="s">
        <v>128</v>
      </c>
      <c r="AW411" s="23" t="s">
        <v>129</v>
      </c>
      <c r="AX411" s="23" t="s">
        <v>128</v>
      </c>
      <c r="AY411" s="23"/>
      <c r="AZ411" s="23" t="s">
        <v>1296</v>
      </c>
      <c r="BA411" s="45" t="s">
        <v>6517</v>
      </c>
    </row>
    <row r="412" spans="1:53" ht="16.05" customHeight="1" x14ac:dyDescent="0.3">
      <c r="A412" s="23">
        <v>1990</v>
      </c>
      <c r="B412" s="27" t="s">
        <v>123</v>
      </c>
      <c r="C412" s="27" t="s">
        <v>124</v>
      </c>
      <c r="D412" s="27" t="s">
        <v>1298</v>
      </c>
      <c r="E412" s="28">
        <v>33072</v>
      </c>
      <c r="F412" s="36">
        <v>0.47875000000000001</v>
      </c>
      <c r="G412" s="22">
        <v>33072</v>
      </c>
      <c r="H412" s="37">
        <v>0.60375000000000001</v>
      </c>
      <c r="I412" s="34" t="s">
        <v>6250</v>
      </c>
      <c r="J412" s="35">
        <v>36.99</v>
      </c>
      <c r="K412" s="35">
        <v>29.594999999999999</v>
      </c>
      <c r="L412" s="42">
        <v>17.2</v>
      </c>
      <c r="M412" s="35">
        <v>5.5309999999999997</v>
      </c>
      <c r="N412" s="35"/>
      <c r="O412" s="44"/>
      <c r="P412" s="44">
        <v>5.2</v>
      </c>
      <c r="Q412" s="44">
        <v>5.0999999999999996</v>
      </c>
      <c r="R412" s="44"/>
      <c r="S412" s="27" t="s">
        <v>5316</v>
      </c>
      <c r="T412" s="23" t="s">
        <v>139</v>
      </c>
      <c r="U412" s="27"/>
      <c r="V412" s="46"/>
      <c r="W412" s="47"/>
      <c r="X412" s="23"/>
      <c r="Y412" s="23"/>
      <c r="Z412" s="23"/>
      <c r="AA412" s="23"/>
      <c r="AB412" s="47"/>
      <c r="AC412" s="27"/>
      <c r="AD412" s="23">
        <v>393</v>
      </c>
      <c r="AE412" s="23"/>
      <c r="AF412" s="62" t="s">
        <v>137</v>
      </c>
      <c r="AG412" s="23" t="s">
        <v>128</v>
      </c>
      <c r="AH412" s="23"/>
      <c r="AI412" s="23"/>
      <c r="AJ412" s="23" t="s">
        <v>43</v>
      </c>
      <c r="AK412" s="27" t="s">
        <v>1300</v>
      </c>
      <c r="AL412" s="27" t="s">
        <v>1301</v>
      </c>
      <c r="AM412" s="23"/>
      <c r="AN412" s="23"/>
      <c r="AO412" s="23"/>
      <c r="AP412" s="23"/>
      <c r="AQ412" s="23" t="s">
        <v>129</v>
      </c>
      <c r="AR412" s="23"/>
      <c r="AS412" s="23" t="s">
        <v>129</v>
      </c>
      <c r="AT412" s="23" t="s">
        <v>128</v>
      </c>
      <c r="AU412" s="23" t="s">
        <v>129</v>
      </c>
      <c r="AV412" s="23" t="s">
        <v>128</v>
      </c>
      <c r="AW412" s="23" t="s">
        <v>129</v>
      </c>
      <c r="AX412" s="23" t="s">
        <v>128</v>
      </c>
      <c r="AY412" s="23"/>
      <c r="AZ412" s="23" t="s">
        <v>1299</v>
      </c>
      <c r="BA412" s="45"/>
    </row>
    <row r="413" spans="1:53" ht="16.05" customHeight="1" x14ac:dyDescent="0.3">
      <c r="A413" s="23">
        <v>1990</v>
      </c>
      <c r="B413" s="27" t="s">
        <v>269</v>
      </c>
      <c r="C413" s="27" t="s">
        <v>500</v>
      </c>
      <c r="D413" s="27" t="s">
        <v>1302</v>
      </c>
      <c r="E413" s="28">
        <v>33096</v>
      </c>
      <c r="F413" s="36">
        <v>0.12494212962962963</v>
      </c>
      <c r="G413" s="22">
        <v>33095</v>
      </c>
      <c r="H413" s="37">
        <v>0.91660879629629621</v>
      </c>
      <c r="I413" s="34" t="s">
        <v>6250</v>
      </c>
      <c r="J413" s="35">
        <v>-5.8999999999999997E-2</v>
      </c>
      <c r="K413" s="35">
        <v>-78.448999999999998</v>
      </c>
      <c r="L413" s="42">
        <v>5</v>
      </c>
      <c r="M413" s="35">
        <v>5.2839999999999998</v>
      </c>
      <c r="N413" s="35"/>
      <c r="O413" s="44"/>
      <c r="P413" s="44">
        <v>5</v>
      </c>
      <c r="Q413" s="44">
        <v>4.4000000000000004</v>
      </c>
      <c r="R413" s="44"/>
      <c r="S413" s="27" t="s">
        <v>5296</v>
      </c>
      <c r="T413" s="23" t="s">
        <v>139</v>
      </c>
      <c r="U413" s="27"/>
      <c r="V413" s="46">
        <v>5576246</v>
      </c>
      <c r="W413" s="47">
        <v>6510</v>
      </c>
      <c r="X413" s="50" t="s">
        <v>2227</v>
      </c>
      <c r="Y413" s="50" t="s">
        <v>2227</v>
      </c>
      <c r="Z413" s="23">
        <v>10</v>
      </c>
      <c r="AA413" s="23"/>
      <c r="AB413" s="47"/>
      <c r="AC413" s="24" t="s">
        <v>5686</v>
      </c>
      <c r="AD413" s="50" t="s">
        <v>5805</v>
      </c>
      <c r="AE413" s="50" t="s">
        <v>136</v>
      </c>
      <c r="AF413" s="62" t="s">
        <v>127</v>
      </c>
      <c r="AG413" s="23" t="s">
        <v>129</v>
      </c>
      <c r="AH413" s="23" t="s">
        <v>129</v>
      </c>
      <c r="AI413" s="23" t="s">
        <v>128</v>
      </c>
      <c r="AJ413" s="23" t="s">
        <v>43</v>
      </c>
      <c r="AK413" s="27" t="s">
        <v>100</v>
      </c>
      <c r="AL413" s="27"/>
      <c r="AM413" s="23"/>
      <c r="AN413" s="23"/>
      <c r="AO413" s="23"/>
      <c r="AP413" s="23"/>
      <c r="AQ413" s="23" t="s">
        <v>129</v>
      </c>
      <c r="AR413" s="23"/>
      <c r="AS413" s="23" t="s">
        <v>129</v>
      </c>
      <c r="AT413" s="23" t="s">
        <v>129</v>
      </c>
      <c r="AU413" s="23" t="s">
        <v>129</v>
      </c>
      <c r="AV413" s="23" t="s">
        <v>129</v>
      </c>
      <c r="AW413" s="23" t="s">
        <v>129</v>
      </c>
      <c r="AX413" s="23" t="s">
        <v>128</v>
      </c>
      <c r="AY413" s="23"/>
      <c r="AZ413" s="23" t="s">
        <v>1303</v>
      </c>
      <c r="BA413" s="39" t="s">
        <v>5806</v>
      </c>
    </row>
    <row r="414" spans="1:53" ht="16.05" customHeight="1" x14ac:dyDescent="0.3">
      <c r="A414" s="23">
        <v>1990</v>
      </c>
      <c r="B414" s="27" t="s">
        <v>838</v>
      </c>
      <c r="C414" s="27" t="s">
        <v>877</v>
      </c>
      <c r="D414" s="27" t="s">
        <v>1304</v>
      </c>
      <c r="E414" s="28">
        <v>33120</v>
      </c>
      <c r="F414" s="36">
        <v>0.33546296296296302</v>
      </c>
      <c r="G414" s="22">
        <v>33120</v>
      </c>
      <c r="H414" s="37">
        <v>0.16879629629629631</v>
      </c>
      <c r="I414" s="34" t="s">
        <v>6250</v>
      </c>
      <c r="J414" s="35">
        <v>19.803000000000001</v>
      </c>
      <c r="K414" s="35">
        <v>-75.69</v>
      </c>
      <c r="L414" s="42">
        <v>33.299999999999997</v>
      </c>
      <c r="M414" s="35">
        <v>5.2089999999999996</v>
      </c>
      <c r="N414" s="35"/>
      <c r="O414" s="44"/>
      <c r="P414" s="44">
        <v>5.2</v>
      </c>
      <c r="Q414" s="44">
        <v>4.5</v>
      </c>
      <c r="R414" s="44"/>
      <c r="S414" s="27" t="s">
        <v>5332</v>
      </c>
      <c r="T414" s="23"/>
      <c r="U414" s="27"/>
      <c r="V414" s="46"/>
      <c r="W414" s="47"/>
      <c r="X414" s="23"/>
      <c r="Y414" s="23"/>
      <c r="Z414" s="23"/>
      <c r="AA414" s="23"/>
      <c r="AB414" s="47"/>
      <c r="AC414" s="27"/>
      <c r="AD414" s="23" t="s">
        <v>470</v>
      </c>
      <c r="AE414" s="23"/>
      <c r="AF414" s="66"/>
      <c r="AG414" s="23" t="s">
        <v>128</v>
      </c>
      <c r="AH414" s="23" t="s">
        <v>129</v>
      </c>
      <c r="AI414" s="23"/>
      <c r="AJ414" s="23" t="s">
        <v>43</v>
      </c>
      <c r="AK414" s="27"/>
      <c r="AL414" s="27"/>
      <c r="AM414" s="23"/>
      <c r="AN414" s="23"/>
      <c r="AO414" s="23"/>
      <c r="AP414" s="23"/>
      <c r="AQ414" s="23"/>
      <c r="AR414" s="23"/>
      <c r="AS414" s="23" t="s">
        <v>129</v>
      </c>
      <c r="AT414" s="23" t="s">
        <v>128</v>
      </c>
      <c r="AU414" s="23" t="s">
        <v>128</v>
      </c>
      <c r="AV414" s="23" t="s">
        <v>128</v>
      </c>
      <c r="AW414" s="23" t="s">
        <v>129</v>
      </c>
      <c r="AX414" s="23" t="s">
        <v>128</v>
      </c>
      <c r="AY414" s="23"/>
      <c r="AZ414" s="23" t="s">
        <v>1305</v>
      </c>
      <c r="BA414" s="45" t="s">
        <v>1306</v>
      </c>
    </row>
    <row r="415" spans="1:53" ht="16.05" customHeight="1" x14ac:dyDescent="0.3">
      <c r="A415" s="23">
        <v>1990</v>
      </c>
      <c r="B415" s="27" t="s">
        <v>143</v>
      </c>
      <c r="C415" s="27" t="s">
        <v>661</v>
      </c>
      <c r="D415" s="27" t="s">
        <v>662</v>
      </c>
      <c r="E415" s="28">
        <v>33142</v>
      </c>
      <c r="F415" s="36">
        <v>0.96416666666666673</v>
      </c>
      <c r="G415" s="22">
        <v>33143</v>
      </c>
      <c r="H415" s="37">
        <v>4.7500000000000007E-2</v>
      </c>
      <c r="I415" s="34" t="s">
        <v>6250</v>
      </c>
      <c r="J415" s="35">
        <v>-28.013999999999999</v>
      </c>
      <c r="K415" s="35">
        <v>26.727</v>
      </c>
      <c r="L415" s="42">
        <v>5</v>
      </c>
      <c r="M415" s="35">
        <v>5.0030000000000001</v>
      </c>
      <c r="N415" s="35"/>
      <c r="O415" s="44"/>
      <c r="P415" s="44">
        <v>5.4</v>
      </c>
      <c r="Q415" s="44">
        <v>4.2</v>
      </c>
      <c r="R415" s="44"/>
      <c r="S415" s="27" t="s">
        <v>5496</v>
      </c>
      <c r="T415" s="23" t="s">
        <v>139</v>
      </c>
      <c r="U415" s="27" t="s">
        <v>193</v>
      </c>
      <c r="V415" s="46"/>
      <c r="W415" s="47"/>
      <c r="X415" s="23">
        <v>2</v>
      </c>
      <c r="Y415" s="23">
        <v>2</v>
      </c>
      <c r="Z415" s="23">
        <v>5</v>
      </c>
      <c r="AA415" s="23"/>
      <c r="AB415" s="47"/>
      <c r="AC415" s="27" t="s">
        <v>1307</v>
      </c>
      <c r="AD415" s="23" t="s">
        <v>470</v>
      </c>
      <c r="AE415" s="23"/>
      <c r="AF415" s="23" t="s">
        <v>141</v>
      </c>
      <c r="AG415" s="23"/>
      <c r="AH415" s="23"/>
      <c r="AI415" s="23"/>
      <c r="AJ415" s="23" t="s">
        <v>311</v>
      </c>
      <c r="AK415" s="27" t="s">
        <v>1309</v>
      </c>
      <c r="AL415" s="27" t="s">
        <v>1310</v>
      </c>
      <c r="AM415" s="23"/>
      <c r="AN415" s="23"/>
      <c r="AO415" s="23"/>
      <c r="AP415" s="23"/>
      <c r="AQ415" s="23" t="s">
        <v>129</v>
      </c>
      <c r="AR415" s="23"/>
      <c r="AS415" s="23" t="s">
        <v>129</v>
      </c>
      <c r="AT415" s="23" t="s">
        <v>129</v>
      </c>
      <c r="AU415" s="23" t="s">
        <v>129</v>
      </c>
      <c r="AV415" s="23" t="s">
        <v>128</v>
      </c>
      <c r="AW415" s="23" t="s">
        <v>129</v>
      </c>
      <c r="AX415" s="23" t="s">
        <v>128</v>
      </c>
      <c r="AY415" s="23"/>
      <c r="AZ415" s="23" t="s">
        <v>1308</v>
      </c>
      <c r="BA415" s="45"/>
    </row>
    <row r="416" spans="1:53" ht="16.05" customHeight="1" x14ac:dyDescent="0.3">
      <c r="A416" s="23">
        <v>1990</v>
      </c>
      <c r="B416" s="27" t="s">
        <v>393</v>
      </c>
      <c r="C416" s="27" t="s">
        <v>1311</v>
      </c>
      <c r="D416" s="27" t="s">
        <v>1312</v>
      </c>
      <c r="E416" s="28">
        <v>33143</v>
      </c>
      <c r="F416" s="36">
        <v>0.88370949074074068</v>
      </c>
      <c r="G416" s="22">
        <v>33144</v>
      </c>
      <c r="H416" s="37">
        <v>0.17537037037037037</v>
      </c>
      <c r="I416" s="34" t="s">
        <v>6250</v>
      </c>
      <c r="J416" s="35">
        <v>47.902999999999999</v>
      </c>
      <c r="K416" s="35">
        <v>84.960999999999999</v>
      </c>
      <c r="L416" s="42">
        <v>33.4</v>
      </c>
      <c r="M416" s="35">
        <v>5.2</v>
      </c>
      <c r="N416" s="35"/>
      <c r="O416" s="44"/>
      <c r="P416" s="44">
        <v>5</v>
      </c>
      <c r="Q416" s="44">
        <v>4.5</v>
      </c>
      <c r="R416" s="44"/>
      <c r="S416" s="27" t="s">
        <v>5110</v>
      </c>
      <c r="T416" s="23" t="s">
        <v>139</v>
      </c>
      <c r="U416" s="27"/>
      <c r="V416" s="46">
        <v>118873</v>
      </c>
      <c r="W416" s="47"/>
      <c r="X416" s="23"/>
      <c r="Y416" s="23"/>
      <c r="Z416" s="23"/>
      <c r="AA416" s="23"/>
      <c r="AB416" s="47"/>
      <c r="AC416" s="27"/>
      <c r="AD416" s="23" t="s">
        <v>232</v>
      </c>
      <c r="AE416" s="23"/>
      <c r="AF416" s="23" t="s">
        <v>141</v>
      </c>
      <c r="AG416" s="23"/>
      <c r="AH416" s="23"/>
      <c r="AI416" s="23"/>
      <c r="AJ416" s="23" t="s">
        <v>390</v>
      </c>
      <c r="AK416" s="27" t="s">
        <v>99</v>
      </c>
      <c r="AL416" s="27" t="s">
        <v>1314</v>
      </c>
      <c r="AM416" s="23"/>
      <c r="AN416" s="23"/>
      <c r="AO416" s="23"/>
      <c r="AP416" s="23"/>
      <c r="AQ416" s="23" t="s">
        <v>129</v>
      </c>
      <c r="AR416" s="23"/>
      <c r="AS416" s="23" t="s">
        <v>129</v>
      </c>
      <c r="AT416" s="23" t="s">
        <v>128</v>
      </c>
      <c r="AU416" s="23" t="s">
        <v>129</v>
      </c>
      <c r="AV416" s="23" t="s">
        <v>128</v>
      </c>
      <c r="AW416" s="23" t="s">
        <v>129</v>
      </c>
      <c r="AX416" s="23" t="s">
        <v>128</v>
      </c>
      <c r="AY416" s="23"/>
      <c r="AZ416" s="23" t="s">
        <v>1313</v>
      </c>
      <c r="BA416" s="45"/>
    </row>
    <row r="417" spans="1:53" ht="16.05" customHeight="1" x14ac:dyDescent="0.3">
      <c r="A417" s="23">
        <v>1990</v>
      </c>
      <c r="B417" s="27" t="s">
        <v>148</v>
      </c>
      <c r="C417" s="27" t="s">
        <v>191</v>
      </c>
      <c r="D417" s="27" t="s">
        <v>1315</v>
      </c>
      <c r="E417" s="28">
        <v>33170</v>
      </c>
      <c r="F417" s="36">
        <v>0.26063657407407409</v>
      </c>
      <c r="G417" s="22">
        <v>33169</v>
      </c>
      <c r="H417" s="37">
        <v>0.9689699074074074</v>
      </c>
      <c r="I417" s="34" t="s">
        <v>6250</v>
      </c>
      <c r="J417" s="35">
        <v>38.061999999999998</v>
      </c>
      <c r="K417" s="35">
        <v>-119.119</v>
      </c>
      <c r="L417" s="42">
        <v>10.9</v>
      </c>
      <c r="M417" s="35">
        <v>5.3380000000000001</v>
      </c>
      <c r="N417" s="35"/>
      <c r="O417" s="44">
        <v>5.8</v>
      </c>
      <c r="P417" s="44">
        <v>5.4</v>
      </c>
      <c r="Q417" s="44">
        <v>5.0999999999999996</v>
      </c>
      <c r="R417" s="44"/>
      <c r="S417" s="27" t="s">
        <v>5312</v>
      </c>
      <c r="T417" s="23"/>
      <c r="U417" s="27"/>
      <c r="V417" s="46">
        <v>1610311</v>
      </c>
      <c r="W417" s="47"/>
      <c r="X417" s="23">
        <v>0</v>
      </c>
      <c r="Y417" s="23">
        <v>0</v>
      </c>
      <c r="Z417" s="23"/>
      <c r="AA417" s="23"/>
      <c r="AB417" s="47"/>
      <c r="AC417" s="27"/>
      <c r="AD417" s="23"/>
      <c r="AE417" s="23"/>
      <c r="AF417" s="66"/>
      <c r="AG417" s="23" t="s">
        <v>129</v>
      </c>
      <c r="AH417" s="23" t="s">
        <v>129</v>
      </c>
      <c r="AI417" s="23"/>
      <c r="AJ417" s="23" t="s">
        <v>43</v>
      </c>
      <c r="AK417" s="27"/>
      <c r="AL417" s="27" t="s">
        <v>1317</v>
      </c>
      <c r="AM417" s="23"/>
      <c r="AN417" s="23"/>
      <c r="AO417" s="23"/>
      <c r="AP417" s="23"/>
      <c r="AQ417" s="23"/>
      <c r="AR417" s="23"/>
      <c r="AS417" s="23" t="s">
        <v>129</v>
      </c>
      <c r="AT417" s="23" t="s">
        <v>128</v>
      </c>
      <c r="AU417" s="23" t="s">
        <v>128</v>
      </c>
      <c r="AV417" s="23" t="s">
        <v>128</v>
      </c>
      <c r="AW417" s="23" t="s">
        <v>129</v>
      </c>
      <c r="AX417" s="23" t="s">
        <v>128</v>
      </c>
      <c r="AY417" s="23"/>
      <c r="AZ417" s="23" t="s">
        <v>1316</v>
      </c>
      <c r="BA417" s="65" t="s">
        <v>6571</v>
      </c>
    </row>
    <row r="418" spans="1:53" ht="16.05" customHeight="1" x14ac:dyDescent="0.3">
      <c r="A418" s="23">
        <v>1990</v>
      </c>
      <c r="B418" s="27" t="s">
        <v>393</v>
      </c>
      <c r="C418" s="27" t="s">
        <v>1318</v>
      </c>
      <c r="D418" s="27" t="s">
        <v>1319</v>
      </c>
      <c r="E418" s="28">
        <v>33208</v>
      </c>
      <c r="F418" s="36">
        <v>0.75657407407407407</v>
      </c>
      <c r="G418" s="22">
        <v>33209</v>
      </c>
      <c r="H418" s="37">
        <v>6.5740740740740733E-3</v>
      </c>
      <c r="I418" s="34" t="s">
        <v>6250</v>
      </c>
      <c r="J418" s="35">
        <v>40.853999999999999</v>
      </c>
      <c r="K418" s="35">
        <v>73.552999999999997</v>
      </c>
      <c r="L418" s="42">
        <v>28.8</v>
      </c>
      <c r="M418" s="35">
        <v>5.2450000000000001</v>
      </c>
      <c r="N418" s="35"/>
      <c r="O418" s="44"/>
      <c r="P418" s="44">
        <v>5</v>
      </c>
      <c r="Q418" s="44">
        <v>4.5999999999999996</v>
      </c>
      <c r="R418" s="44"/>
      <c r="S418" s="27" t="s">
        <v>5343</v>
      </c>
      <c r="T418" s="23" t="s">
        <v>139</v>
      </c>
      <c r="U418" s="27"/>
      <c r="V418" s="46"/>
      <c r="W418" s="47"/>
      <c r="X418" s="23"/>
      <c r="Y418" s="23"/>
      <c r="Z418" s="23"/>
      <c r="AA418" s="23">
        <v>3000</v>
      </c>
      <c r="AB418" s="47"/>
      <c r="AC418" s="27"/>
      <c r="AD418" s="23">
        <v>1110</v>
      </c>
      <c r="AE418" s="23"/>
      <c r="AF418" s="62" t="s">
        <v>127</v>
      </c>
      <c r="AG418" s="23" t="s">
        <v>129</v>
      </c>
      <c r="AH418" s="23"/>
      <c r="AI418" s="23"/>
      <c r="AJ418" s="23" t="s">
        <v>43</v>
      </c>
      <c r="AK418" s="27" t="s">
        <v>290</v>
      </c>
      <c r="AL418" s="27" t="s">
        <v>1321</v>
      </c>
      <c r="AM418" s="23"/>
      <c r="AN418" s="23"/>
      <c r="AO418" s="23"/>
      <c r="AP418" s="23"/>
      <c r="AQ418" s="23" t="s">
        <v>129</v>
      </c>
      <c r="AR418" s="23"/>
      <c r="AS418" s="23" t="s">
        <v>128</v>
      </c>
      <c r="AT418" s="23" t="s">
        <v>128</v>
      </c>
      <c r="AU418" s="23" t="s">
        <v>129</v>
      </c>
      <c r="AV418" s="23" t="s">
        <v>128</v>
      </c>
      <c r="AW418" s="23" t="s">
        <v>129</v>
      </c>
      <c r="AX418" s="23" t="s">
        <v>128</v>
      </c>
      <c r="AY418" s="23"/>
      <c r="AZ418" s="23" t="s">
        <v>1320</v>
      </c>
      <c r="BA418" s="45"/>
    </row>
    <row r="419" spans="1:53" ht="16.05" customHeight="1" x14ac:dyDescent="0.3">
      <c r="A419" s="23">
        <v>1990</v>
      </c>
      <c r="B419" s="27" t="s">
        <v>598</v>
      </c>
      <c r="C419" s="27" t="s">
        <v>598</v>
      </c>
      <c r="D419" s="27" t="s">
        <v>1322</v>
      </c>
      <c r="E419" s="28">
        <v>33214</v>
      </c>
      <c r="F419" s="36">
        <v>0.40327546296296296</v>
      </c>
      <c r="G419" s="22">
        <v>33214</v>
      </c>
      <c r="H419" s="37">
        <v>0.77827546296296291</v>
      </c>
      <c r="I419" s="34" t="s">
        <v>6250</v>
      </c>
      <c r="J419" s="35">
        <v>37.31</v>
      </c>
      <c r="K419" s="35">
        <v>138.46700000000001</v>
      </c>
      <c r="L419" s="42">
        <v>14.9</v>
      </c>
      <c r="M419" s="43">
        <v>5.51</v>
      </c>
      <c r="N419" s="35"/>
      <c r="O419" s="44"/>
      <c r="P419" s="44">
        <v>5.0999999999999996</v>
      </c>
      <c r="Q419" s="44">
        <v>5.0999999999999996</v>
      </c>
      <c r="R419" s="44"/>
      <c r="S419" s="27" t="s">
        <v>5110</v>
      </c>
      <c r="T419" s="23" t="s">
        <v>139</v>
      </c>
      <c r="U419" s="27"/>
      <c r="V419" s="46"/>
      <c r="W419" s="47"/>
      <c r="X419" s="23"/>
      <c r="Y419" s="23"/>
      <c r="Z419" s="23"/>
      <c r="AA419" s="23"/>
      <c r="AB419" s="47"/>
      <c r="AC419" s="27"/>
      <c r="AD419" s="23"/>
      <c r="AE419" s="23">
        <v>400</v>
      </c>
      <c r="AF419" s="66"/>
      <c r="AG419" s="23"/>
      <c r="AH419" s="23" t="s">
        <v>129</v>
      </c>
      <c r="AI419" s="23"/>
      <c r="AJ419" s="23" t="s">
        <v>311</v>
      </c>
      <c r="AK419" s="27" t="s">
        <v>102</v>
      </c>
      <c r="AL419" s="27" t="s">
        <v>5877</v>
      </c>
      <c r="AM419" s="23"/>
      <c r="AN419" s="23"/>
      <c r="AO419" s="23"/>
      <c r="AP419" s="23"/>
      <c r="AQ419" s="23"/>
      <c r="AR419" s="23"/>
      <c r="AS419" s="23" t="s">
        <v>128</v>
      </c>
      <c r="AT419" s="23" t="s">
        <v>128</v>
      </c>
      <c r="AU419" s="23" t="s">
        <v>128</v>
      </c>
      <c r="AV419" s="23" t="s">
        <v>128</v>
      </c>
      <c r="AW419" s="23" t="s">
        <v>129</v>
      </c>
      <c r="AX419" s="23" t="s">
        <v>128</v>
      </c>
      <c r="AY419" s="23"/>
      <c r="AZ419" s="23" t="s">
        <v>1323</v>
      </c>
      <c r="BA419" s="45" t="s">
        <v>1324</v>
      </c>
    </row>
    <row r="420" spans="1:53" ht="16.05" customHeight="1" x14ac:dyDescent="0.3">
      <c r="A420" s="23">
        <v>1991</v>
      </c>
      <c r="B420" s="27" t="s">
        <v>123</v>
      </c>
      <c r="C420" s="27" t="s">
        <v>124</v>
      </c>
      <c r="D420" s="27" t="s">
        <v>1325</v>
      </c>
      <c r="E420" s="28">
        <v>33281</v>
      </c>
      <c r="F420" s="36">
        <v>0.41321759259259255</v>
      </c>
      <c r="G420" s="22">
        <v>33281</v>
      </c>
      <c r="H420" s="37">
        <v>0.49655092592592592</v>
      </c>
      <c r="I420" s="34" t="s">
        <v>6250</v>
      </c>
      <c r="J420" s="35">
        <v>40.816000000000003</v>
      </c>
      <c r="K420" s="35">
        <v>28.878</v>
      </c>
      <c r="L420" s="42">
        <v>10</v>
      </c>
      <c r="M420" s="35">
        <v>5.33</v>
      </c>
      <c r="N420" s="35"/>
      <c r="O420" s="44">
        <v>5</v>
      </c>
      <c r="P420" s="44">
        <v>4.8</v>
      </c>
      <c r="Q420" s="44">
        <v>4.5999999999999996</v>
      </c>
      <c r="R420" s="44"/>
      <c r="S420" s="27" t="s">
        <v>5110</v>
      </c>
      <c r="T420" s="23"/>
      <c r="U420" s="27"/>
      <c r="V420" s="46">
        <v>12430998</v>
      </c>
      <c r="W420" s="47"/>
      <c r="X420" s="23">
        <v>0</v>
      </c>
      <c r="Y420" s="23">
        <v>0</v>
      </c>
      <c r="Z420" s="23" t="s">
        <v>578</v>
      </c>
      <c r="AA420" s="23"/>
      <c r="AB420" s="47"/>
      <c r="AC420" s="27"/>
      <c r="AD420" s="23" t="s">
        <v>420</v>
      </c>
      <c r="AE420" s="23"/>
      <c r="AF420" s="66"/>
      <c r="AG420" s="23"/>
      <c r="AH420" s="23" t="s">
        <v>128</v>
      </c>
      <c r="AI420" s="23" t="s">
        <v>128</v>
      </c>
      <c r="AJ420" s="23" t="s">
        <v>43</v>
      </c>
      <c r="AK420" s="27" t="s">
        <v>100</v>
      </c>
      <c r="AL420" s="27"/>
      <c r="AM420" s="23"/>
      <c r="AN420" s="23"/>
      <c r="AO420" s="23"/>
      <c r="AP420" s="23"/>
      <c r="AQ420" s="23"/>
      <c r="AR420" s="23"/>
      <c r="AS420" s="23" t="s">
        <v>128</v>
      </c>
      <c r="AT420" s="23" t="s">
        <v>129</v>
      </c>
      <c r="AU420" s="23" t="s">
        <v>128</v>
      </c>
      <c r="AV420" s="23" t="s">
        <v>128</v>
      </c>
      <c r="AW420" s="23" t="s">
        <v>129</v>
      </c>
      <c r="AX420" s="23" t="s">
        <v>128</v>
      </c>
      <c r="AY420" s="23"/>
      <c r="AZ420" s="23" t="s">
        <v>1326</v>
      </c>
      <c r="BA420" s="45" t="s">
        <v>6518</v>
      </c>
    </row>
    <row r="421" spans="1:53" ht="16.05" customHeight="1" x14ac:dyDescent="0.3">
      <c r="A421" s="23">
        <v>1991</v>
      </c>
      <c r="B421" s="27" t="s">
        <v>130</v>
      </c>
      <c r="C421" s="27" t="s">
        <v>131</v>
      </c>
      <c r="D421" s="27" t="s">
        <v>1327</v>
      </c>
      <c r="E421" s="28">
        <v>33322</v>
      </c>
      <c r="F421" s="36">
        <v>0.75186342592592592</v>
      </c>
      <c r="G421" s="22">
        <v>33323</v>
      </c>
      <c r="H421" s="37">
        <v>8.519675925925925E-2</v>
      </c>
      <c r="I421" s="34" t="s">
        <v>6250</v>
      </c>
      <c r="J421" s="35">
        <v>39.887</v>
      </c>
      <c r="K421" s="35">
        <v>113.923</v>
      </c>
      <c r="L421" s="42">
        <v>10</v>
      </c>
      <c r="M421" s="35">
        <v>5.44</v>
      </c>
      <c r="N421" s="35"/>
      <c r="O421" s="44">
        <v>5.5</v>
      </c>
      <c r="P421" s="44">
        <v>5.0999999999999996</v>
      </c>
      <c r="Q421" s="44">
        <v>5.5</v>
      </c>
      <c r="R421" s="44"/>
      <c r="S421" s="27" t="s">
        <v>5347</v>
      </c>
      <c r="T421" s="23" t="s">
        <v>139</v>
      </c>
      <c r="U421" s="27" t="s">
        <v>193</v>
      </c>
      <c r="V421" s="46">
        <v>15573562</v>
      </c>
      <c r="W421" s="47"/>
      <c r="X421" s="23">
        <v>1</v>
      </c>
      <c r="Y421" s="23">
        <v>0</v>
      </c>
      <c r="Z421" s="50" t="s">
        <v>5857</v>
      </c>
      <c r="AA421" s="23"/>
      <c r="AB421" s="47"/>
      <c r="AC421" s="27" t="s">
        <v>5858</v>
      </c>
      <c r="AD421" s="23">
        <v>1328</v>
      </c>
      <c r="AE421" s="23"/>
      <c r="AF421" s="62" t="s">
        <v>137</v>
      </c>
      <c r="AG421" s="23"/>
      <c r="AH421" s="23" t="s">
        <v>128</v>
      </c>
      <c r="AI421" s="23" t="s">
        <v>128</v>
      </c>
      <c r="AJ421" s="23" t="s">
        <v>43</v>
      </c>
      <c r="AK421" s="27"/>
      <c r="AL421" s="27" t="s">
        <v>5856</v>
      </c>
      <c r="AM421" s="23"/>
      <c r="AN421" s="23"/>
      <c r="AO421" s="23"/>
      <c r="AP421" s="23"/>
      <c r="AQ421" s="23" t="s">
        <v>129</v>
      </c>
      <c r="AR421" s="23"/>
      <c r="AS421" s="23" t="s">
        <v>129</v>
      </c>
      <c r="AT421" s="23" t="s">
        <v>129</v>
      </c>
      <c r="AU421" s="23" t="s">
        <v>129</v>
      </c>
      <c r="AV421" s="23" t="s">
        <v>128</v>
      </c>
      <c r="AW421" s="23" t="s">
        <v>129</v>
      </c>
      <c r="AX421" s="23" t="s">
        <v>128</v>
      </c>
      <c r="AY421" s="23"/>
      <c r="AZ421" s="23" t="s">
        <v>1328</v>
      </c>
      <c r="BA421" s="39" t="s">
        <v>5859</v>
      </c>
    </row>
    <row r="422" spans="1:53" ht="16.05" customHeight="1" x14ac:dyDescent="0.3">
      <c r="A422" s="23">
        <v>1991</v>
      </c>
      <c r="B422" s="27" t="s">
        <v>393</v>
      </c>
      <c r="C422" s="27" t="s">
        <v>1329</v>
      </c>
      <c r="D422" s="27" t="s">
        <v>1330</v>
      </c>
      <c r="E422" s="28">
        <v>33346</v>
      </c>
      <c r="F422" s="36">
        <v>0.38784722222222223</v>
      </c>
      <c r="G422" s="22">
        <v>33346</v>
      </c>
      <c r="H422" s="37">
        <v>0.63784722222222223</v>
      </c>
      <c r="I422" s="34" t="s">
        <v>6250</v>
      </c>
      <c r="J422" s="35">
        <v>37.457000000000001</v>
      </c>
      <c r="K422" s="35">
        <v>68.272999999999996</v>
      </c>
      <c r="L422" s="42">
        <v>33</v>
      </c>
      <c r="M422" s="35">
        <v>5.4960000000000004</v>
      </c>
      <c r="N422" s="35"/>
      <c r="O422" s="44"/>
      <c r="P422" s="44">
        <v>5.4</v>
      </c>
      <c r="Q422" s="44">
        <v>5.0999999999999996</v>
      </c>
      <c r="R422" s="44"/>
      <c r="S422" s="27" t="s">
        <v>5495</v>
      </c>
      <c r="T422" s="23" t="s">
        <v>134</v>
      </c>
      <c r="U422" s="27"/>
      <c r="V422" s="46">
        <v>8624346</v>
      </c>
      <c r="W422" s="47">
        <v>5000</v>
      </c>
      <c r="X422" s="50" t="s">
        <v>5940</v>
      </c>
      <c r="Y422" s="50">
        <v>3</v>
      </c>
      <c r="Z422" s="50" t="s">
        <v>135</v>
      </c>
      <c r="AA422" s="23"/>
      <c r="AB422" s="47"/>
      <c r="AC422" s="27" t="s">
        <v>5921</v>
      </c>
      <c r="AD422" s="23">
        <v>1000</v>
      </c>
      <c r="AE422" s="23"/>
      <c r="AF422" s="62" t="s">
        <v>127</v>
      </c>
      <c r="AG422" s="23"/>
      <c r="AH422" s="23" t="s">
        <v>129</v>
      </c>
      <c r="AI422" s="23" t="s">
        <v>128</v>
      </c>
      <c r="AJ422" s="23" t="s">
        <v>43</v>
      </c>
      <c r="AK422" s="27" t="s">
        <v>100</v>
      </c>
      <c r="AL422" s="27"/>
      <c r="AM422" s="23"/>
      <c r="AN422" s="23" t="s">
        <v>129</v>
      </c>
      <c r="AO422" s="23"/>
      <c r="AP422" s="23"/>
      <c r="AQ422" s="23" t="s">
        <v>129</v>
      </c>
      <c r="AR422" s="23"/>
      <c r="AS422" s="23" t="s">
        <v>129</v>
      </c>
      <c r="AT422" s="23" t="s">
        <v>129</v>
      </c>
      <c r="AU422" s="23" t="s">
        <v>129</v>
      </c>
      <c r="AV422" s="23" t="s">
        <v>129</v>
      </c>
      <c r="AW422" s="23" t="s">
        <v>129</v>
      </c>
      <c r="AX422" s="23" t="s">
        <v>128</v>
      </c>
      <c r="AY422" s="23"/>
      <c r="AZ422" s="23" t="s">
        <v>1331</v>
      </c>
      <c r="BA422" s="65" t="s">
        <v>1332</v>
      </c>
    </row>
    <row r="423" spans="1:53" ht="16.05" customHeight="1" x14ac:dyDescent="0.3">
      <c r="A423" s="23">
        <v>1991</v>
      </c>
      <c r="B423" s="27" t="s">
        <v>393</v>
      </c>
      <c r="C423" s="27" t="s">
        <v>1329</v>
      </c>
      <c r="D423" s="27" t="s">
        <v>1330</v>
      </c>
      <c r="E423" s="28">
        <v>33348</v>
      </c>
      <c r="F423" s="36">
        <v>0.71412268518518518</v>
      </c>
      <c r="G423" s="22">
        <v>33348</v>
      </c>
      <c r="H423" s="37">
        <v>0.90162037037037035</v>
      </c>
      <c r="I423" s="34" t="s">
        <v>6250</v>
      </c>
      <c r="J423" s="35">
        <v>36.415999999999997</v>
      </c>
      <c r="K423" s="35">
        <v>70.912000000000006</v>
      </c>
      <c r="L423" s="42">
        <v>33</v>
      </c>
      <c r="M423" s="43">
        <v>4.09</v>
      </c>
      <c r="N423" s="35"/>
      <c r="O423" s="44"/>
      <c r="P423" s="44">
        <v>4.0999999999999996</v>
      </c>
      <c r="Q423" s="44"/>
      <c r="R423" s="44"/>
      <c r="S423" s="27" t="s">
        <v>5110</v>
      </c>
      <c r="T423" s="23"/>
      <c r="U423" s="27"/>
      <c r="V423" s="46"/>
      <c r="W423" s="47"/>
      <c r="X423" s="23"/>
      <c r="Y423" s="23"/>
      <c r="Z423" s="23"/>
      <c r="AA423" s="23"/>
      <c r="AB423" s="47"/>
      <c r="AC423" s="27"/>
      <c r="AD423" s="23">
        <v>100</v>
      </c>
      <c r="AE423" s="23"/>
      <c r="AF423" s="23" t="s">
        <v>141</v>
      </c>
      <c r="AG423" s="23"/>
      <c r="AH423" s="23"/>
      <c r="AI423" s="23"/>
      <c r="AJ423" s="23" t="s">
        <v>311</v>
      </c>
      <c r="AK423" s="27"/>
      <c r="AL423" s="27" t="s">
        <v>1334</v>
      </c>
      <c r="AM423" s="23"/>
      <c r="AN423" s="23"/>
      <c r="AO423" s="23"/>
      <c r="AP423" s="23"/>
      <c r="AQ423" s="23" t="s">
        <v>129</v>
      </c>
      <c r="AR423" s="23"/>
      <c r="AS423" s="23" t="s">
        <v>128</v>
      </c>
      <c r="AT423" s="23" t="s">
        <v>128</v>
      </c>
      <c r="AU423" s="23" t="s">
        <v>129</v>
      </c>
      <c r="AV423" s="23" t="s">
        <v>128</v>
      </c>
      <c r="AW423" s="23" t="s">
        <v>129</v>
      </c>
      <c r="AX423" s="23" t="s">
        <v>128</v>
      </c>
      <c r="AY423" s="23"/>
      <c r="AZ423" s="23" t="s">
        <v>1333</v>
      </c>
      <c r="BA423" s="45"/>
    </row>
    <row r="424" spans="1:53" ht="16.05" customHeight="1" x14ac:dyDescent="0.3">
      <c r="A424" s="23">
        <v>1991</v>
      </c>
      <c r="B424" s="27" t="s">
        <v>123</v>
      </c>
      <c r="C424" s="27" t="s">
        <v>124</v>
      </c>
      <c r="D424" s="27" t="s">
        <v>1335</v>
      </c>
      <c r="E424" s="28">
        <v>33352</v>
      </c>
      <c r="F424" s="36">
        <v>0.45457175925925924</v>
      </c>
      <c r="G424" s="22">
        <v>33352</v>
      </c>
      <c r="H424" s="37">
        <v>0.57957175925925919</v>
      </c>
      <c r="I424" s="34" t="s">
        <v>6250</v>
      </c>
      <c r="J424" s="35">
        <v>39.597000000000001</v>
      </c>
      <c r="K424" s="35">
        <v>41.118000000000002</v>
      </c>
      <c r="L424" s="42">
        <v>33</v>
      </c>
      <c r="M424" s="35">
        <v>5.08</v>
      </c>
      <c r="N424" s="35"/>
      <c r="O424" s="44"/>
      <c r="P424" s="44">
        <v>4.5</v>
      </c>
      <c r="Q424" s="44">
        <v>4.4000000000000004</v>
      </c>
      <c r="R424" s="44"/>
      <c r="S424" s="27" t="s">
        <v>5110</v>
      </c>
      <c r="T424" s="23" t="s">
        <v>1336</v>
      </c>
      <c r="U424" s="27"/>
      <c r="V424" s="46">
        <v>558458</v>
      </c>
      <c r="W424" s="47"/>
      <c r="X424" s="23">
        <v>1</v>
      </c>
      <c r="Y424" s="23">
        <v>1</v>
      </c>
      <c r="Z424" s="23">
        <v>3</v>
      </c>
      <c r="AA424" s="23"/>
      <c r="AB424" s="47"/>
      <c r="AC424" s="27" t="s">
        <v>5908</v>
      </c>
      <c r="AD424" s="50" t="s">
        <v>211</v>
      </c>
      <c r="AE424" s="23"/>
      <c r="AF424" s="66" t="s">
        <v>141</v>
      </c>
      <c r="AG424" s="23" t="s">
        <v>128</v>
      </c>
      <c r="AH424" s="23" t="s">
        <v>128</v>
      </c>
      <c r="AI424" s="23" t="s">
        <v>128</v>
      </c>
      <c r="AJ424" s="23" t="s">
        <v>43</v>
      </c>
      <c r="AK424" s="27"/>
      <c r="AL424" s="27"/>
      <c r="AM424" s="23"/>
      <c r="AN424" s="23"/>
      <c r="AO424" s="23" t="s">
        <v>129</v>
      </c>
      <c r="AP424" s="23"/>
      <c r="AQ424" s="23" t="s">
        <v>129</v>
      </c>
      <c r="AR424" s="23"/>
      <c r="AS424" s="23" t="s">
        <v>129</v>
      </c>
      <c r="AT424" s="23" t="s">
        <v>129</v>
      </c>
      <c r="AU424" s="23" t="s">
        <v>129</v>
      </c>
      <c r="AV424" s="23" t="s">
        <v>128</v>
      </c>
      <c r="AW424" s="23" t="s">
        <v>129</v>
      </c>
      <c r="AX424" s="23" t="s">
        <v>128</v>
      </c>
      <c r="AY424" s="23"/>
      <c r="AZ424" s="23" t="s">
        <v>1337</v>
      </c>
      <c r="BA424" s="39" t="s">
        <v>5855</v>
      </c>
    </row>
    <row r="425" spans="1:53" ht="16.05" customHeight="1" x14ac:dyDescent="0.3">
      <c r="A425" s="23">
        <v>1991</v>
      </c>
      <c r="B425" s="27" t="s">
        <v>123</v>
      </c>
      <c r="C425" s="27" t="s">
        <v>1338</v>
      </c>
      <c r="D425" s="27" t="s">
        <v>1339</v>
      </c>
      <c r="E425" s="28">
        <v>33373</v>
      </c>
      <c r="F425" s="36">
        <v>0.60335648148148147</v>
      </c>
      <c r="G425" s="22">
        <v>33373</v>
      </c>
      <c r="H425" s="37">
        <v>0.7700231481481481</v>
      </c>
      <c r="I425" s="34" t="s">
        <v>6250</v>
      </c>
      <c r="J425" s="35">
        <v>42.564999999999998</v>
      </c>
      <c r="K425" s="35">
        <v>43.348999999999997</v>
      </c>
      <c r="L425" s="42">
        <v>14</v>
      </c>
      <c r="M425" s="35">
        <v>4.8899999999999997</v>
      </c>
      <c r="N425" s="35"/>
      <c r="O425" s="44"/>
      <c r="P425" s="44">
        <v>4.9000000000000004</v>
      </c>
      <c r="Q425" s="44">
        <v>4.0999999999999996</v>
      </c>
      <c r="R425" s="44"/>
      <c r="S425" s="27" t="s">
        <v>5110</v>
      </c>
      <c r="T425" s="23" t="s">
        <v>497</v>
      </c>
      <c r="U425" s="27"/>
      <c r="V425" s="46">
        <v>2718428</v>
      </c>
      <c r="W425" s="47"/>
      <c r="X425" s="50" t="s">
        <v>140</v>
      </c>
      <c r="Y425" s="23">
        <v>0</v>
      </c>
      <c r="Z425" s="23"/>
      <c r="AA425" s="23"/>
      <c r="AB425" s="47"/>
      <c r="AC425" s="27" t="s">
        <v>1340</v>
      </c>
      <c r="AD425" s="23"/>
      <c r="AE425" s="23">
        <v>45</v>
      </c>
      <c r="AF425" s="66" t="s">
        <v>141</v>
      </c>
      <c r="AG425" s="23" t="s">
        <v>128</v>
      </c>
      <c r="AH425" s="23" t="s">
        <v>129</v>
      </c>
      <c r="AI425" s="23" t="s">
        <v>128</v>
      </c>
      <c r="AJ425" s="23" t="s">
        <v>390</v>
      </c>
      <c r="AK425" s="27"/>
      <c r="AL425" s="27" t="s">
        <v>1342</v>
      </c>
      <c r="AM425" s="23" t="s">
        <v>129</v>
      </c>
      <c r="AN425" s="23"/>
      <c r="AO425" s="23"/>
      <c r="AP425" s="23"/>
      <c r="AQ425" s="23" t="s">
        <v>129</v>
      </c>
      <c r="AR425" s="23"/>
      <c r="AS425" s="23" t="s">
        <v>129</v>
      </c>
      <c r="AT425" s="23" t="s">
        <v>129</v>
      </c>
      <c r="AU425" s="23" t="s">
        <v>129</v>
      </c>
      <c r="AV425" s="23" t="s">
        <v>128</v>
      </c>
      <c r="AW425" s="23" t="s">
        <v>129</v>
      </c>
      <c r="AX425" s="23" t="s">
        <v>128</v>
      </c>
      <c r="AY425" s="23"/>
      <c r="AZ425" s="23" t="s">
        <v>1341</v>
      </c>
      <c r="BA425" s="45"/>
    </row>
    <row r="426" spans="1:53" ht="16.05" customHeight="1" x14ac:dyDescent="0.3">
      <c r="A426" s="23">
        <v>1991</v>
      </c>
      <c r="B426" s="27" t="s">
        <v>153</v>
      </c>
      <c r="C426" s="27" t="s">
        <v>704</v>
      </c>
      <c r="D426" s="27" t="s">
        <v>1343</v>
      </c>
      <c r="E426" s="28">
        <v>33374</v>
      </c>
      <c r="F426" s="36">
        <v>8.7685185185185185E-2</v>
      </c>
      <c r="G426" s="22">
        <v>33374</v>
      </c>
      <c r="H426" s="37">
        <v>0.17101851851851854</v>
      </c>
      <c r="I426" s="34" t="s">
        <v>6250</v>
      </c>
      <c r="J426" s="35">
        <v>52.308999999999997</v>
      </c>
      <c r="K426" s="35">
        <v>7.649</v>
      </c>
      <c r="L426" s="42">
        <v>10</v>
      </c>
      <c r="M426" s="35">
        <v>4.4000000000000004</v>
      </c>
      <c r="N426" s="35"/>
      <c r="O426" s="44">
        <v>4.4000000000000004</v>
      </c>
      <c r="P426" s="44">
        <v>3.2</v>
      </c>
      <c r="Q426" s="44"/>
      <c r="R426" s="44"/>
      <c r="S426" s="67" t="s">
        <v>6110</v>
      </c>
      <c r="T426" s="23" t="s">
        <v>497</v>
      </c>
      <c r="U426" s="27" t="s">
        <v>193</v>
      </c>
      <c r="V426" s="46"/>
      <c r="W426" s="47"/>
      <c r="X426" s="23"/>
      <c r="Y426" s="23"/>
      <c r="Z426" s="23"/>
      <c r="AA426" s="23"/>
      <c r="AB426" s="47"/>
      <c r="AC426" s="27" t="s">
        <v>1344</v>
      </c>
      <c r="AD426" s="23" t="s">
        <v>470</v>
      </c>
      <c r="AE426" s="23"/>
      <c r="AF426" s="66"/>
      <c r="AG426" s="23"/>
      <c r="AH426" s="23"/>
      <c r="AI426" s="23"/>
      <c r="AJ426" s="23" t="s">
        <v>43</v>
      </c>
      <c r="AK426" s="27" t="s">
        <v>100</v>
      </c>
      <c r="AL426" s="27" t="s">
        <v>6111</v>
      </c>
      <c r="AM426" s="23"/>
      <c r="AN426" s="23"/>
      <c r="AO426" s="23"/>
      <c r="AP426" s="23"/>
      <c r="AQ426" s="23"/>
      <c r="AR426" s="23"/>
      <c r="AS426" s="23" t="s">
        <v>129</v>
      </c>
      <c r="AT426" s="23" t="s">
        <v>128</v>
      </c>
      <c r="AU426" s="23" t="s">
        <v>128</v>
      </c>
      <c r="AV426" s="23" t="s">
        <v>128</v>
      </c>
      <c r="AW426" s="23" t="s">
        <v>129</v>
      </c>
      <c r="AX426" s="23" t="s">
        <v>128</v>
      </c>
      <c r="AY426" s="23"/>
      <c r="AZ426" s="23" t="s">
        <v>1345</v>
      </c>
      <c r="BA426" s="45" t="s">
        <v>6519</v>
      </c>
    </row>
    <row r="427" spans="1:53" ht="16.05" customHeight="1" x14ac:dyDescent="0.3">
      <c r="A427" s="23">
        <v>1991</v>
      </c>
      <c r="B427" s="27" t="s">
        <v>218</v>
      </c>
      <c r="C427" s="27" t="s">
        <v>1346</v>
      </c>
      <c r="D427" s="27" t="s">
        <v>1347</v>
      </c>
      <c r="E427" s="28">
        <v>33384</v>
      </c>
      <c r="F427" s="36">
        <v>0.45820601851851855</v>
      </c>
      <c r="G427" s="22">
        <v>33384</v>
      </c>
      <c r="H427" s="37">
        <v>0.79153935185185187</v>
      </c>
      <c r="I427" s="34" t="s">
        <v>6250</v>
      </c>
      <c r="J427" s="35">
        <v>5.8650000000000002</v>
      </c>
      <c r="K427" s="35">
        <v>116.746</v>
      </c>
      <c r="L427" s="42">
        <v>33</v>
      </c>
      <c r="M427" s="43">
        <v>5.26</v>
      </c>
      <c r="N427" s="35"/>
      <c r="O427" s="44"/>
      <c r="P427" s="44">
        <v>5.0999999999999996</v>
      </c>
      <c r="Q427" s="44">
        <v>4.5</v>
      </c>
      <c r="R427" s="44"/>
      <c r="S427" s="27" t="s">
        <v>5110</v>
      </c>
      <c r="T427" s="23" t="s">
        <v>582</v>
      </c>
      <c r="U427" s="27"/>
      <c r="V427" s="46"/>
      <c r="W427" s="47"/>
      <c r="X427" s="23">
        <v>1</v>
      </c>
      <c r="Y427" s="23">
        <v>0</v>
      </c>
      <c r="Z427" s="23">
        <v>0</v>
      </c>
      <c r="AA427" s="23"/>
      <c r="AB427" s="47"/>
      <c r="AC427" s="27" t="s">
        <v>1348</v>
      </c>
      <c r="AD427" s="23" t="s">
        <v>470</v>
      </c>
      <c r="AE427" s="23"/>
      <c r="AF427" s="62" t="s">
        <v>141</v>
      </c>
      <c r="AG427" s="23"/>
      <c r="AH427" s="23"/>
      <c r="AI427" s="23"/>
      <c r="AJ427" s="23" t="s">
        <v>311</v>
      </c>
      <c r="AK427" s="27" t="s">
        <v>999</v>
      </c>
      <c r="AL427" s="27" t="s">
        <v>1350</v>
      </c>
      <c r="AM427" s="23"/>
      <c r="AN427" s="23"/>
      <c r="AO427" s="23"/>
      <c r="AP427" s="23"/>
      <c r="AQ427" s="23" t="s">
        <v>129</v>
      </c>
      <c r="AR427" s="23"/>
      <c r="AS427" s="23" t="s">
        <v>129</v>
      </c>
      <c r="AT427" s="23" t="s">
        <v>129</v>
      </c>
      <c r="AU427" s="23" t="s">
        <v>129</v>
      </c>
      <c r="AV427" s="23" t="s">
        <v>128</v>
      </c>
      <c r="AW427" s="23" t="s">
        <v>129</v>
      </c>
      <c r="AX427" s="23" t="s">
        <v>128</v>
      </c>
      <c r="AY427" s="23"/>
      <c r="AZ427" s="23" t="s">
        <v>1349</v>
      </c>
      <c r="BA427" s="45"/>
    </row>
    <row r="428" spans="1:53" ht="16.05" customHeight="1" x14ac:dyDescent="0.3">
      <c r="A428" s="23">
        <v>1991</v>
      </c>
      <c r="B428" s="27" t="s">
        <v>159</v>
      </c>
      <c r="C428" s="27" t="s">
        <v>160</v>
      </c>
      <c r="D428" s="27" t="s">
        <v>758</v>
      </c>
      <c r="E428" s="28">
        <v>33384</v>
      </c>
      <c r="F428" s="36">
        <v>0.5180555555555556</v>
      </c>
      <c r="G428" s="22">
        <v>33384</v>
      </c>
      <c r="H428" s="37">
        <v>0.60138888888888886</v>
      </c>
      <c r="I428" s="34" t="s">
        <v>6250</v>
      </c>
      <c r="J428" s="35">
        <v>40.729999999999997</v>
      </c>
      <c r="K428" s="35">
        <v>15.765000000000001</v>
      </c>
      <c r="L428" s="42">
        <v>8.1</v>
      </c>
      <c r="M428" s="35">
        <v>5.08</v>
      </c>
      <c r="N428" s="35"/>
      <c r="O428" s="44">
        <v>5.2</v>
      </c>
      <c r="P428" s="44">
        <v>5.0999999999999996</v>
      </c>
      <c r="Q428" s="44">
        <v>4.8</v>
      </c>
      <c r="R428" s="44"/>
      <c r="S428" s="27" t="s">
        <v>5295</v>
      </c>
      <c r="T428" s="23" t="s">
        <v>134</v>
      </c>
      <c r="U428" s="27"/>
      <c r="V428" s="46">
        <v>9957723</v>
      </c>
      <c r="W428" s="47"/>
      <c r="X428" s="23">
        <v>0</v>
      </c>
      <c r="Y428" s="23">
        <v>0</v>
      </c>
      <c r="Z428" s="23" t="s">
        <v>578</v>
      </c>
      <c r="AA428" s="23"/>
      <c r="AB428" s="47"/>
      <c r="AC428" s="27"/>
      <c r="AD428" s="23" t="s">
        <v>420</v>
      </c>
      <c r="AE428" s="23"/>
      <c r="AF428" s="66"/>
      <c r="AG428" s="23"/>
      <c r="AH428" s="23" t="s">
        <v>128</v>
      </c>
      <c r="AI428" s="23" t="s">
        <v>128</v>
      </c>
      <c r="AJ428" s="23" t="s">
        <v>390</v>
      </c>
      <c r="AK428" s="27"/>
      <c r="AL428" s="27" t="s">
        <v>1352</v>
      </c>
      <c r="AM428" s="23"/>
      <c r="AN428" s="23"/>
      <c r="AO428" s="23"/>
      <c r="AP428" s="23"/>
      <c r="AQ428" s="23"/>
      <c r="AR428" s="23"/>
      <c r="AS428" s="23" t="s">
        <v>129</v>
      </c>
      <c r="AT428" s="23" t="s">
        <v>129</v>
      </c>
      <c r="AU428" s="23" t="s">
        <v>128</v>
      </c>
      <c r="AV428" s="23" t="s">
        <v>128</v>
      </c>
      <c r="AW428" s="23" t="s">
        <v>129</v>
      </c>
      <c r="AX428" s="23" t="s">
        <v>128</v>
      </c>
      <c r="AY428" s="23"/>
      <c r="AZ428" s="23" t="s">
        <v>1351</v>
      </c>
      <c r="BA428" s="45" t="s">
        <v>6380</v>
      </c>
    </row>
    <row r="429" spans="1:53" ht="16.05" customHeight="1" x14ac:dyDescent="0.3">
      <c r="A429" s="23">
        <v>1991</v>
      </c>
      <c r="B429" s="27" t="s">
        <v>123</v>
      </c>
      <c r="C429" s="27" t="s">
        <v>124</v>
      </c>
      <c r="D429" s="27" t="s">
        <v>1353</v>
      </c>
      <c r="E429" s="28">
        <v>33405</v>
      </c>
      <c r="F429" s="36">
        <v>0.46331712962962962</v>
      </c>
      <c r="G429" s="22">
        <v>33405</v>
      </c>
      <c r="H429" s="37">
        <v>0.58832175925925922</v>
      </c>
      <c r="I429" s="34" t="s">
        <v>6250</v>
      </c>
      <c r="J429" s="35">
        <v>39.984000000000002</v>
      </c>
      <c r="K429" s="35">
        <v>42.875</v>
      </c>
      <c r="L429" s="42">
        <v>25.6</v>
      </c>
      <c r="M429" s="43">
        <v>5.0199999999999996</v>
      </c>
      <c r="N429" s="35"/>
      <c r="O429" s="44"/>
      <c r="P429" s="44">
        <v>4.5999999999999996</v>
      </c>
      <c r="Q429" s="44">
        <v>4.5</v>
      </c>
      <c r="R429" s="44"/>
      <c r="S429" s="27" t="s">
        <v>5110</v>
      </c>
      <c r="T429" s="23"/>
      <c r="U429" s="27"/>
      <c r="V429" s="46"/>
      <c r="W429" s="47"/>
      <c r="X429" s="23"/>
      <c r="Y429" s="23"/>
      <c r="Z429" s="23"/>
      <c r="AA429" s="23"/>
      <c r="AB429" s="47"/>
      <c r="AC429" s="27"/>
      <c r="AD429" s="23">
        <v>33</v>
      </c>
      <c r="AE429" s="23"/>
      <c r="AF429" s="62" t="s">
        <v>137</v>
      </c>
      <c r="AG429" s="23"/>
      <c r="AH429" s="23"/>
      <c r="AI429" s="23"/>
      <c r="AJ429" s="23" t="s">
        <v>1355</v>
      </c>
      <c r="AK429" s="27"/>
      <c r="AL429" s="27" t="s">
        <v>1356</v>
      </c>
      <c r="AM429" s="23"/>
      <c r="AN429" s="23"/>
      <c r="AO429" s="23"/>
      <c r="AP429" s="23"/>
      <c r="AQ429" s="23" t="s">
        <v>129</v>
      </c>
      <c r="AR429" s="23"/>
      <c r="AS429" s="23" t="s">
        <v>128</v>
      </c>
      <c r="AT429" s="23" t="s">
        <v>128</v>
      </c>
      <c r="AU429" s="23" t="s">
        <v>129</v>
      </c>
      <c r="AV429" s="23" t="s">
        <v>128</v>
      </c>
      <c r="AW429" s="23" t="s">
        <v>129</v>
      </c>
      <c r="AX429" s="23" t="s">
        <v>128</v>
      </c>
      <c r="AY429" s="23"/>
      <c r="AZ429" s="23" t="s">
        <v>1354</v>
      </c>
      <c r="BA429" s="45"/>
    </row>
    <row r="430" spans="1:53" ht="16.05" customHeight="1" x14ac:dyDescent="0.3">
      <c r="A430" s="23">
        <v>1991</v>
      </c>
      <c r="B430" s="27" t="s">
        <v>269</v>
      </c>
      <c r="C430" s="27" t="s">
        <v>270</v>
      </c>
      <c r="D430" s="27" t="s">
        <v>1357</v>
      </c>
      <c r="E430" s="28">
        <v>33442</v>
      </c>
      <c r="F430" s="36">
        <v>0.82280092592592602</v>
      </c>
      <c r="G430" s="22">
        <v>33442</v>
      </c>
      <c r="H430" s="37">
        <v>0.61446759259259254</v>
      </c>
      <c r="I430" s="34" t="s">
        <v>6250</v>
      </c>
      <c r="J430" s="35">
        <v>-15.679</v>
      </c>
      <c r="K430" s="35">
        <v>-71.573999999999998</v>
      </c>
      <c r="L430" s="42">
        <v>5</v>
      </c>
      <c r="M430" s="35">
        <v>5.2720000000000002</v>
      </c>
      <c r="N430" s="35"/>
      <c r="O430" s="44"/>
      <c r="P430" s="44">
        <v>5</v>
      </c>
      <c r="Q430" s="44">
        <v>4.7</v>
      </c>
      <c r="R430" s="44"/>
      <c r="S430" s="27" t="s">
        <v>5351</v>
      </c>
      <c r="T430" s="23" t="s">
        <v>139</v>
      </c>
      <c r="U430" s="27"/>
      <c r="V430" s="46">
        <v>868189</v>
      </c>
      <c r="W430" s="50">
        <v>1535</v>
      </c>
      <c r="X430" s="50" t="s">
        <v>1358</v>
      </c>
      <c r="Y430" s="50" t="s">
        <v>1359</v>
      </c>
      <c r="Z430" s="23">
        <v>30</v>
      </c>
      <c r="AA430" s="23"/>
      <c r="AB430" s="47"/>
      <c r="AC430" s="64" t="s">
        <v>5912</v>
      </c>
      <c r="AD430" s="50" t="s">
        <v>126</v>
      </c>
      <c r="AE430" s="50" t="s">
        <v>135</v>
      </c>
      <c r="AF430" s="62" t="s">
        <v>137</v>
      </c>
      <c r="AG430" s="23" t="s">
        <v>129</v>
      </c>
      <c r="AH430" s="23" t="s">
        <v>129</v>
      </c>
      <c r="AI430" s="23" t="s">
        <v>128</v>
      </c>
      <c r="AJ430" s="23" t="s">
        <v>43</v>
      </c>
      <c r="AK430" s="27" t="s">
        <v>100</v>
      </c>
      <c r="AL430" s="27" t="s">
        <v>1361</v>
      </c>
      <c r="AM430" s="23"/>
      <c r="AN430" s="23"/>
      <c r="AO430" s="23"/>
      <c r="AP430" s="23" t="s">
        <v>129</v>
      </c>
      <c r="AQ430" s="23" t="s">
        <v>129</v>
      </c>
      <c r="AR430" s="23"/>
      <c r="AS430" s="23" t="s">
        <v>129</v>
      </c>
      <c r="AT430" s="23" t="s">
        <v>129</v>
      </c>
      <c r="AU430" s="23" t="s">
        <v>129</v>
      </c>
      <c r="AV430" s="23" t="s">
        <v>129</v>
      </c>
      <c r="AW430" s="23" t="s">
        <v>129</v>
      </c>
      <c r="AX430" s="23" t="s">
        <v>128</v>
      </c>
      <c r="AY430" s="23"/>
      <c r="AZ430" s="23" t="s">
        <v>1360</v>
      </c>
      <c r="BA430" s="39" t="s">
        <v>5754</v>
      </c>
    </row>
    <row r="431" spans="1:53" ht="16.05" customHeight="1" x14ac:dyDescent="0.3">
      <c r="A431" s="23">
        <v>1991</v>
      </c>
      <c r="B431" s="27" t="s">
        <v>187</v>
      </c>
      <c r="C431" s="27" t="s">
        <v>1362</v>
      </c>
      <c r="D431" s="27" t="s">
        <v>1363</v>
      </c>
      <c r="E431" s="28">
        <v>33443</v>
      </c>
      <c r="F431" s="36">
        <v>0.40673611111111113</v>
      </c>
      <c r="G431" s="22">
        <v>33443</v>
      </c>
      <c r="H431" s="37">
        <v>0.57340277777777782</v>
      </c>
      <c r="I431" s="34" t="s">
        <v>6250</v>
      </c>
      <c r="J431" s="35">
        <v>36.520000000000003</v>
      </c>
      <c r="K431" s="35">
        <v>44.066000000000003</v>
      </c>
      <c r="L431" s="42">
        <v>25.5</v>
      </c>
      <c r="M431" s="35">
        <v>5.5220000000000002</v>
      </c>
      <c r="N431" s="35"/>
      <c r="O431" s="44"/>
      <c r="P431" s="44">
        <v>5.4</v>
      </c>
      <c r="Q431" s="44">
        <v>5.0999999999999996</v>
      </c>
      <c r="R431" s="44"/>
      <c r="S431" s="27" t="s">
        <v>5357</v>
      </c>
      <c r="T431" s="23" t="s">
        <v>146</v>
      </c>
      <c r="U431" s="27"/>
      <c r="V431" s="46">
        <v>5919129</v>
      </c>
      <c r="W431" s="47">
        <v>500</v>
      </c>
      <c r="X431" s="23">
        <v>20</v>
      </c>
      <c r="Y431" s="23">
        <v>20</v>
      </c>
      <c r="Z431" s="50" t="s">
        <v>135</v>
      </c>
      <c r="AA431" s="23"/>
      <c r="AB431" s="47"/>
      <c r="AC431" s="27" t="s">
        <v>5908</v>
      </c>
      <c r="AD431" s="23" t="s">
        <v>156</v>
      </c>
      <c r="AE431" s="23">
        <v>100</v>
      </c>
      <c r="AF431" s="62" t="s">
        <v>137</v>
      </c>
      <c r="AG431" s="23"/>
      <c r="AH431" s="23" t="s">
        <v>128</v>
      </c>
      <c r="AI431" s="23" t="s">
        <v>128</v>
      </c>
      <c r="AJ431" s="23" t="s">
        <v>43</v>
      </c>
      <c r="AK431" s="27" t="s">
        <v>1227</v>
      </c>
      <c r="AL431" s="27" t="s">
        <v>1365</v>
      </c>
      <c r="AM431" s="23"/>
      <c r="AN431" s="23" t="s">
        <v>129</v>
      </c>
      <c r="AO431" s="23"/>
      <c r="AP431" s="23"/>
      <c r="AQ431" s="23" t="s">
        <v>129</v>
      </c>
      <c r="AR431" s="23"/>
      <c r="AS431" s="23" t="s">
        <v>129</v>
      </c>
      <c r="AT431" s="23" t="s">
        <v>129</v>
      </c>
      <c r="AU431" s="23" t="s">
        <v>129</v>
      </c>
      <c r="AV431" s="23" t="s">
        <v>129</v>
      </c>
      <c r="AW431" s="23" t="s">
        <v>129</v>
      </c>
      <c r="AX431" s="23" t="s">
        <v>128</v>
      </c>
      <c r="AY431" s="23"/>
      <c r="AZ431" s="23" t="s">
        <v>1364</v>
      </c>
      <c r="BA431" s="39" t="s">
        <v>5766</v>
      </c>
    </row>
    <row r="432" spans="1:53" ht="16.05" customHeight="1" x14ac:dyDescent="0.3">
      <c r="A432" s="23">
        <v>1991</v>
      </c>
      <c r="B432" s="27" t="s">
        <v>443</v>
      </c>
      <c r="C432" s="27" t="s">
        <v>1213</v>
      </c>
      <c r="D432" s="27" t="s">
        <v>1366</v>
      </c>
      <c r="E432" s="28">
        <v>33459</v>
      </c>
      <c r="F432" s="36">
        <v>0.39848379629629632</v>
      </c>
      <c r="G432" s="22">
        <v>33459</v>
      </c>
      <c r="H432" s="37">
        <v>0.14848379629629629</v>
      </c>
      <c r="I432" s="34" t="s">
        <v>6250</v>
      </c>
      <c r="J432" s="35">
        <v>9.7370000000000001</v>
      </c>
      <c r="K432" s="35">
        <v>-84.054000000000002</v>
      </c>
      <c r="L432" s="42">
        <v>5</v>
      </c>
      <c r="M432" s="35">
        <v>5.2510000000000003</v>
      </c>
      <c r="N432" s="35"/>
      <c r="O432" s="44"/>
      <c r="P432" s="44">
        <v>4.7</v>
      </c>
      <c r="Q432" s="44">
        <v>4.7</v>
      </c>
      <c r="R432" s="44"/>
      <c r="S432" s="27" t="s">
        <v>5343</v>
      </c>
      <c r="T432" s="23" t="s">
        <v>139</v>
      </c>
      <c r="U432" s="27"/>
      <c r="V432" s="46"/>
      <c r="W432" s="47">
        <v>150</v>
      </c>
      <c r="X432" s="23">
        <v>0</v>
      </c>
      <c r="Y432" s="23">
        <v>0</v>
      </c>
      <c r="Z432" s="23">
        <v>0</v>
      </c>
      <c r="AA432" s="23"/>
      <c r="AB432" s="47"/>
      <c r="AC432" s="27"/>
      <c r="AD432" s="23">
        <v>30</v>
      </c>
      <c r="AE432" s="23"/>
      <c r="AF432" s="66" t="s">
        <v>141</v>
      </c>
      <c r="AG432" s="23" t="s">
        <v>128</v>
      </c>
      <c r="AH432" s="23" t="s">
        <v>129</v>
      </c>
      <c r="AI432" s="23"/>
      <c r="AJ432" s="23" t="s">
        <v>43</v>
      </c>
      <c r="AK432" s="27" t="s">
        <v>100</v>
      </c>
      <c r="AL432" s="27"/>
      <c r="AM432" s="23"/>
      <c r="AN432" s="23"/>
      <c r="AO432" s="23"/>
      <c r="AP432" s="23"/>
      <c r="AQ432" s="23" t="s">
        <v>129</v>
      </c>
      <c r="AR432" s="23"/>
      <c r="AS432" s="23" t="s">
        <v>129</v>
      </c>
      <c r="AT432" s="23" t="s">
        <v>128</v>
      </c>
      <c r="AU432" s="23" t="s">
        <v>129</v>
      </c>
      <c r="AV432" s="23" t="s">
        <v>129</v>
      </c>
      <c r="AW432" s="23" t="s">
        <v>129</v>
      </c>
      <c r="AX432" s="23" t="s">
        <v>128</v>
      </c>
      <c r="AY432" s="23"/>
      <c r="AZ432" s="23" t="s">
        <v>1367</v>
      </c>
      <c r="BA432" s="45"/>
    </row>
    <row r="433" spans="1:53" ht="16.05" customHeight="1" x14ac:dyDescent="0.3">
      <c r="A433" s="23">
        <v>1991</v>
      </c>
      <c r="B433" s="27" t="s">
        <v>598</v>
      </c>
      <c r="C433" s="27" t="s">
        <v>598</v>
      </c>
      <c r="D433" s="27" t="s">
        <v>1368</v>
      </c>
      <c r="E433" s="28">
        <v>33539</v>
      </c>
      <c r="F433" s="36">
        <v>4.8032407407407406E-2</v>
      </c>
      <c r="G433" s="22">
        <v>33539</v>
      </c>
      <c r="H433" s="37">
        <v>0.42303240740740744</v>
      </c>
      <c r="I433" s="34" t="s">
        <v>6250</v>
      </c>
      <c r="J433" s="35">
        <v>33.826999999999998</v>
      </c>
      <c r="K433" s="35">
        <v>131.22200000000001</v>
      </c>
      <c r="L433" s="42">
        <v>17</v>
      </c>
      <c r="M433" s="35">
        <v>5.2160000000000002</v>
      </c>
      <c r="N433" s="35"/>
      <c r="O433" s="44"/>
      <c r="P433" s="44">
        <v>5.0999999999999996</v>
      </c>
      <c r="Q433" s="44">
        <v>4.9000000000000004</v>
      </c>
      <c r="R433" s="44"/>
      <c r="S433" s="27" t="s">
        <v>5337</v>
      </c>
      <c r="T433" s="23" t="s">
        <v>582</v>
      </c>
      <c r="U433" s="27"/>
      <c r="V433" s="46"/>
      <c r="W433" s="47"/>
      <c r="X433" s="23">
        <v>0</v>
      </c>
      <c r="Y433" s="23">
        <v>0</v>
      </c>
      <c r="Z433" s="23">
        <v>1</v>
      </c>
      <c r="AA433" s="23"/>
      <c r="AB433" s="47"/>
      <c r="AC433" s="27"/>
      <c r="AD433" s="23"/>
      <c r="AE433" s="23"/>
      <c r="AF433" s="23"/>
      <c r="AG433" s="23"/>
      <c r="AH433" s="23"/>
      <c r="AI433" s="23"/>
      <c r="AJ433" s="23" t="s">
        <v>43</v>
      </c>
      <c r="AK433" s="27"/>
      <c r="AL433" s="27"/>
      <c r="AM433" s="23"/>
      <c r="AN433" s="23"/>
      <c r="AO433" s="23"/>
      <c r="AP433" s="23"/>
      <c r="AQ433" s="23"/>
      <c r="AR433" s="23"/>
      <c r="AS433" s="23" t="s">
        <v>129</v>
      </c>
      <c r="AT433" s="23" t="s">
        <v>129</v>
      </c>
      <c r="AU433" s="23" t="s">
        <v>128</v>
      </c>
      <c r="AV433" s="23" t="s">
        <v>128</v>
      </c>
      <c r="AW433" s="23" t="s">
        <v>129</v>
      </c>
      <c r="AX433" s="23" t="s">
        <v>128</v>
      </c>
      <c r="AY433" s="23"/>
      <c r="AZ433" s="23" t="s">
        <v>1369</v>
      </c>
      <c r="BA433" s="45" t="s">
        <v>6413</v>
      </c>
    </row>
    <row r="434" spans="1:53" ht="16.05" customHeight="1" x14ac:dyDescent="0.3">
      <c r="A434" s="23">
        <v>1991</v>
      </c>
      <c r="B434" s="27" t="s">
        <v>357</v>
      </c>
      <c r="C434" s="27" t="s">
        <v>358</v>
      </c>
      <c r="D434" s="27" t="s">
        <v>1370</v>
      </c>
      <c r="E434" s="28">
        <v>33550</v>
      </c>
      <c r="F434" s="36">
        <v>0.63453819444444448</v>
      </c>
      <c r="G434" s="22">
        <v>33550</v>
      </c>
      <c r="H434" s="37">
        <v>0.86370370370370375</v>
      </c>
      <c r="I434" s="34" t="s">
        <v>6250</v>
      </c>
      <c r="J434" s="35">
        <v>26.323</v>
      </c>
      <c r="K434" s="35">
        <v>70.606999999999999</v>
      </c>
      <c r="L434" s="42">
        <v>22.1</v>
      </c>
      <c r="M434" s="35">
        <v>5.391</v>
      </c>
      <c r="N434" s="35"/>
      <c r="O434" s="44"/>
      <c r="P434" s="44">
        <v>5.6</v>
      </c>
      <c r="Q434" s="44">
        <v>5</v>
      </c>
      <c r="R434" s="44"/>
      <c r="S434" s="27" t="s">
        <v>5345</v>
      </c>
      <c r="T434" s="23" t="s">
        <v>134</v>
      </c>
      <c r="U434" s="27"/>
      <c r="V434" s="46">
        <v>111248</v>
      </c>
      <c r="W434" s="47"/>
      <c r="X434" s="23"/>
      <c r="Y434" s="23"/>
      <c r="Z434" s="23"/>
      <c r="AA434" s="23"/>
      <c r="AB434" s="47"/>
      <c r="AC434" s="27"/>
      <c r="AD434" s="23" t="s">
        <v>232</v>
      </c>
      <c r="AE434" s="23"/>
      <c r="AF434" s="23" t="s">
        <v>141</v>
      </c>
      <c r="AG434" s="23"/>
      <c r="AH434" s="23"/>
      <c r="AI434" s="23"/>
      <c r="AJ434" s="23"/>
      <c r="AK434" s="27"/>
      <c r="AL434" s="27"/>
      <c r="AM434" s="23"/>
      <c r="AN434" s="23"/>
      <c r="AO434" s="23"/>
      <c r="AP434" s="23"/>
      <c r="AQ434" s="23" t="s">
        <v>129</v>
      </c>
      <c r="AR434" s="23"/>
      <c r="AS434" s="23" t="s">
        <v>129</v>
      </c>
      <c r="AT434" s="23" t="s">
        <v>128</v>
      </c>
      <c r="AU434" s="23" t="s">
        <v>129</v>
      </c>
      <c r="AV434" s="23" t="s">
        <v>128</v>
      </c>
      <c r="AW434" s="23" t="s">
        <v>129</v>
      </c>
      <c r="AX434" s="23" t="s">
        <v>128</v>
      </c>
      <c r="AY434" s="23"/>
      <c r="AZ434" s="23" t="s">
        <v>1371</v>
      </c>
      <c r="BA434" s="45" t="s">
        <v>6453</v>
      </c>
    </row>
    <row r="435" spans="1:53" ht="16.05" customHeight="1" x14ac:dyDescent="0.3">
      <c r="A435" s="23">
        <v>1991</v>
      </c>
      <c r="B435" s="27" t="s">
        <v>187</v>
      </c>
      <c r="C435" s="27" t="s">
        <v>188</v>
      </c>
      <c r="D435" s="27" t="s">
        <v>1372</v>
      </c>
      <c r="E435" s="28">
        <v>33552</v>
      </c>
      <c r="F435" s="36">
        <v>0.6383564814814815</v>
      </c>
      <c r="G435" s="22">
        <v>33552</v>
      </c>
      <c r="H435" s="37">
        <v>0.78418981481481476</v>
      </c>
      <c r="I435" s="34" t="s">
        <v>6250</v>
      </c>
      <c r="J435" s="35">
        <v>30.585000000000001</v>
      </c>
      <c r="K435" s="35">
        <v>50.268000000000001</v>
      </c>
      <c r="L435" s="42">
        <v>43.6</v>
      </c>
      <c r="M435" s="35">
        <v>5.14</v>
      </c>
      <c r="N435" s="35"/>
      <c r="O435" s="44"/>
      <c r="P435" s="44">
        <v>5</v>
      </c>
      <c r="Q435" s="44">
        <v>4.4000000000000004</v>
      </c>
      <c r="R435" s="44"/>
      <c r="S435" s="27" t="s">
        <v>5110</v>
      </c>
      <c r="T435" s="23" t="s">
        <v>582</v>
      </c>
      <c r="U435" s="27"/>
      <c r="V435" s="46">
        <v>597613</v>
      </c>
      <c r="W435" s="47"/>
      <c r="X435" s="23">
        <v>0</v>
      </c>
      <c r="Y435" s="23">
        <v>0</v>
      </c>
      <c r="Z435" s="23">
        <v>15</v>
      </c>
      <c r="AA435" s="23"/>
      <c r="AB435" s="47"/>
      <c r="AC435" s="27"/>
      <c r="AD435" s="23" t="s">
        <v>232</v>
      </c>
      <c r="AE435" s="23"/>
      <c r="AF435" s="66"/>
      <c r="AG435" s="23"/>
      <c r="AH435" s="23" t="s">
        <v>128</v>
      </c>
      <c r="AI435" s="23" t="s">
        <v>128</v>
      </c>
      <c r="AJ435" s="23" t="s">
        <v>390</v>
      </c>
      <c r="AK435" s="27"/>
      <c r="AL435" s="27" t="s">
        <v>1374</v>
      </c>
      <c r="AM435" s="23"/>
      <c r="AN435" s="23"/>
      <c r="AO435" s="23"/>
      <c r="AP435" s="23"/>
      <c r="AQ435" s="23"/>
      <c r="AR435" s="23"/>
      <c r="AS435" s="23" t="s">
        <v>129</v>
      </c>
      <c r="AT435" s="23" t="s">
        <v>129</v>
      </c>
      <c r="AU435" s="23" t="s">
        <v>128</v>
      </c>
      <c r="AV435" s="23" t="s">
        <v>128</v>
      </c>
      <c r="AW435" s="23" t="s">
        <v>129</v>
      </c>
      <c r="AX435" s="23" t="s">
        <v>128</v>
      </c>
      <c r="AY435" s="23"/>
      <c r="AZ435" s="23" t="s">
        <v>1373</v>
      </c>
      <c r="BA435" s="45" t="s">
        <v>6394</v>
      </c>
    </row>
    <row r="436" spans="1:53" ht="16.05" customHeight="1" x14ac:dyDescent="0.3">
      <c r="A436" s="23">
        <v>1991</v>
      </c>
      <c r="B436" s="27" t="s">
        <v>153</v>
      </c>
      <c r="C436" s="27" t="s">
        <v>1375</v>
      </c>
      <c r="D436" s="27" t="s">
        <v>1376</v>
      </c>
      <c r="E436" s="28">
        <v>33562</v>
      </c>
      <c r="F436" s="36">
        <v>7.9363425925925921E-2</v>
      </c>
      <c r="G436" s="22">
        <v>33562</v>
      </c>
      <c r="H436" s="37">
        <v>0.12103009259259261</v>
      </c>
      <c r="I436" s="34" t="s">
        <v>6250</v>
      </c>
      <c r="J436" s="35">
        <v>46.777999999999999</v>
      </c>
      <c r="K436" s="35">
        <v>9.5190000000000001</v>
      </c>
      <c r="L436" s="42">
        <v>10</v>
      </c>
      <c r="M436" s="43">
        <v>4.79</v>
      </c>
      <c r="N436" s="35"/>
      <c r="O436" s="44">
        <v>5</v>
      </c>
      <c r="P436" s="44">
        <v>4.7</v>
      </c>
      <c r="Q436" s="44"/>
      <c r="R436" s="44"/>
      <c r="S436" s="27" t="s">
        <v>5110</v>
      </c>
      <c r="T436" s="23" t="s">
        <v>134</v>
      </c>
      <c r="U436" s="27"/>
      <c r="V436" s="46"/>
      <c r="W436" s="47"/>
      <c r="X436" s="23"/>
      <c r="Y436" s="23"/>
      <c r="Z436" s="23"/>
      <c r="AA436" s="23"/>
      <c r="AB436" s="47"/>
      <c r="AC436" s="27"/>
      <c r="AD436" s="23" t="s">
        <v>470</v>
      </c>
      <c r="AE436" s="23"/>
      <c r="AF436" s="66"/>
      <c r="AG436" s="23" t="s">
        <v>128</v>
      </c>
      <c r="AH436" s="23"/>
      <c r="AI436" s="23"/>
      <c r="AJ436" s="23" t="s">
        <v>43</v>
      </c>
      <c r="AK436" s="27" t="s">
        <v>100</v>
      </c>
      <c r="AL436" s="27"/>
      <c r="AM436" s="23"/>
      <c r="AN436" s="23"/>
      <c r="AO436" s="23"/>
      <c r="AP436" s="23"/>
      <c r="AQ436" s="23"/>
      <c r="AR436" s="23"/>
      <c r="AS436" s="23" t="s">
        <v>128</v>
      </c>
      <c r="AT436" s="23" t="s">
        <v>128</v>
      </c>
      <c r="AU436" s="23" t="s">
        <v>128</v>
      </c>
      <c r="AV436" s="23" t="s">
        <v>128</v>
      </c>
      <c r="AW436" s="23" t="s">
        <v>129</v>
      </c>
      <c r="AX436" s="23" t="s">
        <v>128</v>
      </c>
      <c r="AY436" s="23"/>
      <c r="AZ436" s="23" t="s">
        <v>1377</v>
      </c>
      <c r="BA436" s="65" t="s">
        <v>1378</v>
      </c>
    </row>
    <row r="437" spans="1:53" ht="16.05" customHeight="1" x14ac:dyDescent="0.3">
      <c r="A437" s="23">
        <v>1991</v>
      </c>
      <c r="B437" s="27" t="s">
        <v>187</v>
      </c>
      <c r="C437" s="27" t="s">
        <v>880</v>
      </c>
      <c r="D437" s="27" t="s">
        <v>1379</v>
      </c>
      <c r="E437" s="28">
        <v>33564</v>
      </c>
      <c r="F437" s="36">
        <v>2.8043981481481479E-2</v>
      </c>
      <c r="G437" s="22">
        <v>33564</v>
      </c>
      <c r="H437" s="37">
        <v>0.15304398148148149</v>
      </c>
      <c r="I437" s="34" t="s">
        <v>6250</v>
      </c>
      <c r="J437" s="35">
        <v>13.887</v>
      </c>
      <c r="K437" s="35">
        <v>44.067999999999998</v>
      </c>
      <c r="L437" s="42">
        <v>10</v>
      </c>
      <c r="M437" s="43">
        <v>5.26</v>
      </c>
      <c r="N437" s="35"/>
      <c r="O437" s="44"/>
      <c r="P437" s="44">
        <v>4.5999999999999996</v>
      </c>
      <c r="Q437" s="44">
        <v>4.7</v>
      </c>
      <c r="R437" s="44"/>
      <c r="S437" s="27" t="s">
        <v>5110</v>
      </c>
      <c r="T437" s="23" t="s">
        <v>497</v>
      </c>
      <c r="U437" s="27"/>
      <c r="V437" s="46">
        <v>5107387</v>
      </c>
      <c r="W437" s="46">
        <v>40039</v>
      </c>
      <c r="X437" s="23">
        <v>11</v>
      </c>
      <c r="Y437" s="23">
        <v>11</v>
      </c>
      <c r="Z437" s="50" t="s">
        <v>1380</v>
      </c>
      <c r="AA437" s="23"/>
      <c r="AB437" s="46">
        <v>150000</v>
      </c>
      <c r="AC437" s="24" t="s">
        <v>5901</v>
      </c>
      <c r="AD437" s="66">
        <v>2600</v>
      </c>
      <c r="AE437" s="66">
        <v>11900</v>
      </c>
      <c r="AF437" s="62" t="s">
        <v>137</v>
      </c>
      <c r="AG437" s="23" t="s">
        <v>129</v>
      </c>
      <c r="AH437" s="23" t="s">
        <v>128</v>
      </c>
      <c r="AI437" s="23" t="s">
        <v>128</v>
      </c>
      <c r="AJ437" s="23" t="s">
        <v>43</v>
      </c>
      <c r="AK437" s="27" t="s">
        <v>102</v>
      </c>
      <c r="AL437" s="27" t="s">
        <v>1382</v>
      </c>
      <c r="AM437" s="23"/>
      <c r="AN437" s="23"/>
      <c r="AO437" s="23"/>
      <c r="AP437" s="23"/>
      <c r="AQ437" s="23" t="s">
        <v>129</v>
      </c>
      <c r="AR437" s="23"/>
      <c r="AS437" s="23" t="s">
        <v>129</v>
      </c>
      <c r="AT437" s="23" t="s">
        <v>129</v>
      </c>
      <c r="AU437" s="23" t="s">
        <v>129</v>
      </c>
      <c r="AV437" s="23" t="s">
        <v>129</v>
      </c>
      <c r="AW437" s="23" t="s">
        <v>129</v>
      </c>
      <c r="AX437" s="23" t="s">
        <v>128</v>
      </c>
      <c r="AY437" s="23"/>
      <c r="AZ437" s="23" t="s">
        <v>1381</v>
      </c>
      <c r="BA437" s="65" t="s">
        <v>1383</v>
      </c>
    </row>
    <row r="438" spans="1:53" ht="16.05" customHeight="1" x14ac:dyDescent="0.3">
      <c r="A438" s="23">
        <v>1991</v>
      </c>
      <c r="B438" s="27" t="s">
        <v>269</v>
      </c>
      <c r="C438" s="27" t="s">
        <v>409</v>
      </c>
      <c r="D438" s="27" t="s">
        <v>1384</v>
      </c>
      <c r="E438" s="28">
        <v>33569</v>
      </c>
      <c r="F438" s="36">
        <v>0.48979166666666668</v>
      </c>
      <c r="G438" s="22">
        <v>33569</v>
      </c>
      <c r="H438" s="37">
        <v>0.28145833333333331</v>
      </c>
      <c r="I438" s="34" t="s">
        <v>6250</v>
      </c>
      <c r="J438" s="35">
        <v>4.673</v>
      </c>
      <c r="K438" s="35">
        <v>-77.56</v>
      </c>
      <c r="L438" s="42">
        <v>39.1</v>
      </c>
      <c r="M438" s="43">
        <v>5.0199999999999996</v>
      </c>
      <c r="N438" s="35"/>
      <c r="O438" s="44"/>
      <c r="P438" s="44">
        <v>5.0999999999999996</v>
      </c>
      <c r="Q438" s="44">
        <v>4.3</v>
      </c>
      <c r="R438" s="44"/>
      <c r="S438" s="27" t="s">
        <v>5110</v>
      </c>
      <c r="T438" s="23"/>
      <c r="U438" s="27"/>
      <c r="V438" s="46"/>
      <c r="W438" s="47"/>
      <c r="X438" s="23"/>
      <c r="Y438" s="23"/>
      <c r="Z438" s="23"/>
      <c r="AA438" s="23"/>
      <c r="AB438" s="47"/>
      <c r="AC438" s="27"/>
      <c r="AD438" s="23" t="s">
        <v>232</v>
      </c>
      <c r="AE438" s="23"/>
      <c r="AF438" s="66"/>
      <c r="AG438" s="23" t="s">
        <v>128</v>
      </c>
      <c r="AH438" s="23"/>
      <c r="AI438" s="23"/>
      <c r="AJ438" s="23" t="s">
        <v>390</v>
      </c>
      <c r="AK438" s="27"/>
      <c r="AL438" s="27" t="s">
        <v>1386</v>
      </c>
      <c r="AM438" s="23"/>
      <c r="AN438" s="23"/>
      <c r="AO438" s="23"/>
      <c r="AP438" s="23"/>
      <c r="AQ438" s="23"/>
      <c r="AR438" s="23"/>
      <c r="AS438" s="23" t="s">
        <v>129</v>
      </c>
      <c r="AT438" s="23" t="s">
        <v>128</v>
      </c>
      <c r="AU438" s="23" t="s">
        <v>128</v>
      </c>
      <c r="AV438" s="23" t="s">
        <v>128</v>
      </c>
      <c r="AW438" s="23" t="s">
        <v>129</v>
      </c>
      <c r="AX438" s="23" t="s">
        <v>128</v>
      </c>
      <c r="AY438" s="23"/>
      <c r="AZ438" s="23" t="s">
        <v>1385</v>
      </c>
      <c r="BA438" s="45" t="s">
        <v>1387</v>
      </c>
    </row>
    <row r="439" spans="1:53" ht="16.05" customHeight="1" x14ac:dyDescent="0.3">
      <c r="A439" s="23">
        <v>1991</v>
      </c>
      <c r="B439" s="27" t="s">
        <v>679</v>
      </c>
      <c r="C439" s="27" t="s">
        <v>824</v>
      </c>
      <c r="D439" s="27" t="s">
        <v>1388</v>
      </c>
      <c r="E439" s="28">
        <v>33574</v>
      </c>
      <c r="F439" s="36">
        <v>0.36782407407407408</v>
      </c>
      <c r="G439" s="22">
        <v>33574</v>
      </c>
      <c r="H439" s="37">
        <v>0.4511574074074074</v>
      </c>
      <c r="I439" s="34" t="s">
        <v>6250</v>
      </c>
      <c r="J439" s="35">
        <v>45.497999999999998</v>
      </c>
      <c r="K439" s="35">
        <v>21.114999999999998</v>
      </c>
      <c r="L439" s="42">
        <v>9</v>
      </c>
      <c r="M439" s="35">
        <v>5.4889999999999999</v>
      </c>
      <c r="N439" s="35"/>
      <c r="O439" s="44">
        <v>5.5</v>
      </c>
      <c r="P439" s="44">
        <v>5.2</v>
      </c>
      <c r="Q439" s="44">
        <v>5.6</v>
      </c>
      <c r="R439" s="44"/>
      <c r="S439" s="27" t="s">
        <v>5340</v>
      </c>
      <c r="T439" s="23" t="s">
        <v>146</v>
      </c>
      <c r="U439" s="27"/>
      <c r="V439" s="46">
        <v>8250059</v>
      </c>
      <c r="W439" s="47">
        <v>4005</v>
      </c>
      <c r="X439" s="23">
        <v>0</v>
      </c>
      <c r="Y439" s="23">
        <v>0</v>
      </c>
      <c r="Z439" s="50" t="s">
        <v>211</v>
      </c>
      <c r="AA439" s="23">
        <v>4500</v>
      </c>
      <c r="AB439" s="47"/>
      <c r="AC439" s="27"/>
      <c r="AD439" s="23">
        <v>5000</v>
      </c>
      <c r="AE439" s="23"/>
      <c r="AF439" s="62" t="s">
        <v>137</v>
      </c>
      <c r="AG439" s="23"/>
      <c r="AH439" s="23" t="s">
        <v>128</v>
      </c>
      <c r="AI439" s="23" t="s">
        <v>128</v>
      </c>
      <c r="AJ439" s="23" t="s">
        <v>1390</v>
      </c>
      <c r="AK439" s="27"/>
      <c r="AL439" s="27"/>
      <c r="AM439" s="23"/>
      <c r="AN439" s="23" t="s">
        <v>129</v>
      </c>
      <c r="AO439" s="23"/>
      <c r="AP439" s="23"/>
      <c r="AQ439" s="23" t="s">
        <v>129</v>
      </c>
      <c r="AR439" s="23"/>
      <c r="AS439" s="23" t="s">
        <v>129</v>
      </c>
      <c r="AT439" s="23" t="s">
        <v>129</v>
      </c>
      <c r="AU439" s="23" t="s">
        <v>129</v>
      </c>
      <c r="AV439" s="23" t="s">
        <v>129</v>
      </c>
      <c r="AW439" s="23" t="s">
        <v>129</v>
      </c>
      <c r="AX439" s="23" t="s">
        <v>128</v>
      </c>
      <c r="AY439" s="23"/>
      <c r="AZ439" s="23" t="s">
        <v>1389</v>
      </c>
      <c r="BA439" s="45" t="s">
        <v>5824</v>
      </c>
    </row>
    <row r="440" spans="1:53" ht="16.05" customHeight="1" x14ac:dyDescent="0.3">
      <c r="A440" s="23">
        <v>1992</v>
      </c>
      <c r="B440" s="27" t="s">
        <v>254</v>
      </c>
      <c r="C440" s="27" t="s">
        <v>255</v>
      </c>
      <c r="D440" s="27" t="s">
        <v>1391</v>
      </c>
      <c r="E440" s="28">
        <v>33622</v>
      </c>
      <c r="F440" s="36">
        <v>0.84828703703703701</v>
      </c>
      <c r="G440" s="22">
        <v>33622</v>
      </c>
      <c r="H440" s="37">
        <v>0.88995370370370364</v>
      </c>
      <c r="I440" s="34" t="s">
        <v>6250</v>
      </c>
      <c r="J440" s="35">
        <v>36.283000000000001</v>
      </c>
      <c r="K440" s="35">
        <v>1.7809999999999999</v>
      </c>
      <c r="L440" s="42">
        <v>12.1</v>
      </c>
      <c r="M440" s="35">
        <v>5.2</v>
      </c>
      <c r="N440" s="35"/>
      <c r="O440" s="44"/>
      <c r="P440" s="44">
        <v>4.7</v>
      </c>
      <c r="Q440" s="44">
        <v>4.5999999999999996</v>
      </c>
      <c r="R440" s="44"/>
      <c r="S440" s="27" t="s">
        <v>5110</v>
      </c>
      <c r="T440" s="23"/>
      <c r="U440" s="27"/>
      <c r="V440" s="46"/>
      <c r="W440" s="47">
        <v>2250</v>
      </c>
      <c r="X440" s="23"/>
      <c r="Y440" s="23"/>
      <c r="Z440" s="23"/>
      <c r="AA440" s="23"/>
      <c r="AB440" s="47"/>
      <c r="AC440" s="27"/>
      <c r="AD440" s="23"/>
      <c r="AE440" s="23"/>
      <c r="AF440" s="66"/>
      <c r="AG440" s="23" t="s">
        <v>128</v>
      </c>
      <c r="AH440" s="23"/>
      <c r="AI440" s="23"/>
      <c r="AJ440" s="23" t="s">
        <v>43</v>
      </c>
      <c r="AK440" s="27"/>
      <c r="AL440" s="27" t="s">
        <v>1393</v>
      </c>
      <c r="AM440" s="23"/>
      <c r="AN440" s="23"/>
      <c r="AO440" s="23"/>
      <c r="AP440" s="23"/>
      <c r="AQ440" s="23"/>
      <c r="AR440" s="23"/>
      <c r="AS440" s="23" t="s">
        <v>128</v>
      </c>
      <c r="AT440" s="23" t="s">
        <v>128</v>
      </c>
      <c r="AU440" s="23" t="s">
        <v>128</v>
      </c>
      <c r="AV440" s="23" t="s">
        <v>129</v>
      </c>
      <c r="AW440" s="23" t="s">
        <v>128</v>
      </c>
      <c r="AX440" s="23" t="s">
        <v>128</v>
      </c>
      <c r="AY440" s="23"/>
      <c r="AZ440" s="23" t="s">
        <v>1392</v>
      </c>
      <c r="BA440" s="45" t="s">
        <v>1394</v>
      </c>
    </row>
    <row r="441" spans="1:53" ht="16.05" customHeight="1" x14ac:dyDescent="0.3">
      <c r="A441" s="23">
        <v>1992</v>
      </c>
      <c r="B441" s="27" t="s">
        <v>218</v>
      </c>
      <c r="C441" s="27" t="s">
        <v>426</v>
      </c>
      <c r="D441" s="27" t="s">
        <v>1395</v>
      </c>
      <c r="E441" s="28">
        <v>33638</v>
      </c>
      <c r="F441" s="36">
        <v>8.2407407407407415E-2</v>
      </c>
      <c r="G441" s="22">
        <v>33638</v>
      </c>
      <c r="H441" s="37">
        <v>0.37407407407407406</v>
      </c>
      <c r="I441" s="34" t="s">
        <v>6250</v>
      </c>
      <c r="J441" s="35">
        <v>-7.1379999999999999</v>
      </c>
      <c r="K441" s="35">
        <v>109.06699999999999</v>
      </c>
      <c r="L441" s="42">
        <v>58.3</v>
      </c>
      <c r="M441" s="35">
        <v>5.0709999999999997</v>
      </c>
      <c r="N441" s="35"/>
      <c r="O441" s="44"/>
      <c r="P441" s="44">
        <v>5</v>
      </c>
      <c r="Q441" s="44">
        <v>4.4000000000000004</v>
      </c>
      <c r="R441" s="44"/>
      <c r="S441" s="27" t="s">
        <v>5349</v>
      </c>
      <c r="T441" s="23" t="s">
        <v>582</v>
      </c>
      <c r="U441" s="27"/>
      <c r="V441" s="46">
        <v>15367628</v>
      </c>
      <c r="W441" s="47"/>
      <c r="X441" s="23">
        <v>0</v>
      </c>
      <c r="Y441" s="23">
        <v>0</v>
      </c>
      <c r="Z441" s="23">
        <v>1</v>
      </c>
      <c r="AA441" s="66" t="s">
        <v>1396</v>
      </c>
      <c r="AB441" s="47"/>
      <c r="AC441" s="27"/>
      <c r="AD441" s="23">
        <v>700</v>
      </c>
      <c r="AE441" s="23">
        <v>800</v>
      </c>
      <c r="AF441" s="62" t="s">
        <v>127</v>
      </c>
      <c r="AG441" s="23"/>
      <c r="AH441" s="23" t="s">
        <v>128</v>
      </c>
      <c r="AI441" s="23" t="s">
        <v>128</v>
      </c>
      <c r="AJ441" s="23" t="s">
        <v>43</v>
      </c>
      <c r="AK441" s="27" t="s">
        <v>100</v>
      </c>
      <c r="AL441" s="27"/>
      <c r="AM441" s="23"/>
      <c r="AN441" s="23"/>
      <c r="AO441" s="23"/>
      <c r="AP441" s="23"/>
      <c r="AQ441" s="23" t="s">
        <v>129</v>
      </c>
      <c r="AR441" s="23"/>
      <c r="AS441" s="23" t="s">
        <v>129</v>
      </c>
      <c r="AT441" s="23" t="s">
        <v>129</v>
      </c>
      <c r="AU441" s="23" t="s">
        <v>129</v>
      </c>
      <c r="AV441" s="23" t="s">
        <v>129</v>
      </c>
      <c r="AW441" s="23" t="s">
        <v>129</v>
      </c>
      <c r="AX441" s="23" t="s">
        <v>128</v>
      </c>
      <c r="AY441" s="23"/>
      <c r="AZ441" s="23" t="s">
        <v>1397</v>
      </c>
      <c r="BA441" s="45"/>
    </row>
    <row r="442" spans="1:53" ht="16.05" customHeight="1" x14ac:dyDescent="0.3">
      <c r="A442" s="23">
        <v>1992</v>
      </c>
      <c r="B442" s="24" t="s">
        <v>1095</v>
      </c>
      <c r="C442" s="24" t="s">
        <v>2597</v>
      </c>
      <c r="D442" s="24" t="s">
        <v>5120</v>
      </c>
      <c r="E442" s="25">
        <v>33663</v>
      </c>
      <c r="F442" s="38">
        <v>0.67869212962962966</v>
      </c>
      <c r="G442" s="22">
        <v>33663</v>
      </c>
      <c r="H442" s="37">
        <v>0.59535879629629629</v>
      </c>
      <c r="I442" s="34" t="s">
        <v>6250</v>
      </c>
      <c r="J442" s="43">
        <v>-26.689</v>
      </c>
      <c r="K442" s="43">
        <v>-64.936000000000007</v>
      </c>
      <c r="L442" s="56">
        <v>23.2</v>
      </c>
      <c r="M442" s="43">
        <v>5.37</v>
      </c>
      <c r="N442" s="43"/>
      <c r="O442" s="57"/>
      <c r="P442" s="57">
        <v>5.2</v>
      </c>
      <c r="Q442" s="57"/>
      <c r="R442" s="57"/>
      <c r="S442" s="24" t="s">
        <v>5110</v>
      </c>
      <c r="T442" s="26" t="s">
        <v>139</v>
      </c>
      <c r="U442" s="24"/>
      <c r="V442" s="46"/>
      <c r="W442" s="58"/>
      <c r="X442" s="26">
        <v>0</v>
      </c>
      <c r="Y442" s="26">
        <v>0</v>
      </c>
      <c r="Z442" s="26">
        <v>0</v>
      </c>
      <c r="AA442" s="26"/>
      <c r="AB442" s="58"/>
      <c r="AC442" s="24"/>
      <c r="AD442" s="26" t="s">
        <v>232</v>
      </c>
      <c r="AE442" s="26"/>
      <c r="AF442" s="59"/>
      <c r="AG442" s="26"/>
      <c r="AH442" s="26"/>
      <c r="AI442" s="26"/>
      <c r="AJ442" s="26" t="s">
        <v>43</v>
      </c>
      <c r="AK442" s="24" t="s">
        <v>100</v>
      </c>
      <c r="AL442" s="24"/>
      <c r="AM442" s="26"/>
      <c r="AN442" s="26"/>
      <c r="AO442" s="26"/>
      <c r="AP442" s="26"/>
      <c r="AQ442" s="26"/>
      <c r="AR442" s="26"/>
      <c r="AS442" s="26" t="s">
        <v>128</v>
      </c>
      <c r="AT442" s="26" t="s">
        <v>128</v>
      </c>
      <c r="AU442" s="26" t="s">
        <v>128</v>
      </c>
      <c r="AV442" s="26" t="s">
        <v>128</v>
      </c>
      <c r="AW442" s="26" t="s">
        <v>129</v>
      </c>
      <c r="AX442" s="26" t="s">
        <v>128</v>
      </c>
      <c r="AY442" s="26"/>
      <c r="AZ442" s="26" t="s">
        <v>5119</v>
      </c>
      <c r="BA442" s="41" t="s">
        <v>5116</v>
      </c>
    </row>
    <row r="443" spans="1:53" ht="16.05" customHeight="1" x14ac:dyDescent="0.3">
      <c r="A443" s="23">
        <v>1992</v>
      </c>
      <c r="B443" s="27" t="s">
        <v>187</v>
      </c>
      <c r="C443" s="27" t="s">
        <v>188</v>
      </c>
      <c r="D443" s="27" t="s">
        <v>1398</v>
      </c>
      <c r="E443" s="28">
        <v>33667</v>
      </c>
      <c r="F443" s="36">
        <v>0.49853009259259262</v>
      </c>
      <c r="G443" s="22">
        <v>33667</v>
      </c>
      <c r="H443" s="37">
        <v>0.64436342592592599</v>
      </c>
      <c r="I443" s="34" t="s">
        <v>6250</v>
      </c>
      <c r="J443" s="35">
        <v>31.725999999999999</v>
      </c>
      <c r="K443" s="35">
        <v>50.777999999999999</v>
      </c>
      <c r="L443" s="42">
        <v>17.899999999999999</v>
      </c>
      <c r="M443" s="35">
        <v>5.1379999999999999</v>
      </c>
      <c r="N443" s="35"/>
      <c r="O443" s="44"/>
      <c r="P443" s="44">
        <v>4.9000000000000004</v>
      </c>
      <c r="Q443" s="44">
        <v>4.5999999999999996</v>
      </c>
      <c r="R443" s="44"/>
      <c r="S443" s="27" t="s">
        <v>5362</v>
      </c>
      <c r="T443" s="23" t="s">
        <v>139</v>
      </c>
      <c r="U443" s="27"/>
      <c r="V443" s="46">
        <v>1016842</v>
      </c>
      <c r="W443" s="46">
        <v>4050</v>
      </c>
      <c r="X443" s="50" t="s">
        <v>1399</v>
      </c>
      <c r="Y443" s="50" t="s">
        <v>1399</v>
      </c>
      <c r="Z443" s="23">
        <v>50</v>
      </c>
      <c r="AA443" s="23" t="s">
        <v>1400</v>
      </c>
      <c r="AB443" s="47"/>
      <c r="AC443" s="27" t="s">
        <v>5913</v>
      </c>
      <c r="AD443" s="23"/>
      <c r="AE443" s="23">
        <v>300</v>
      </c>
      <c r="AF443" s="62" t="s">
        <v>137</v>
      </c>
      <c r="AG443" s="23" t="s">
        <v>129</v>
      </c>
      <c r="AH443" s="23" t="s">
        <v>129</v>
      </c>
      <c r="AI443" s="23" t="s">
        <v>128</v>
      </c>
      <c r="AJ443" s="23" t="s">
        <v>1355</v>
      </c>
      <c r="AK443" s="27" t="s">
        <v>100</v>
      </c>
      <c r="AL443" s="27" t="s">
        <v>1402</v>
      </c>
      <c r="AM443" s="23"/>
      <c r="AN443" s="23"/>
      <c r="AO443" s="23"/>
      <c r="AP443" s="23"/>
      <c r="AQ443" s="23" t="s">
        <v>129</v>
      </c>
      <c r="AR443" s="23"/>
      <c r="AS443" s="23" t="s">
        <v>129</v>
      </c>
      <c r="AT443" s="23" t="s">
        <v>129</v>
      </c>
      <c r="AU443" s="23" t="s">
        <v>129</v>
      </c>
      <c r="AV443" s="23" t="s">
        <v>129</v>
      </c>
      <c r="AW443" s="23" t="s">
        <v>129</v>
      </c>
      <c r="AX443" s="23" t="s">
        <v>128</v>
      </c>
      <c r="AY443" s="23"/>
      <c r="AZ443" s="23" t="s">
        <v>1401</v>
      </c>
      <c r="BA443" s="65" t="s">
        <v>5784</v>
      </c>
    </row>
    <row r="444" spans="1:53" ht="16.05" customHeight="1" x14ac:dyDescent="0.3">
      <c r="A444" s="23">
        <v>1992</v>
      </c>
      <c r="B444" s="27" t="s">
        <v>159</v>
      </c>
      <c r="C444" s="27" t="s">
        <v>308</v>
      </c>
      <c r="D444" s="27" t="s">
        <v>1403</v>
      </c>
      <c r="E444" s="28">
        <v>33683</v>
      </c>
      <c r="F444" s="36">
        <v>0.23429398148148148</v>
      </c>
      <c r="G444" s="22">
        <v>33683</v>
      </c>
      <c r="H444" s="37">
        <v>0.31762731481481482</v>
      </c>
      <c r="I444" s="34" t="s">
        <v>6250</v>
      </c>
      <c r="J444" s="35">
        <v>36.661999999999999</v>
      </c>
      <c r="K444" s="35">
        <v>24.52</v>
      </c>
      <c r="L444" s="42">
        <v>14</v>
      </c>
      <c r="M444" s="35">
        <v>5.1859999999999999</v>
      </c>
      <c r="N444" s="35"/>
      <c r="O444" s="44">
        <v>4.8</v>
      </c>
      <c r="P444" s="44">
        <v>4.9000000000000004</v>
      </c>
      <c r="Q444" s="44">
        <v>5</v>
      </c>
      <c r="R444" s="44"/>
      <c r="S444" s="27" t="s">
        <v>5363</v>
      </c>
      <c r="T444" s="23" t="s">
        <v>724</v>
      </c>
      <c r="U444" s="27"/>
      <c r="V444" s="46"/>
      <c r="W444" s="47"/>
      <c r="X444" s="23"/>
      <c r="Y444" s="23"/>
      <c r="Z444" s="23"/>
      <c r="AA444" s="23"/>
      <c r="AB444" s="47"/>
      <c r="AC444" s="27"/>
      <c r="AD444" s="50" t="s">
        <v>1404</v>
      </c>
      <c r="AE444" s="50" t="s">
        <v>1405</v>
      </c>
      <c r="AF444" s="66"/>
      <c r="AG444" s="23" t="s">
        <v>128</v>
      </c>
      <c r="AH444" s="23" t="s">
        <v>129</v>
      </c>
      <c r="AI444" s="23" t="s">
        <v>129</v>
      </c>
      <c r="AJ444" s="23" t="s">
        <v>43</v>
      </c>
      <c r="AK444" s="27" t="s">
        <v>1407</v>
      </c>
      <c r="AL444" s="27"/>
      <c r="AM444" s="23"/>
      <c r="AN444" s="23"/>
      <c r="AO444" s="23"/>
      <c r="AP444" s="23"/>
      <c r="AQ444" s="23"/>
      <c r="AR444" s="23"/>
      <c r="AS444" s="23" t="s">
        <v>128</v>
      </c>
      <c r="AT444" s="23" t="s">
        <v>128</v>
      </c>
      <c r="AU444" s="23" t="s">
        <v>128</v>
      </c>
      <c r="AV444" s="23" t="s">
        <v>128</v>
      </c>
      <c r="AW444" s="23" t="s">
        <v>129</v>
      </c>
      <c r="AX444" s="23" t="s">
        <v>128</v>
      </c>
      <c r="AY444" s="23"/>
      <c r="AZ444" s="23" t="s">
        <v>1406</v>
      </c>
      <c r="BA444" s="65" t="s">
        <v>1408</v>
      </c>
    </row>
    <row r="445" spans="1:53" ht="16.05" customHeight="1" x14ac:dyDescent="0.3">
      <c r="A445" s="23">
        <v>1992</v>
      </c>
      <c r="B445" s="27" t="s">
        <v>838</v>
      </c>
      <c r="C445" s="27" t="s">
        <v>877</v>
      </c>
      <c r="D445" s="27" t="s">
        <v>1409</v>
      </c>
      <c r="E445" s="28">
        <v>33683</v>
      </c>
      <c r="F445" s="36">
        <v>0.56606481481481474</v>
      </c>
      <c r="G445" s="22">
        <v>33683</v>
      </c>
      <c r="H445" s="37">
        <v>0.35773148148148143</v>
      </c>
      <c r="I445" s="34" t="s">
        <v>6250</v>
      </c>
      <c r="J445" s="35">
        <v>20.597999999999999</v>
      </c>
      <c r="K445" s="35">
        <v>-74.826999999999998</v>
      </c>
      <c r="L445" s="42">
        <v>18.100000000000001</v>
      </c>
      <c r="M445" s="43">
        <v>3.97</v>
      </c>
      <c r="N445" s="35"/>
      <c r="O445" s="44"/>
      <c r="P445" s="44">
        <v>4.2</v>
      </c>
      <c r="Q445" s="44">
        <v>2.6</v>
      </c>
      <c r="R445" s="44"/>
      <c r="S445" s="27" t="s">
        <v>5110</v>
      </c>
      <c r="T445" s="23"/>
      <c r="U445" s="27"/>
      <c r="V445" s="46"/>
      <c r="W445" s="47"/>
      <c r="X445" s="23"/>
      <c r="Y445" s="23"/>
      <c r="Z445" s="23"/>
      <c r="AA445" s="23"/>
      <c r="AB445" s="47"/>
      <c r="AC445" s="27"/>
      <c r="AD445" s="23" t="s">
        <v>470</v>
      </c>
      <c r="AE445" s="23"/>
      <c r="AF445" s="66"/>
      <c r="AG445" s="23" t="s">
        <v>128</v>
      </c>
      <c r="AH445" s="23"/>
      <c r="AI445" s="23"/>
      <c r="AJ445" s="23" t="s">
        <v>43</v>
      </c>
      <c r="AK445" s="27"/>
      <c r="AL445" s="27" t="s">
        <v>5876</v>
      </c>
      <c r="AM445" s="23"/>
      <c r="AN445" s="23"/>
      <c r="AO445" s="23"/>
      <c r="AP445" s="23"/>
      <c r="AQ445" s="23"/>
      <c r="AR445" s="23"/>
      <c r="AS445" s="23" t="s">
        <v>128</v>
      </c>
      <c r="AT445" s="23" t="s">
        <v>128</v>
      </c>
      <c r="AU445" s="23" t="s">
        <v>128</v>
      </c>
      <c r="AV445" s="23" t="s">
        <v>128</v>
      </c>
      <c r="AW445" s="23" t="s">
        <v>129</v>
      </c>
      <c r="AX445" s="23" t="s">
        <v>128</v>
      </c>
      <c r="AY445" s="23"/>
      <c r="AZ445" s="23" t="s">
        <v>1410</v>
      </c>
      <c r="BA445" s="45" t="s">
        <v>6520</v>
      </c>
    </row>
    <row r="446" spans="1:53" ht="16.05" customHeight="1" x14ac:dyDescent="0.3">
      <c r="A446" s="23">
        <v>1992</v>
      </c>
      <c r="B446" s="27" t="s">
        <v>153</v>
      </c>
      <c r="C446" s="27" t="s">
        <v>1411</v>
      </c>
      <c r="D446" s="27" t="s">
        <v>1412</v>
      </c>
      <c r="E446" s="28">
        <v>33707</v>
      </c>
      <c r="F446" s="36">
        <v>5.5555555555555552E-2</v>
      </c>
      <c r="G446" s="22">
        <v>33707</v>
      </c>
      <c r="H446" s="37">
        <v>0.1388888888888889</v>
      </c>
      <c r="I446" s="34" t="s">
        <v>6250</v>
      </c>
      <c r="J446" s="35">
        <v>51.161999999999999</v>
      </c>
      <c r="K446" s="35">
        <v>5.9329999999999998</v>
      </c>
      <c r="L446" s="42">
        <v>15.4</v>
      </c>
      <c r="M446" s="35">
        <v>5.3810000000000002</v>
      </c>
      <c r="N446" s="35">
        <v>5.4</v>
      </c>
      <c r="O446" s="44">
        <v>5.8</v>
      </c>
      <c r="P446" s="44">
        <v>5.3</v>
      </c>
      <c r="Q446" s="44">
        <v>5.6</v>
      </c>
      <c r="R446" s="44"/>
      <c r="S446" s="27" t="s">
        <v>6160</v>
      </c>
      <c r="T446" s="23" t="s">
        <v>706</v>
      </c>
      <c r="U446" s="27"/>
      <c r="V446" s="46">
        <v>35453457</v>
      </c>
      <c r="W446" s="47"/>
      <c r="X446" s="23">
        <v>1</v>
      </c>
      <c r="Y446" s="23">
        <v>0</v>
      </c>
      <c r="Z446" s="23">
        <v>45</v>
      </c>
      <c r="AA446" s="23"/>
      <c r="AB446" s="47"/>
      <c r="AC446" s="27" t="s">
        <v>1413</v>
      </c>
      <c r="AD446" s="23">
        <v>1300</v>
      </c>
      <c r="AE446" s="50" t="s">
        <v>5615</v>
      </c>
      <c r="AF446" s="62" t="s">
        <v>1414</v>
      </c>
      <c r="AG446" s="23" t="s">
        <v>129</v>
      </c>
      <c r="AH446" s="23" t="s">
        <v>129</v>
      </c>
      <c r="AI446" s="23" t="s">
        <v>129</v>
      </c>
      <c r="AJ446" s="23" t="s">
        <v>43</v>
      </c>
      <c r="AK446" s="27" t="s">
        <v>1416</v>
      </c>
      <c r="AL446" s="27"/>
      <c r="AM446" s="23"/>
      <c r="AN446" s="23"/>
      <c r="AO446" s="23"/>
      <c r="AP446" s="23"/>
      <c r="AQ446" s="23"/>
      <c r="AR446" s="23"/>
      <c r="AS446" s="23" t="s">
        <v>129</v>
      </c>
      <c r="AT446" s="23" t="s">
        <v>129</v>
      </c>
      <c r="AU446" s="23" t="s">
        <v>129</v>
      </c>
      <c r="AV446" s="23" t="s">
        <v>129</v>
      </c>
      <c r="AW446" s="23" t="s">
        <v>129</v>
      </c>
      <c r="AX446" s="23" t="s">
        <v>128</v>
      </c>
      <c r="AY446" s="23" t="s">
        <v>6336</v>
      </c>
      <c r="AZ446" s="23" t="s">
        <v>1415</v>
      </c>
      <c r="BA446" s="45"/>
    </row>
    <row r="447" spans="1:53" ht="16.05" customHeight="1" x14ac:dyDescent="0.3">
      <c r="A447" s="23">
        <v>1992</v>
      </c>
      <c r="B447" s="27" t="s">
        <v>187</v>
      </c>
      <c r="C447" s="27" t="s">
        <v>880</v>
      </c>
      <c r="D447" s="27" t="s">
        <v>1379</v>
      </c>
      <c r="E447" s="28">
        <v>33743</v>
      </c>
      <c r="F447" s="36">
        <v>6.0231481481481476E-2</v>
      </c>
      <c r="G447" s="22">
        <v>33743</v>
      </c>
      <c r="H447" s="37">
        <v>0.1852314814814815</v>
      </c>
      <c r="I447" s="34" t="s">
        <v>6250</v>
      </c>
      <c r="J447" s="35">
        <v>13.842000000000001</v>
      </c>
      <c r="K447" s="35">
        <v>44.03</v>
      </c>
      <c r="L447" s="42">
        <v>10</v>
      </c>
      <c r="M447" s="43">
        <v>4.5599999999999996</v>
      </c>
      <c r="N447" s="35"/>
      <c r="O447" s="44"/>
      <c r="P447" s="44">
        <v>4.5</v>
      </c>
      <c r="Q447" s="44"/>
      <c r="R447" s="44"/>
      <c r="S447" s="27" t="s">
        <v>5110</v>
      </c>
      <c r="T447" s="23" t="s">
        <v>497</v>
      </c>
      <c r="U447" s="27"/>
      <c r="V447" s="46">
        <v>4621840</v>
      </c>
      <c r="W447" s="47"/>
      <c r="X447" s="23">
        <v>0</v>
      </c>
      <c r="Y447" s="23">
        <v>0</v>
      </c>
      <c r="Z447" s="23" t="s">
        <v>163</v>
      </c>
      <c r="AA447" s="23"/>
      <c r="AB447" s="47"/>
      <c r="AC447" s="27"/>
      <c r="AD447" s="23"/>
      <c r="AE447" s="23">
        <v>20</v>
      </c>
      <c r="AF447" s="23"/>
      <c r="AG447" s="23"/>
      <c r="AH447" s="23" t="s">
        <v>128</v>
      </c>
      <c r="AI447" s="23" t="s">
        <v>128</v>
      </c>
      <c r="AJ447" s="23" t="s">
        <v>1418</v>
      </c>
      <c r="AK447" s="27" t="s">
        <v>99</v>
      </c>
      <c r="AL447" s="27"/>
      <c r="AM447" s="23"/>
      <c r="AN447" s="23"/>
      <c r="AO447" s="23"/>
      <c r="AP447" s="23"/>
      <c r="AQ447" s="23"/>
      <c r="AR447" s="23"/>
      <c r="AS447" s="23" t="s">
        <v>129</v>
      </c>
      <c r="AT447" s="23" t="s">
        <v>129</v>
      </c>
      <c r="AU447" s="23" t="s">
        <v>128</v>
      </c>
      <c r="AV447" s="23" t="s">
        <v>128</v>
      </c>
      <c r="AW447" s="23" t="s">
        <v>129</v>
      </c>
      <c r="AX447" s="23" t="s">
        <v>128</v>
      </c>
      <c r="AY447" s="23"/>
      <c r="AZ447" s="23" t="s">
        <v>1417</v>
      </c>
      <c r="BA447" s="45" t="s">
        <v>6521</v>
      </c>
    </row>
    <row r="448" spans="1:53" ht="16.05" customHeight="1" x14ac:dyDescent="0.3">
      <c r="A448" s="23">
        <v>1992</v>
      </c>
      <c r="B448" s="27" t="s">
        <v>148</v>
      </c>
      <c r="C448" s="27" t="s">
        <v>191</v>
      </c>
      <c r="D448" s="27" t="s">
        <v>1419</v>
      </c>
      <c r="E448" s="28">
        <v>33794</v>
      </c>
      <c r="F448" s="36">
        <v>7.2187500000000002E-2</v>
      </c>
      <c r="G448" s="22">
        <v>33793</v>
      </c>
      <c r="H448" s="37">
        <v>0.78052083333333344</v>
      </c>
      <c r="I448" s="34" t="s">
        <v>6250</v>
      </c>
      <c r="J448" s="35">
        <v>34.238999999999997</v>
      </c>
      <c r="K448" s="35">
        <v>-116.837</v>
      </c>
      <c r="L448" s="42">
        <v>0</v>
      </c>
      <c r="M448" s="35">
        <v>5.32</v>
      </c>
      <c r="N448" s="35"/>
      <c r="O448" s="44"/>
      <c r="P448" s="44">
        <v>5.6</v>
      </c>
      <c r="Q448" s="44">
        <v>5.2</v>
      </c>
      <c r="R448" s="44"/>
      <c r="S448" s="27" t="s">
        <v>5297</v>
      </c>
      <c r="T448" s="23" t="s">
        <v>171</v>
      </c>
      <c r="U448" s="27"/>
      <c r="V448" s="46">
        <v>17510688</v>
      </c>
      <c r="W448" s="47"/>
      <c r="X448" s="23">
        <v>0</v>
      </c>
      <c r="Y448" s="23">
        <v>0</v>
      </c>
      <c r="Z448" s="50" t="s">
        <v>1420</v>
      </c>
      <c r="AA448" s="23"/>
      <c r="AB448" s="47"/>
      <c r="AC448" s="27"/>
      <c r="AD448" s="23" t="s">
        <v>470</v>
      </c>
      <c r="AE448" s="23"/>
      <c r="AF448" s="10"/>
      <c r="AG448" s="23" t="s">
        <v>129</v>
      </c>
      <c r="AH448" s="23" t="s">
        <v>128</v>
      </c>
      <c r="AI448" s="23" t="s">
        <v>128</v>
      </c>
      <c r="AJ448" s="23" t="s">
        <v>390</v>
      </c>
      <c r="AK448" s="27" t="s">
        <v>97</v>
      </c>
      <c r="AL448" s="27" t="s">
        <v>1422</v>
      </c>
      <c r="AM448" s="23"/>
      <c r="AN448" s="23"/>
      <c r="AO448" s="23"/>
      <c r="AP448" s="23"/>
      <c r="AQ448" s="23"/>
      <c r="AR448" s="23"/>
      <c r="AS448" s="23" t="s">
        <v>129</v>
      </c>
      <c r="AT448" s="23" t="s">
        <v>129</v>
      </c>
      <c r="AU448" s="23" t="s">
        <v>128</v>
      </c>
      <c r="AV448" s="23" t="s">
        <v>128</v>
      </c>
      <c r="AW448" s="23" t="s">
        <v>129</v>
      </c>
      <c r="AX448" s="23" t="s">
        <v>128</v>
      </c>
      <c r="AY448" s="23"/>
      <c r="AZ448" s="23" t="s">
        <v>1421</v>
      </c>
      <c r="BA448" s="65" t="s">
        <v>1423</v>
      </c>
    </row>
    <row r="449" spans="1:53" ht="16.05" customHeight="1" x14ac:dyDescent="0.3">
      <c r="A449" s="23">
        <v>1992</v>
      </c>
      <c r="B449" s="27" t="s">
        <v>123</v>
      </c>
      <c r="C449" s="27" t="s">
        <v>124</v>
      </c>
      <c r="D449" s="27" t="s">
        <v>857</v>
      </c>
      <c r="E449" s="28">
        <v>33799</v>
      </c>
      <c r="F449" s="36">
        <v>0.18502314814814813</v>
      </c>
      <c r="G449" s="22">
        <v>33799</v>
      </c>
      <c r="H449" s="37">
        <v>0.31002314814814813</v>
      </c>
      <c r="I449" s="34" t="s">
        <v>6250</v>
      </c>
      <c r="J449" s="35">
        <v>39.255000000000003</v>
      </c>
      <c r="K449" s="35">
        <v>41.753999999999998</v>
      </c>
      <c r="L449" s="42">
        <v>18.100000000000001</v>
      </c>
      <c r="M449" s="43">
        <v>5.0199999999999996</v>
      </c>
      <c r="N449" s="35"/>
      <c r="O449" s="44"/>
      <c r="P449" s="44">
        <v>4.5</v>
      </c>
      <c r="Q449" s="44">
        <v>4.3</v>
      </c>
      <c r="R449" s="44"/>
      <c r="S449" s="27" t="s">
        <v>5110</v>
      </c>
      <c r="T449" s="23" t="s">
        <v>497</v>
      </c>
      <c r="U449" s="27"/>
      <c r="V449" s="46"/>
      <c r="W449" s="47"/>
      <c r="X449" s="23"/>
      <c r="Y449" s="23"/>
      <c r="Z449" s="23"/>
      <c r="AA449" s="23"/>
      <c r="AB449" s="47"/>
      <c r="AC449" s="27"/>
      <c r="AD449" s="23">
        <v>27</v>
      </c>
      <c r="AE449" s="23">
        <v>15</v>
      </c>
      <c r="AF449" s="66"/>
      <c r="AG449" s="23" t="s">
        <v>128</v>
      </c>
      <c r="AH449" s="23"/>
      <c r="AI449" s="23"/>
      <c r="AJ449" s="23" t="s">
        <v>43</v>
      </c>
      <c r="AK449" s="27" t="s">
        <v>100</v>
      </c>
      <c r="AL449" s="27"/>
      <c r="AM449" s="23"/>
      <c r="AN449" s="23"/>
      <c r="AO449" s="23"/>
      <c r="AP449" s="23"/>
      <c r="AQ449" s="23"/>
      <c r="AR449" s="23"/>
      <c r="AS449" s="23" t="s">
        <v>129</v>
      </c>
      <c r="AT449" s="23" t="s">
        <v>128</v>
      </c>
      <c r="AU449" s="23" t="s">
        <v>128</v>
      </c>
      <c r="AV449" s="23" t="s">
        <v>128</v>
      </c>
      <c r="AW449" s="23" t="s">
        <v>129</v>
      </c>
      <c r="AX449" s="23" t="s">
        <v>128</v>
      </c>
      <c r="AY449" s="23"/>
      <c r="AZ449" s="23" t="s">
        <v>1424</v>
      </c>
      <c r="BA449" s="45" t="s">
        <v>6393</v>
      </c>
    </row>
    <row r="450" spans="1:53" ht="16.05" customHeight="1" x14ac:dyDescent="0.3">
      <c r="A450" s="23">
        <v>1992</v>
      </c>
      <c r="B450" s="27" t="s">
        <v>187</v>
      </c>
      <c r="C450" s="27" t="s">
        <v>188</v>
      </c>
      <c r="D450" s="27" t="s">
        <v>1425</v>
      </c>
      <c r="E450" s="28">
        <v>33855</v>
      </c>
      <c r="F450" s="36">
        <v>2.6562499999999999E-2</v>
      </c>
      <c r="G450" s="22">
        <v>33855</v>
      </c>
      <c r="H450" s="37">
        <v>0.21406250000000002</v>
      </c>
      <c r="I450" s="34" t="s">
        <v>6250</v>
      </c>
      <c r="J450" s="35">
        <v>29.134</v>
      </c>
      <c r="K450" s="35">
        <v>52.186999999999998</v>
      </c>
      <c r="L450" s="42">
        <v>17.5</v>
      </c>
      <c r="M450" s="35">
        <v>5.33</v>
      </c>
      <c r="N450" s="35"/>
      <c r="O450" s="44"/>
      <c r="P450" s="44">
        <v>5.2</v>
      </c>
      <c r="Q450" s="44">
        <v>4.7</v>
      </c>
      <c r="R450" s="44"/>
      <c r="S450" s="27" t="s">
        <v>5110</v>
      </c>
      <c r="T450" s="23" t="s">
        <v>134</v>
      </c>
      <c r="U450" s="27"/>
      <c r="V450" s="46">
        <v>2011526</v>
      </c>
      <c r="W450" s="47"/>
      <c r="X450" s="23">
        <v>1</v>
      </c>
      <c r="Y450" s="23">
        <v>1</v>
      </c>
      <c r="Z450" s="23">
        <v>11</v>
      </c>
      <c r="AA450" s="23"/>
      <c r="AB450" s="47"/>
      <c r="AC450" s="27" t="s">
        <v>5908</v>
      </c>
      <c r="AD450" s="23"/>
      <c r="AE450" s="23">
        <v>200</v>
      </c>
      <c r="AF450" s="62" t="s">
        <v>137</v>
      </c>
      <c r="AG450" s="23" t="s">
        <v>129</v>
      </c>
      <c r="AH450" s="23" t="s">
        <v>129</v>
      </c>
      <c r="AI450" s="23" t="s">
        <v>128</v>
      </c>
      <c r="AJ450" s="23" t="s">
        <v>43</v>
      </c>
      <c r="AK450" s="27" t="s">
        <v>100</v>
      </c>
      <c r="AL450" s="27" t="s">
        <v>1427</v>
      </c>
      <c r="AM450" s="23"/>
      <c r="AN450" s="23"/>
      <c r="AO450" s="23"/>
      <c r="AP450" s="23"/>
      <c r="AQ450" s="23" t="s">
        <v>129</v>
      </c>
      <c r="AR450" s="23"/>
      <c r="AS450" s="23" t="s">
        <v>129</v>
      </c>
      <c r="AT450" s="23" t="s">
        <v>129</v>
      </c>
      <c r="AU450" s="23" t="s">
        <v>129</v>
      </c>
      <c r="AV450" s="23" t="s">
        <v>128</v>
      </c>
      <c r="AW450" s="23" t="s">
        <v>129</v>
      </c>
      <c r="AX450" s="23" t="s">
        <v>128</v>
      </c>
      <c r="AY450" s="23"/>
      <c r="AZ450" s="23" t="s">
        <v>1426</v>
      </c>
      <c r="BA450" s="45"/>
    </row>
    <row r="451" spans="1:53" ht="16.05" customHeight="1" x14ac:dyDescent="0.3">
      <c r="A451" s="23">
        <v>1992</v>
      </c>
      <c r="B451" s="27" t="s">
        <v>254</v>
      </c>
      <c r="C451" s="27" t="s">
        <v>1428</v>
      </c>
      <c r="D451" s="27" t="s">
        <v>1429</v>
      </c>
      <c r="E451" s="28">
        <v>33899</v>
      </c>
      <c r="F451" s="36">
        <v>0.73541666666666661</v>
      </c>
      <c r="G451" s="22">
        <v>33899</v>
      </c>
      <c r="H451" s="37">
        <v>0.81874999999999998</v>
      </c>
      <c r="I451" s="34" t="s">
        <v>6250</v>
      </c>
      <c r="J451" s="35">
        <v>29.754999999999999</v>
      </c>
      <c r="K451" s="35">
        <v>31.535</v>
      </c>
      <c r="L451" s="42">
        <v>10</v>
      </c>
      <c r="M451" s="43">
        <v>4.46</v>
      </c>
      <c r="N451" s="35"/>
      <c r="O451" s="44"/>
      <c r="P451" s="44">
        <v>4.2</v>
      </c>
      <c r="Q451" s="44">
        <v>3.4</v>
      </c>
      <c r="R451" s="44"/>
      <c r="S451" s="27" t="s">
        <v>5110</v>
      </c>
      <c r="T451" s="23" t="s">
        <v>497</v>
      </c>
      <c r="U451" s="27"/>
      <c r="V451" s="46">
        <v>19934909</v>
      </c>
      <c r="W451" s="47"/>
      <c r="X451" s="23">
        <v>4</v>
      </c>
      <c r="Y451" s="23">
        <v>4</v>
      </c>
      <c r="Z451" s="23">
        <v>50</v>
      </c>
      <c r="AA451" s="23"/>
      <c r="AB451" s="47"/>
      <c r="AC451" s="27" t="s">
        <v>5908</v>
      </c>
      <c r="AD451" s="23" t="s">
        <v>232</v>
      </c>
      <c r="AE451" s="23"/>
      <c r="AF451" s="66"/>
      <c r="AG451" s="23"/>
      <c r="AH451" s="23" t="s">
        <v>128</v>
      </c>
      <c r="AI451" s="23" t="s">
        <v>128</v>
      </c>
      <c r="AJ451" s="23" t="s">
        <v>390</v>
      </c>
      <c r="AK451" s="27" t="s">
        <v>95</v>
      </c>
      <c r="AL451" s="27" t="s">
        <v>1431</v>
      </c>
      <c r="AM451" s="23"/>
      <c r="AN451" s="23"/>
      <c r="AO451" s="23"/>
      <c r="AP451" s="23"/>
      <c r="AQ451" s="23"/>
      <c r="AR451" s="23"/>
      <c r="AS451" s="23" t="s">
        <v>129</v>
      </c>
      <c r="AT451" s="23" t="s">
        <v>129</v>
      </c>
      <c r="AU451" s="23" t="s">
        <v>128</v>
      </c>
      <c r="AV451" s="23" t="s">
        <v>128</v>
      </c>
      <c r="AW451" s="23" t="s">
        <v>129</v>
      </c>
      <c r="AX451" s="23" t="s">
        <v>128</v>
      </c>
      <c r="AY451" s="23"/>
      <c r="AZ451" s="23" t="s">
        <v>1430</v>
      </c>
      <c r="BA451" s="65" t="s">
        <v>5807</v>
      </c>
    </row>
    <row r="452" spans="1:53" ht="16.05" customHeight="1" x14ac:dyDescent="0.3">
      <c r="A452" s="23">
        <v>1992</v>
      </c>
      <c r="B452" s="27" t="s">
        <v>254</v>
      </c>
      <c r="C452" s="27" t="s">
        <v>511</v>
      </c>
      <c r="D452" s="27" t="s">
        <v>1432</v>
      </c>
      <c r="E452" s="28">
        <v>33900</v>
      </c>
      <c r="F452" s="36">
        <v>0.38274305555555554</v>
      </c>
      <c r="G452" s="22">
        <v>33900</v>
      </c>
      <c r="H452" s="37">
        <v>0.38274305555555554</v>
      </c>
      <c r="I452" s="34" t="s">
        <v>6250</v>
      </c>
      <c r="J452" s="35">
        <v>31.355</v>
      </c>
      <c r="K452" s="35">
        <v>-4.3179999999999996</v>
      </c>
      <c r="L452" s="42">
        <v>28.6</v>
      </c>
      <c r="M452" s="35">
        <v>5.5490000000000004</v>
      </c>
      <c r="N452" s="35"/>
      <c r="O452" s="44"/>
      <c r="P452" s="44">
        <v>5.3</v>
      </c>
      <c r="Q452" s="44">
        <v>5.2</v>
      </c>
      <c r="R452" s="44"/>
      <c r="S452" s="27" t="s">
        <v>5360</v>
      </c>
      <c r="T452" s="23" t="s">
        <v>446</v>
      </c>
      <c r="U452" s="27"/>
      <c r="V452" s="46">
        <v>106845</v>
      </c>
      <c r="W452" s="47"/>
      <c r="X452" s="23">
        <v>2</v>
      </c>
      <c r="Y452" s="23">
        <v>2</v>
      </c>
      <c r="Z452" s="23">
        <v>5</v>
      </c>
      <c r="AA452" s="23"/>
      <c r="AB452" s="47"/>
      <c r="AC452" s="27" t="s">
        <v>5898</v>
      </c>
      <c r="AD452" s="23" t="s">
        <v>1433</v>
      </c>
      <c r="AE452" s="50"/>
      <c r="AF452" s="62"/>
      <c r="AG452" s="23"/>
      <c r="AH452" s="23" t="s">
        <v>128</v>
      </c>
      <c r="AI452" s="23" t="s">
        <v>128</v>
      </c>
      <c r="AJ452" s="23" t="s">
        <v>43</v>
      </c>
      <c r="AK452" s="27" t="s">
        <v>764</v>
      </c>
      <c r="AL452" s="27" t="s">
        <v>1435</v>
      </c>
      <c r="AM452" s="23"/>
      <c r="AN452" s="23"/>
      <c r="AO452" s="23"/>
      <c r="AP452" s="23"/>
      <c r="AQ452" s="23"/>
      <c r="AR452" s="23"/>
      <c r="AS452" s="23" t="s">
        <v>129</v>
      </c>
      <c r="AT452" s="23" t="s">
        <v>129</v>
      </c>
      <c r="AU452" s="23" t="s">
        <v>128</v>
      </c>
      <c r="AV452" s="23" t="s">
        <v>128</v>
      </c>
      <c r="AW452" s="23" t="s">
        <v>129</v>
      </c>
      <c r="AX452" s="23" t="s">
        <v>128</v>
      </c>
      <c r="AY452" s="23"/>
      <c r="AZ452" s="23" t="s">
        <v>1434</v>
      </c>
      <c r="BA452" s="45" t="s">
        <v>1436</v>
      </c>
    </row>
    <row r="453" spans="1:53" ht="16.05" customHeight="1" x14ac:dyDescent="0.3">
      <c r="A453" s="23">
        <v>1992</v>
      </c>
      <c r="B453" s="27" t="s">
        <v>148</v>
      </c>
      <c r="C453" s="27" t="s">
        <v>191</v>
      </c>
      <c r="D453" s="27" t="s">
        <v>1437</v>
      </c>
      <c r="E453" s="28">
        <v>33935</v>
      </c>
      <c r="F453" s="36">
        <v>0.66732638888888884</v>
      </c>
      <c r="G453" s="22">
        <v>33935</v>
      </c>
      <c r="H453" s="37">
        <v>0.33399305555555553</v>
      </c>
      <c r="I453" s="34" t="s">
        <v>6250</v>
      </c>
      <c r="J453" s="35">
        <v>34.340000000000003</v>
      </c>
      <c r="K453" s="35">
        <v>-116.9</v>
      </c>
      <c r="L453" s="42">
        <v>0</v>
      </c>
      <c r="M453" s="43">
        <v>5.26</v>
      </c>
      <c r="N453" s="35"/>
      <c r="O453" s="44">
        <v>5.3</v>
      </c>
      <c r="P453" s="44">
        <v>4.9000000000000004</v>
      </c>
      <c r="Q453" s="44">
        <v>4.7</v>
      </c>
      <c r="R453" s="44"/>
      <c r="S453" s="27" t="s">
        <v>5110</v>
      </c>
      <c r="T453" s="23" t="s">
        <v>139</v>
      </c>
      <c r="U453" s="27"/>
      <c r="V453" s="46"/>
      <c r="W453" s="47"/>
      <c r="X453" s="23"/>
      <c r="Y453" s="23"/>
      <c r="Z453" s="23"/>
      <c r="AA453" s="23"/>
      <c r="AB453" s="47"/>
      <c r="AC453" s="27"/>
      <c r="AD453" s="23" t="s">
        <v>470</v>
      </c>
      <c r="AE453" s="23"/>
      <c r="AF453" s="66"/>
      <c r="AG453" s="23" t="s">
        <v>128</v>
      </c>
      <c r="AH453" s="23"/>
      <c r="AI453" s="23"/>
      <c r="AJ453" s="23" t="s">
        <v>390</v>
      </c>
      <c r="AK453" s="27"/>
      <c r="AL453" s="27" t="s">
        <v>1439</v>
      </c>
      <c r="AM453" s="23"/>
      <c r="AN453" s="23"/>
      <c r="AO453" s="23"/>
      <c r="AP453" s="23"/>
      <c r="AQ453" s="23"/>
      <c r="AR453" s="23"/>
      <c r="AS453" s="23" t="s">
        <v>129</v>
      </c>
      <c r="AT453" s="23" t="s">
        <v>128</v>
      </c>
      <c r="AU453" s="23" t="s">
        <v>128</v>
      </c>
      <c r="AV453" s="23" t="s">
        <v>128</v>
      </c>
      <c r="AW453" s="23" t="s">
        <v>129</v>
      </c>
      <c r="AX453" s="23" t="s">
        <v>128</v>
      </c>
      <c r="AY453" s="23"/>
      <c r="AZ453" s="23" t="s">
        <v>1438</v>
      </c>
      <c r="BA453" s="45" t="s">
        <v>6419</v>
      </c>
    </row>
    <row r="454" spans="1:53" ht="16.05" customHeight="1" x14ac:dyDescent="0.3">
      <c r="A454" s="23">
        <v>1992</v>
      </c>
      <c r="B454" s="27" t="s">
        <v>269</v>
      </c>
      <c r="C454" s="27" t="s">
        <v>414</v>
      </c>
      <c r="D454" s="27" t="s">
        <v>1440</v>
      </c>
      <c r="E454" s="28">
        <v>33950</v>
      </c>
      <c r="F454" s="36">
        <v>0.5782870370370371</v>
      </c>
      <c r="G454" s="22">
        <v>33950</v>
      </c>
      <c r="H454" s="37">
        <v>0.41162037037037041</v>
      </c>
      <c r="I454" s="34" t="s">
        <v>6250</v>
      </c>
      <c r="J454" s="35">
        <v>8.8450000000000006</v>
      </c>
      <c r="K454" s="35">
        <v>-70.896000000000001</v>
      </c>
      <c r="L454" s="42">
        <v>33</v>
      </c>
      <c r="M454" s="43">
        <v>4.32</v>
      </c>
      <c r="N454" s="35"/>
      <c r="O454" s="44"/>
      <c r="P454" s="44">
        <v>4.3</v>
      </c>
      <c r="Q454" s="44"/>
      <c r="R454" s="44"/>
      <c r="S454" s="27" t="s">
        <v>5110</v>
      </c>
      <c r="T454" s="23"/>
      <c r="U454" s="27"/>
      <c r="V454" s="46"/>
      <c r="W454" s="47"/>
      <c r="X454" s="23"/>
      <c r="Y454" s="23"/>
      <c r="Z454" s="23"/>
      <c r="AA454" s="23"/>
      <c r="AB454" s="47"/>
      <c r="AC454" s="27"/>
      <c r="AD454" s="23" t="s">
        <v>833</v>
      </c>
      <c r="AE454" s="23"/>
      <c r="AF454" s="66"/>
      <c r="AG454" s="23" t="s">
        <v>128</v>
      </c>
      <c r="AH454" s="23"/>
      <c r="AI454" s="23"/>
      <c r="AJ454" s="23" t="s">
        <v>43</v>
      </c>
      <c r="AK454" s="27"/>
      <c r="AL454" s="27"/>
      <c r="AM454" s="23"/>
      <c r="AN454" s="23"/>
      <c r="AO454" s="23"/>
      <c r="AP454" s="23"/>
      <c r="AQ454" s="23"/>
      <c r="AR454" s="23"/>
      <c r="AS454" s="23" t="s">
        <v>129</v>
      </c>
      <c r="AT454" s="23" t="s">
        <v>128</v>
      </c>
      <c r="AU454" s="23" t="s">
        <v>128</v>
      </c>
      <c r="AV454" s="23" t="s">
        <v>128</v>
      </c>
      <c r="AW454" s="23" t="s">
        <v>129</v>
      </c>
      <c r="AX454" s="23" t="s">
        <v>128</v>
      </c>
      <c r="AY454" s="23"/>
      <c r="AZ454" s="23" t="s">
        <v>1441</v>
      </c>
      <c r="BA454" s="45" t="s">
        <v>6423</v>
      </c>
    </row>
    <row r="455" spans="1:53" ht="16.05" customHeight="1" x14ac:dyDescent="0.3">
      <c r="A455" s="23">
        <v>1992</v>
      </c>
      <c r="B455" s="27" t="s">
        <v>130</v>
      </c>
      <c r="C455" s="27" t="s">
        <v>131</v>
      </c>
      <c r="D455" s="27" t="s">
        <v>1442</v>
      </c>
      <c r="E455" s="28">
        <v>33956</v>
      </c>
      <c r="F455" s="36">
        <v>0.47342592592592592</v>
      </c>
      <c r="G455" s="22">
        <v>33956</v>
      </c>
      <c r="H455" s="37">
        <v>0.80675925925925929</v>
      </c>
      <c r="I455" s="34" t="s">
        <v>6250</v>
      </c>
      <c r="J455" s="35">
        <v>26.356999999999999</v>
      </c>
      <c r="K455" s="35">
        <v>100.872</v>
      </c>
      <c r="L455" s="42">
        <v>29.9</v>
      </c>
      <c r="M455" s="35">
        <v>5.33</v>
      </c>
      <c r="N455" s="35"/>
      <c r="O455" s="44"/>
      <c r="P455" s="44">
        <v>5</v>
      </c>
      <c r="Q455" s="44">
        <v>4.7</v>
      </c>
      <c r="R455" s="44"/>
      <c r="S455" s="27" t="s">
        <v>5110</v>
      </c>
      <c r="T455" s="23" t="s">
        <v>582</v>
      </c>
      <c r="U455" s="27"/>
      <c r="V455" s="46">
        <v>4998052</v>
      </c>
      <c r="W455" s="47"/>
      <c r="X455" s="23">
        <v>1</v>
      </c>
      <c r="Y455" s="23">
        <v>1</v>
      </c>
      <c r="Z455" s="23">
        <v>45</v>
      </c>
      <c r="AA455" s="23"/>
      <c r="AB455" s="47"/>
      <c r="AC455" s="27" t="s">
        <v>5908</v>
      </c>
      <c r="AD455" s="23" t="s">
        <v>163</v>
      </c>
      <c r="AE455" s="23"/>
      <c r="AF455" s="66"/>
      <c r="AG455" s="23"/>
      <c r="AH455" s="23" t="s">
        <v>128</v>
      </c>
      <c r="AI455" s="23" t="s">
        <v>128</v>
      </c>
      <c r="AJ455" s="23" t="s">
        <v>43</v>
      </c>
      <c r="AK455" s="27"/>
      <c r="AL455" s="27"/>
      <c r="AM455" s="23"/>
      <c r="AN455" s="23"/>
      <c r="AO455" s="23"/>
      <c r="AP455" s="23"/>
      <c r="AQ455" s="23"/>
      <c r="AR455" s="23"/>
      <c r="AS455" s="23" t="s">
        <v>129</v>
      </c>
      <c r="AT455" s="23" t="s">
        <v>129</v>
      </c>
      <c r="AU455" s="23" t="s">
        <v>128</v>
      </c>
      <c r="AV455" s="23" t="s">
        <v>128</v>
      </c>
      <c r="AW455" s="23" t="s">
        <v>129</v>
      </c>
      <c r="AX455" s="23" t="s">
        <v>128</v>
      </c>
      <c r="AY455" s="23"/>
      <c r="AZ455" s="23" t="s">
        <v>1443</v>
      </c>
      <c r="BA455" s="45" t="s">
        <v>6410</v>
      </c>
    </row>
    <row r="456" spans="1:53" ht="16.05" customHeight="1" x14ac:dyDescent="0.3">
      <c r="A456" s="23">
        <v>1993</v>
      </c>
      <c r="B456" s="27" t="s">
        <v>187</v>
      </c>
      <c r="C456" s="27" t="s">
        <v>188</v>
      </c>
      <c r="D456" s="27" t="s">
        <v>1425</v>
      </c>
      <c r="E456" s="28">
        <v>33975</v>
      </c>
      <c r="F456" s="36">
        <v>0.95259259259259255</v>
      </c>
      <c r="G456" s="22">
        <v>33976</v>
      </c>
      <c r="H456" s="37">
        <v>9.8425925925925917E-2</v>
      </c>
      <c r="I456" s="34" t="s">
        <v>6250</v>
      </c>
      <c r="J456" s="35">
        <v>28.997</v>
      </c>
      <c r="K456" s="35">
        <v>52.137</v>
      </c>
      <c r="L456" s="42">
        <v>23.6</v>
      </c>
      <c r="M456" s="35">
        <v>5.415</v>
      </c>
      <c r="N456" s="35"/>
      <c r="O456" s="44"/>
      <c r="P456" s="44">
        <v>5.4</v>
      </c>
      <c r="Q456" s="44">
        <v>5.3</v>
      </c>
      <c r="R456" s="44"/>
      <c r="S456" s="27" t="s">
        <v>5338</v>
      </c>
      <c r="T456" s="23"/>
      <c r="U456" s="27"/>
      <c r="V456" s="47"/>
      <c r="W456" s="47"/>
      <c r="X456" s="23"/>
      <c r="Y456" s="23"/>
      <c r="Z456" s="23"/>
      <c r="AA456" s="23"/>
      <c r="AB456" s="47"/>
      <c r="AC456" s="27"/>
      <c r="AD456" s="23" t="s">
        <v>336</v>
      </c>
      <c r="AE456" s="23"/>
      <c r="AF456" s="66"/>
      <c r="AG456" s="23"/>
      <c r="AH456" s="23"/>
      <c r="AI456" s="23"/>
      <c r="AJ456" s="23" t="s">
        <v>1445</v>
      </c>
      <c r="AK456" s="27" t="s">
        <v>97</v>
      </c>
      <c r="AL456" s="27"/>
      <c r="AM456" s="23"/>
      <c r="AN456" s="23"/>
      <c r="AO456" s="23"/>
      <c r="AP456" s="23"/>
      <c r="AQ456" s="23"/>
      <c r="AR456" s="23"/>
      <c r="AS456" s="23" t="s">
        <v>128</v>
      </c>
      <c r="AT456" s="23" t="s">
        <v>128</v>
      </c>
      <c r="AU456" s="23" t="s">
        <v>128</v>
      </c>
      <c r="AV456" s="23" t="s">
        <v>128</v>
      </c>
      <c r="AW456" s="23" t="s">
        <v>129</v>
      </c>
      <c r="AX456" s="23" t="s">
        <v>128</v>
      </c>
      <c r="AY456" s="23"/>
      <c r="AZ456" s="23" t="s">
        <v>1444</v>
      </c>
      <c r="BA456" s="45" t="s">
        <v>6522</v>
      </c>
    </row>
    <row r="457" spans="1:53" ht="16.05" customHeight="1" x14ac:dyDescent="0.3">
      <c r="A457" s="23">
        <v>1993</v>
      </c>
      <c r="B457" s="27" t="s">
        <v>838</v>
      </c>
      <c r="C457" s="27" t="s">
        <v>1181</v>
      </c>
      <c r="D457" s="27" t="s">
        <v>1182</v>
      </c>
      <c r="E457" s="28">
        <v>33982</v>
      </c>
      <c r="F457" s="36">
        <v>0.71605324074074073</v>
      </c>
      <c r="G457" s="22">
        <v>33982</v>
      </c>
      <c r="H457" s="37">
        <v>0.50771990740740736</v>
      </c>
      <c r="I457" s="34" t="s">
        <v>6250</v>
      </c>
      <c r="J457" s="35">
        <v>17.954999999999998</v>
      </c>
      <c r="K457" s="35">
        <v>-76.582999999999998</v>
      </c>
      <c r="L457" s="42">
        <v>16</v>
      </c>
      <c r="M457" s="35">
        <v>5.4960000000000004</v>
      </c>
      <c r="N457" s="35"/>
      <c r="O457" s="44"/>
      <c r="P457" s="44">
        <v>5.5</v>
      </c>
      <c r="Q457" s="44">
        <v>4.8</v>
      </c>
      <c r="R457" s="44"/>
      <c r="S457" s="27" t="s">
        <v>5495</v>
      </c>
      <c r="T457" s="23" t="s">
        <v>134</v>
      </c>
      <c r="U457" s="27"/>
      <c r="V457" s="46">
        <v>2489397</v>
      </c>
      <c r="W457" s="47" t="s">
        <v>1446</v>
      </c>
      <c r="X457" s="23">
        <v>2</v>
      </c>
      <c r="Y457" s="23">
        <v>0</v>
      </c>
      <c r="Z457" s="23"/>
      <c r="AA457" s="23"/>
      <c r="AB457" s="47"/>
      <c r="AC457" s="27" t="s">
        <v>1447</v>
      </c>
      <c r="AD457" s="23" t="s">
        <v>156</v>
      </c>
      <c r="AE457" s="23" t="s">
        <v>232</v>
      </c>
      <c r="AF457" s="66"/>
      <c r="AG457" s="23" t="s">
        <v>129</v>
      </c>
      <c r="AH457" s="23" t="s">
        <v>129</v>
      </c>
      <c r="AI457" s="23" t="s">
        <v>128</v>
      </c>
      <c r="AJ457" s="23" t="s">
        <v>43</v>
      </c>
      <c r="AK457" s="27"/>
      <c r="AL457" s="27"/>
      <c r="AM457" s="23"/>
      <c r="AN457" s="23"/>
      <c r="AO457" s="23"/>
      <c r="AP457" s="23"/>
      <c r="AQ457" s="23"/>
      <c r="AR457" s="23"/>
      <c r="AS457" s="23" t="s">
        <v>129</v>
      </c>
      <c r="AT457" s="23" t="s">
        <v>129</v>
      </c>
      <c r="AU457" s="23" t="s">
        <v>128</v>
      </c>
      <c r="AV457" s="23" t="s">
        <v>128</v>
      </c>
      <c r="AW457" s="23" t="s">
        <v>129</v>
      </c>
      <c r="AX457" s="23" t="s">
        <v>128</v>
      </c>
      <c r="AY457" s="23"/>
      <c r="AZ457" s="23" t="s">
        <v>1448</v>
      </c>
      <c r="BA457" s="65" t="s">
        <v>1449</v>
      </c>
    </row>
    <row r="458" spans="1:53" ht="16.05" customHeight="1" x14ac:dyDescent="0.3">
      <c r="A458" s="23">
        <v>1993</v>
      </c>
      <c r="B458" s="27" t="s">
        <v>187</v>
      </c>
      <c r="C458" s="27" t="s">
        <v>188</v>
      </c>
      <c r="D458" s="27" t="s">
        <v>215</v>
      </c>
      <c r="E458" s="28">
        <v>33996</v>
      </c>
      <c r="F458" s="36">
        <v>0.43547453703703703</v>
      </c>
      <c r="G458" s="22">
        <v>33996</v>
      </c>
      <c r="H458" s="37">
        <v>0.58130787037037035</v>
      </c>
      <c r="I458" s="34" t="s">
        <v>6250</v>
      </c>
      <c r="J458" s="35">
        <v>32.103999999999999</v>
      </c>
      <c r="K458" s="35">
        <v>60.088000000000001</v>
      </c>
      <c r="L458" s="42">
        <v>33</v>
      </c>
      <c r="M458" s="35">
        <v>5.33</v>
      </c>
      <c r="N458" s="35"/>
      <c r="O458" s="44"/>
      <c r="P458" s="44">
        <v>5.0999999999999996</v>
      </c>
      <c r="Q458" s="44"/>
      <c r="R458" s="44"/>
      <c r="S458" s="27" t="s">
        <v>5110</v>
      </c>
      <c r="T458" s="23" t="s">
        <v>582</v>
      </c>
      <c r="U458" s="27"/>
      <c r="V458" s="46">
        <v>379477</v>
      </c>
      <c r="W458" s="47">
        <v>1003</v>
      </c>
      <c r="X458" s="23">
        <v>0</v>
      </c>
      <c r="Y458" s="23">
        <v>0</v>
      </c>
      <c r="Z458" s="23">
        <v>3</v>
      </c>
      <c r="AA458" s="23"/>
      <c r="AB458" s="47"/>
      <c r="AC458" s="27"/>
      <c r="AD458" s="23"/>
      <c r="AE458" s="23">
        <v>200</v>
      </c>
      <c r="AF458" s="23" t="s">
        <v>141</v>
      </c>
      <c r="AG458" s="23" t="s">
        <v>128</v>
      </c>
      <c r="AH458" s="23" t="s">
        <v>128</v>
      </c>
      <c r="AI458" s="23" t="s">
        <v>128</v>
      </c>
      <c r="AJ458" s="23" t="s">
        <v>43</v>
      </c>
      <c r="AK458" s="27" t="s">
        <v>290</v>
      </c>
      <c r="AL458" s="27" t="s">
        <v>1451</v>
      </c>
      <c r="AM458" s="23"/>
      <c r="AN458" s="23"/>
      <c r="AO458" s="23"/>
      <c r="AP458" s="23"/>
      <c r="AQ458" s="23" t="s">
        <v>129</v>
      </c>
      <c r="AR458" s="23"/>
      <c r="AS458" s="23" t="s">
        <v>129</v>
      </c>
      <c r="AT458" s="23" t="s">
        <v>129</v>
      </c>
      <c r="AU458" s="23" t="s">
        <v>129</v>
      </c>
      <c r="AV458" s="23" t="s">
        <v>129</v>
      </c>
      <c r="AW458" s="23" t="s">
        <v>129</v>
      </c>
      <c r="AX458" s="23" t="s">
        <v>128</v>
      </c>
      <c r="AY458" s="23"/>
      <c r="AZ458" s="23" t="s">
        <v>1450</v>
      </c>
      <c r="BA458" s="45"/>
    </row>
    <row r="459" spans="1:53" ht="16.05" customHeight="1" x14ac:dyDescent="0.3">
      <c r="A459" s="23">
        <v>1993</v>
      </c>
      <c r="B459" s="27" t="s">
        <v>130</v>
      </c>
      <c r="C459" s="27" t="s">
        <v>131</v>
      </c>
      <c r="D459" s="27" t="s">
        <v>1452</v>
      </c>
      <c r="E459" s="28">
        <v>34000</v>
      </c>
      <c r="F459" s="36">
        <v>0.81497685185185187</v>
      </c>
      <c r="G459" s="22">
        <v>34001</v>
      </c>
      <c r="H459" s="37">
        <v>0.14831018518518518</v>
      </c>
      <c r="I459" s="34" t="s">
        <v>6250</v>
      </c>
      <c r="J459" s="35">
        <v>25.905000000000001</v>
      </c>
      <c r="K459" s="35">
        <v>101.535</v>
      </c>
      <c r="L459" s="42">
        <v>33</v>
      </c>
      <c r="M459" s="43">
        <v>5.26</v>
      </c>
      <c r="N459" s="35"/>
      <c r="O459" s="44">
        <v>4.7</v>
      </c>
      <c r="P459" s="44">
        <v>4.9000000000000004</v>
      </c>
      <c r="Q459" s="44">
        <v>4.5</v>
      </c>
      <c r="R459" s="44"/>
      <c r="S459" s="27" t="s">
        <v>5110</v>
      </c>
      <c r="T459" s="23" t="s">
        <v>582</v>
      </c>
      <c r="U459" s="27"/>
      <c r="V459" s="46">
        <v>1146603</v>
      </c>
      <c r="W459" s="47"/>
      <c r="X459" s="23">
        <v>2</v>
      </c>
      <c r="Y459" s="23">
        <v>2</v>
      </c>
      <c r="Z459" s="23"/>
      <c r="AA459" s="23"/>
      <c r="AB459" s="47"/>
      <c r="AC459" s="27" t="s">
        <v>5908</v>
      </c>
      <c r="AD459" s="23" t="s">
        <v>833</v>
      </c>
      <c r="AE459" s="23"/>
      <c r="AF459" s="66"/>
      <c r="AG459" s="23" t="s">
        <v>128</v>
      </c>
      <c r="AH459" s="23" t="s">
        <v>128</v>
      </c>
      <c r="AI459" s="23" t="s">
        <v>128</v>
      </c>
      <c r="AJ459" s="23" t="s">
        <v>43</v>
      </c>
      <c r="AK459" s="27"/>
      <c r="AL459" s="27"/>
      <c r="AM459" s="23"/>
      <c r="AN459" s="23"/>
      <c r="AO459" s="23"/>
      <c r="AP459" s="23"/>
      <c r="AQ459" s="23"/>
      <c r="AR459" s="23"/>
      <c r="AS459" s="23" t="s">
        <v>129</v>
      </c>
      <c r="AT459" s="23" t="s">
        <v>129</v>
      </c>
      <c r="AU459" s="23" t="s">
        <v>128</v>
      </c>
      <c r="AV459" s="23" t="s">
        <v>128</v>
      </c>
      <c r="AW459" s="23" t="s">
        <v>129</v>
      </c>
      <c r="AX459" s="23" t="s">
        <v>128</v>
      </c>
      <c r="AY459" s="23"/>
      <c r="AZ459" s="23" t="s">
        <v>1453</v>
      </c>
      <c r="BA459" s="39" t="s">
        <v>5825</v>
      </c>
    </row>
    <row r="460" spans="1:53" ht="16.05" customHeight="1" x14ac:dyDescent="0.3">
      <c r="A460" s="23">
        <v>1993</v>
      </c>
      <c r="B460" s="27" t="s">
        <v>143</v>
      </c>
      <c r="C460" s="27" t="s">
        <v>1236</v>
      </c>
      <c r="D460" s="27" t="s">
        <v>1454</v>
      </c>
      <c r="E460" s="28">
        <v>34013</v>
      </c>
      <c r="F460" s="36">
        <v>0.10126157407407406</v>
      </c>
      <c r="G460" s="22">
        <v>34013</v>
      </c>
      <c r="H460" s="37">
        <v>0.22626157407407407</v>
      </c>
      <c r="I460" s="34" t="s">
        <v>6250</v>
      </c>
      <c r="J460" s="35">
        <v>8.3309999999999995</v>
      </c>
      <c r="K460" s="35">
        <v>39.308</v>
      </c>
      <c r="L460" s="42">
        <v>12.4</v>
      </c>
      <c r="M460" s="35">
        <v>5.3380000000000001</v>
      </c>
      <c r="N460" s="35"/>
      <c r="O460" s="44"/>
      <c r="P460" s="44">
        <v>5</v>
      </c>
      <c r="Q460" s="44">
        <v>4.9000000000000004</v>
      </c>
      <c r="R460" s="44"/>
      <c r="S460" s="27" t="s">
        <v>5312</v>
      </c>
      <c r="T460" s="23" t="s">
        <v>497</v>
      </c>
      <c r="U460" s="27"/>
      <c r="V460" s="46">
        <v>9350114</v>
      </c>
      <c r="W460" s="47"/>
      <c r="X460" s="23">
        <v>0</v>
      </c>
      <c r="Y460" s="23">
        <v>0</v>
      </c>
      <c r="Z460" s="23">
        <v>1</v>
      </c>
      <c r="AA460" s="23"/>
      <c r="AB460" s="47"/>
      <c r="AC460" s="27"/>
      <c r="AD460" s="23" t="s">
        <v>232</v>
      </c>
      <c r="AE460" s="23" t="s">
        <v>232</v>
      </c>
      <c r="AF460" s="66"/>
      <c r="AG460" s="23"/>
      <c r="AH460" s="23" t="s">
        <v>128</v>
      </c>
      <c r="AI460" s="23" t="s">
        <v>128</v>
      </c>
      <c r="AJ460" s="23" t="s">
        <v>43</v>
      </c>
      <c r="AK460" s="27" t="s">
        <v>290</v>
      </c>
      <c r="AL460" s="27"/>
      <c r="AM460" s="23"/>
      <c r="AN460" s="23"/>
      <c r="AO460" s="23"/>
      <c r="AP460" s="23"/>
      <c r="AQ460" s="23"/>
      <c r="AR460" s="23"/>
      <c r="AS460" s="23" t="s">
        <v>129</v>
      </c>
      <c r="AT460" s="23" t="s">
        <v>129</v>
      </c>
      <c r="AU460" s="23" t="s">
        <v>128</v>
      </c>
      <c r="AV460" s="23" t="s">
        <v>128</v>
      </c>
      <c r="AW460" s="23" t="s">
        <v>129</v>
      </c>
      <c r="AX460" s="23" t="s">
        <v>128</v>
      </c>
      <c r="AY460" s="23"/>
      <c r="AZ460" s="23" t="s">
        <v>1455</v>
      </c>
      <c r="BA460" s="45" t="s">
        <v>6424</v>
      </c>
    </row>
    <row r="461" spans="1:53" ht="16.05" customHeight="1" x14ac:dyDescent="0.3">
      <c r="A461" s="23">
        <v>1993</v>
      </c>
      <c r="B461" s="27" t="s">
        <v>159</v>
      </c>
      <c r="C461" s="27" t="s">
        <v>308</v>
      </c>
      <c r="D461" s="27" t="s">
        <v>1456</v>
      </c>
      <c r="E461" s="28">
        <v>34054</v>
      </c>
      <c r="F461" s="36">
        <v>0.4987847222222222</v>
      </c>
      <c r="G461" s="22">
        <v>34054</v>
      </c>
      <c r="H461" s="37">
        <v>0.58211805555555551</v>
      </c>
      <c r="I461" s="34" t="s">
        <v>6250</v>
      </c>
      <c r="J461" s="35">
        <v>37.588999999999999</v>
      </c>
      <c r="K461" s="35">
        <v>21.390999999999998</v>
      </c>
      <c r="L461" s="42">
        <v>10</v>
      </c>
      <c r="M461" s="35">
        <v>5.4379999999999997</v>
      </c>
      <c r="N461" s="35"/>
      <c r="O461" s="44">
        <v>5</v>
      </c>
      <c r="P461" s="44">
        <v>5.2</v>
      </c>
      <c r="Q461" s="44">
        <v>5.2</v>
      </c>
      <c r="R461" s="44"/>
      <c r="S461" s="27" t="s">
        <v>5347</v>
      </c>
      <c r="T461" s="23" t="s">
        <v>1457</v>
      </c>
      <c r="U461" s="27"/>
      <c r="V461" s="46">
        <v>1660000</v>
      </c>
      <c r="W461" s="47">
        <v>1516</v>
      </c>
      <c r="X461" s="50">
        <v>1</v>
      </c>
      <c r="Y461" s="23">
        <v>0</v>
      </c>
      <c r="Z461" s="50" t="s">
        <v>1458</v>
      </c>
      <c r="AA461" s="23"/>
      <c r="AB461" s="47"/>
      <c r="AC461" s="27" t="s">
        <v>1459</v>
      </c>
      <c r="AD461" s="50" t="s">
        <v>6232</v>
      </c>
      <c r="AE461" s="50" t="s">
        <v>6233</v>
      </c>
      <c r="AF461" s="66">
        <v>160000000</v>
      </c>
      <c r="AG461" s="23" t="s">
        <v>128</v>
      </c>
      <c r="AH461" s="23" t="s">
        <v>129</v>
      </c>
      <c r="AI461" s="23" t="s">
        <v>129</v>
      </c>
      <c r="AJ461" s="23" t="s">
        <v>43</v>
      </c>
      <c r="AK461" s="27" t="s">
        <v>1461</v>
      </c>
      <c r="AL461" s="27" t="s">
        <v>6364</v>
      </c>
      <c r="AM461" s="23"/>
      <c r="AN461" s="23"/>
      <c r="AO461" s="23"/>
      <c r="AP461" s="23"/>
      <c r="AQ461" s="23"/>
      <c r="AR461" s="23"/>
      <c r="AS461" s="23" t="s">
        <v>129</v>
      </c>
      <c r="AT461" s="23" t="s">
        <v>129</v>
      </c>
      <c r="AU461" s="23" t="s">
        <v>128</v>
      </c>
      <c r="AV461" s="23" t="s">
        <v>129</v>
      </c>
      <c r="AW461" s="23" t="s">
        <v>129</v>
      </c>
      <c r="AX461" s="23" t="s">
        <v>128</v>
      </c>
      <c r="AY461" s="23" t="s">
        <v>6337</v>
      </c>
      <c r="AZ461" s="23" t="s">
        <v>1460</v>
      </c>
      <c r="BA461" s="65"/>
    </row>
    <row r="462" spans="1:53" ht="16.05" customHeight="1" x14ac:dyDescent="0.3">
      <c r="A462" s="23">
        <v>1993</v>
      </c>
      <c r="B462" s="27" t="s">
        <v>187</v>
      </c>
      <c r="C462" s="27" t="s">
        <v>188</v>
      </c>
      <c r="D462" s="27" t="s">
        <v>1462</v>
      </c>
      <c r="E462" s="28">
        <v>34054</v>
      </c>
      <c r="F462" s="36">
        <v>0.95332060185185175</v>
      </c>
      <c r="G462" s="22">
        <v>34055</v>
      </c>
      <c r="H462" s="37">
        <v>0.14081018518518518</v>
      </c>
      <c r="I462" s="34" t="s">
        <v>6250</v>
      </c>
      <c r="J462" s="35">
        <v>30.692</v>
      </c>
      <c r="K462" s="35">
        <v>50.886000000000003</v>
      </c>
      <c r="L462" s="42">
        <v>29.6</v>
      </c>
      <c r="M462" s="35">
        <v>5.1100000000000003</v>
      </c>
      <c r="N462" s="35"/>
      <c r="O462" s="44"/>
      <c r="P462" s="44">
        <v>5.0999999999999996</v>
      </c>
      <c r="Q462" s="44">
        <v>4.8</v>
      </c>
      <c r="R462" s="44"/>
      <c r="S462" s="27" t="s">
        <v>5364</v>
      </c>
      <c r="T462" s="23"/>
      <c r="U462" s="27"/>
      <c r="V462" s="46"/>
      <c r="W462" s="47"/>
      <c r="X462" s="23"/>
      <c r="Y462" s="23"/>
      <c r="Z462" s="23"/>
      <c r="AA462" s="23"/>
      <c r="AB462" s="47"/>
      <c r="AC462" s="27"/>
      <c r="AD462" s="23" t="s">
        <v>596</v>
      </c>
      <c r="AE462" s="23"/>
      <c r="AF462" s="62" t="s">
        <v>137</v>
      </c>
      <c r="AG462" s="23"/>
      <c r="AH462" s="23"/>
      <c r="AI462" s="23"/>
      <c r="AJ462" s="23" t="s">
        <v>43</v>
      </c>
      <c r="AK462" s="27" t="s">
        <v>100</v>
      </c>
      <c r="AL462" s="27"/>
      <c r="AM462" s="23"/>
      <c r="AN462" s="23"/>
      <c r="AO462" s="23"/>
      <c r="AP462" s="23"/>
      <c r="AQ462" s="23" t="s">
        <v>129</v>
      </c>
      <c r="AR462" s="23"/>
      <c r="AS462" s="23" t="s">
        <v>128</v>
      </c>
      <c r="AT462" s="23" t="s">
        <v>128</v>
      </c>
      <c r="AU462" s="23" t="s">
        <v>129</v>
      </c>
      <c r="AV462" s="23" t="s">
        <v>128</v>
      </c>
      <c r="AW462" s="23" t="s">
        <v>129</v>
      </c>
      <c r="AX462" s="23" t="s">
        <v>128</v>
      </c>
      <c r="AY462" s="23"/>
      <c r="AZ462" s="23" t="s">
        <v>1463</v>
      </c>
      <c r="BA462" s="45"/>
    </row>
    <row r="463" spans="1:53" ht="16.05" customHeight="1" x14ac:dyDescent="0.3">
      <c r="A463" s="23">
        <v>1993</v>
      </c>
      <c r="B463" s="27" t="s">
        <v>148</v>
      </c>
      <c r="C463" s="27" t="s">
        <v>191</v>
      </c>
      <c r="D463" s="27" t="s">
        <v>1464</v>
      </c>
      <c r="E463" s="28">
        <v>34068</v>
      </c>
      <c r="F463" s="36">
        <v>0.52035879629629633</v>
      </c>
      <c r="G463" s="22">
        <v>34068</v>
      </c>
      <c r="H463" s="37">
        <v>0.31202546296296296</v>
      </c>
      <c r="I463" s="34" t="s">
        <v>6250</v>
      </c>
      <c r="J463" s="35">
        <v>28.811</v>
      </c>
      <c r="K463" s="35">
        <v>-98.123999999999995</v>
      </c>
      <c r="L463" s="42">
        <v>5</v>
      </c>
      <c r="M463" s="43">
        <v>4.09</v>
      </c>
      <c r="N463" s="35"/>
      <c r="O463" s="44"/>
      <c r="P463" s="44">
        <v>4.0999999999999996</v>
      </c>
      <c r="Q463" s="44"/>
      <c r="R463" s="44"/>
      <c r="S463" s="27" t="s">
        <v>5110</v>
      </c>
      <c r="T463" s="23" t="s">
        <v>139</v>
      </c>
      <c r="U463" s="27" t="s">
        <v>193</v>
      </c>
      <c r="V463" s="46"/>
      <c r="W463" s="47"/>
      <c r="X463" s="23"/>
      <c r="Y463" s="23"/>
      <c r="Z463" s="23"/>
      <c r="AA463" s="23"/>
      <c r="AB463" s="47"/>
      <c r="AC463" s="27"/>
      <c r="AD463" s="23" t="s">
        <v>420</v>
      </c>
      <c r="AE463" s="23"/>
      <c r="AF463" s="66"/>
      <c r="AG463" s="23" t="s">
        <v>129</v>
      </c>
      <c r="AH463" s="23"/>
      <c r="AI463" s="23"/>
      <c r="AJ463" s="23" t="s">
        <v>43</v>
      </c>
      <c r="AK463" s="27" t="s">
        <v>100</v>
      </c>
      <c r="AL463" s="27"/>
      <c r="AM463" s="23"/>
      <c r="AN463" s="23"/>
      <c r="AO463" s="23"/>
      <c r="AP463" s="23"/>
      <c r="AQ463" s="23"/>
      <c r="AR463" s="23"/>
      <c r="AS463" s="23" t="s">
        <v>128</v>
      </c>
      <c r="AT463" s="23" t="s">
        <v>128</v>
      </c>
      <c r="AU463" s="23" t="s">
        <v>128</v>
      </c>
      <c r="AV463" s="23" t="s">
        <v>128</v>
      </c>
      <c r="AW463" s="23" t="s">
        <v>129</v>
      </c>
      <c r="AX463" s="23" t="s">
        <v>128</v>
      </c>
      <c r="AY463" s="23"/>
      <c r="AZ463" s="23" t="s">
        <v>1465</v>
      </c>
      <c r="BA463" s="65" t="s">
        <v>1466</v>
      </c>
    </row>
    <row r="464" spans="1:53" ht="16.05" customHeight="1" x14ac:dyDescent="0.3">
      <c r="A464" s="23">
        <v>1993</v>
      </c>
      <c r="B464" s="27" t="s">
        <v>187</v>
      </c>
      <c r="C464" s="27" t="s">
        <v>188</v>
      </c>
      <c r="D464" s="27" t="s">
        <v>1462</v>
      </c>
      <c r="E464" s="28">
        <v>34142</v>
      </c>
      <c r="F464" s="36">
        <v>0.68939814814814815</v>
      </c>
      <c r="G464" s="22">
        <v>34142</v>
      </c>
      <c r="H464" s="37">
        <v>0.87689814814814815</v>
      </c>
      <c r="I464" s="34" t="s">
        <v>6250</v>
      </c>
      <c r="J464" s="35">
        <v>30.149000000000001</v>
      </c>
      <c r="K464" s="35">
        <v>50.814</v>
      </c>
      <c r="L464" s="42">
        <v>33</v>
      </c>
      <c r="M464" s="35">
        <v>5.367</v>
      </c>
      <c r="N464" s="35"/>
      <c r="O464" s="44"/>
      <c r="P464" s="44"/>
      <c r="Q464" s="44"/>
      <c r="R464" s="44"/>
      <c r="S464" s="27" t="s">
        <v>5353</v>
      </c>
      <c r="T464" s="23"/>
      <c r="U464" s="27"/>
      <c r="V464" s="46">
        <v>3974751</v>
      </c>
      <c r="W464" s="47">
        <v>4049</v>
      </c>
      <c r="X464" s="23">
        <v>24</v>
      </c>
      <c r="Y464" s="23"/>
      <c r="Z464" s="23" t="s">
        <v>163</v>
      </c>
      <c r="AA464" s="23"/>
      <c r="AB464" s="47"/>
      <c r="AC464" s="24" t="s">
        <v>5969</v>
      </c>
      <c r="AD464" s="23"/>
      <c r="AE464" s="23">
        <v>70</v>
      </c>
      <c r="AF464" s="23"/>
      <c r="AG464" s="23" t="s">
        <v>129</v>
      </c>
      <c r="AH464" s="23" t="s">
        <v>129</v>
      </c>
      <c r="AI464" s="23" t="s">
        <v>128</v>
      </c>
      <c r="AJ464" s="23" t="s">
        <v>43</v>
      </c>
      <c r="AK464" s="27"/>
      <c r="AL464" s="27" t="s">
        <v>1468</v>
      </c>
      <c r="AM464" s="23"/>
      <c r="AN464" s="23"/>
      <c r="AO464" s="23"/>
      <c r="AP464" s="23"/>
      <c r="AQ464" s="23"/>
      <c r="AR464" s="23"/>
      <c r="AS464" s="23" t="s">
        <v>129</v>
      </c>
      <c r="AT464" s="23" t="s">
        <v>129</v>
      </c>
      <c r="AU464" s="23" t="s">
        <v>129</v>
      </c>
      <c r="AV464" s="23" t="s">
        <v>129</v>
      </c>
      <c r="AW464" s="23" t="s">
        <v>129</v>
      </c>
      <c r="AX464" s="23" t="s">
        <v>128</v>
      </c>
      <c r="AY464" s="23"/>
      <c r="AZ464" s="23" t="s">
        <v>1467</v>
      </c>
      <c r="BA464" s="39" t="s">
        <v>5764</v>
      </c>
    </row>
    <row r="465" spans="1:53" ht="16.05" customHeight="1" x14ac:dyDescent="0.3">
      <c r="A465" s="23">
        <v>1993</v>
      </c>
      <c r="B465" s="27" t="s">
        <v>159</v>
      </c>
      <c r="C465" s="27" t="s">
        <v>160</v>
      </c>
      <c r="D465" s="27" t="s">
        <v>1469</v>
      </c>
      <c r="E465" s="28">
        <v>34146</v>
      </c>
      <c r="F465" s="36">
        <v>0.7415856481481482</v>
      </c>
      <c r="G465" s="22">
        <v>34146</v>
      </c>
      <c r="H465" s="37">
        <v>0.82491898148148157</v>
      </c>
      <c r="I465" s="34" t="s">
        <v>6250</v>
      </c>
      <c r="J465" s="35">
        <v>37.99</v>
      </c>
      <c r="K465" s="35">
        <v>14.218</v>
      </c>
      <c r="L465" s="42">
        <v>13.8</v>
      </c>
      <c r="M465" s="43">
        <v>4.92</v>
      </c>
      <c r="N465" s="43"/>
      <c r="O465" s="44">
        <v>4.7</v>
      </c>
      <c r="P465" s="44">
        <v>4.5999999999999996</v>
      </c>
      <c r="Q465" s="44">
        <v>4.4000000000000004</v>
      </c>
      <c r="R465" s="44"/>
      <c r="S465" s="67" t="s">
        <v>5295</v>
      </c>
      <c r="T465" s="23" t="s">
        <v>1276</v>
      </c>
      <c r="U465" s="27"/>
      <c r="V465" s="46"/>
      <c r="W465" s="47"/>
      <c r="X465" s="23">
        <v>0</v>
      </c>
      <c r="Y465" s="23">
        <v>0</v>
      </c>
      <c r="Z465" s="23">
        <v>2</v>
      </c>
      <c r="AA465" s="23"/>
      <c r="AB465" s="47"/>
      <c r="AC465" s="27"/>
      <c r="AD465" s="23">
        <v>254</v>
      </c>
      <c r="AE465" s="23">
        <v>6</v>
      </c>
      <c r="AF465" s="66"/>
      <c r="AG465" s="23"/>
      <c r="AH465" s="23"/>
      <c r="AI465" s="23"/>
      <c r="AJ465" s="23" t="s">
        <v>43</v>
      </c>
      <c r="AK465" s="27" t="s">
        <v>100</v>
      </c>
      <c r="AL465" s="27"/>
      <c r="AM465" s="23"/>
      <c r="AN465" s="23"/>
      <c r="AO465" s="23"/>
      <c r="AP465" s="23"/>
      <c r="AQ465" s="23"/>
      <c r="AR465" s="23"/>
      <c r="AS465" s="23" t="s">
        <v>128</v>
      </c>
      <c r="AT465" s="23" t="s">
        <v>128</v>
      </c>
      <c r="AU465" s="23" t="s">
        <v>128</v>
      </c>
      <c r="AV465" s="23" t="s">
        <v>128</v>
      </c>
      <c r="AW465" s="23" t="s">
        <v>128</v>
      </c>
      <c r="AX465" s="23" t="s">
        <v>128</v>
      </c>
      <c r="AY465" s="23"/>
      <c r="AZ465" s="23" t="s">
        <v>1470</v>
      </c>
      <c r="BA465" s="65" t="s">
        <v>1471</v>
      </c>
    </row>
    <row r="466" spans="1:53" ht="16.05" customHeight="1" x14ac:dyDescent="0.3">
      <c r="A466" s="23">
        <v>1993</v>
      </c>
      <c r="B466" s="27" t="s">
        <v>130</v>
      </c>
      <c r="C466" s="27" t="s">
        <v>131</v>
      </c>
      <c r="D466" s="27" t="s">
        <v>1472</v>
      </c>
      <c r="E466" s="28">
        <v>34167</v>
      </c>
      <c r="F466" s="36">
        <v>0.40733796296296299</v>
      </c>
      <c r="G466" s="22">
        <v>34167</v>
      </c>
      <c r="H466" s="37">
        <v>0.74067129629629624</v>
      </c>
      <c r="I466" s="34" t="s">
        <v>6250</v>
      </c>
      <c r="J466" s="35">
        <v>28.010999999999999</v>
      </c>
      <c r="K466" s="35">
        <v>99.635999999999996</v>
      </c>
      <c r="L466" s="42">
        <v>30.8</v>
      </c>
      <c r="M466" s="35">
        <v>5.3890000000000002</v>
      </c>
      <c r="N466" s="35"/>
      <c r="O466" s="44">
        <v>5.8</v>
      </c>
      <c r="P466" s="44">
        <v>5.3</v>
      </c>
      <c r="Q466" s="44">
        <v>4.8</v>
      </c>
      <c r="R466" s="44"/>
      <c r="S466" s="27" t="s">
        <v>5345</v>
      </c>
      <c r="T466" s="23"/>
      <c r="U466" s="27"/>
      <c r="V466" s="46"/>
      <c r="W466" s="47"/>
      <c r="X466" s="23"/>
      <c r="Y466" s="23"/>
      <c r="Z466" s="23"/>
      <c r="AA466" s="23"/>
      <c r="AB466" s="47"/>
      <c r="AC466" s="27"/>
      <c r="AD466" s="23" t="s">
        <v>232</v>
      </c>
      <c r="AE466" s="23"/>
      <c r="AF466" s="66"/>
      <c r="AG466" s="23" t="s">
        <v>128</v>
      </c>
      <c r="AH466" s="23"/>
      <c r="AI466" s="23"/>
      <c r="AJ466" s="23" t="s">
        <v>43</v>
      </c>
      <c r="AK466" s="27"/>
      <c r="AL466" s="27"/>
      <c r="AM466" s="23"/>
      <c r="AN466" s="23"/>
      <c r="AO466" s="23"/>
      <c r="AP466" s="23"/>
      <c r="AQ466" s="23"/>
      <c r="AR466" s="23"/>
      <c r="AS466" s="23" t="s">
        <v>129</v>
      </c>
      <c r="AT466" s="23" t="s">
        <v>128</v>
      </c>
      <c r="AU466" s="23" t="s">
        <v>128</v>
      </c>
      <c r="AV466" s="23" t="s">
        <v>128</v>
      </c>
      <c r="AW466" s="23" t="s">
        <v>129</v>
      </c>
      <c r="AX466" s="23" t="s">
        <v>128</v>
      </c>
      <c r="AY466" s="23"/>
      <c r="AZ466" s="23" t="s">
        <v>1473</v>
      </c>
      <c r="BA466" s="85" t="s">
        <v>1474</v>
      </c>
    </row>
    <row r="467" spans="1:53" ht="16.05" customHeight="1" x14ac:dyDescent="0.3">
      <c r="A467" s="23">
        <v>1993</v>
      </c>
      <c r="B467" s="27" t="s">
        <v>143</v>
      </c>
      <c r="C467" s="27" t="s">
        <v>1475</v>
      </c>
      <c r="D467" s="27" t="s">
        <v>1476</v>
      </c>
      <c r="E467" s="28">
        <v>34182</v>
      </c>
      <c r="F467" s="36">
        <v>1.4351851851851852E-2</v>
      </c>
      <c r="G467" s="22">
        <v>34182</v>
      </c>
      <c r="H467" s="37">
        <v>9.7685185185185194E-2</v>
      </c>
      <c r="I467" s="34" t="s">
        <v>6250</v>
      </c>
      <c r="J467" s="35">
        <v>15.385</v>
      </c>
      <c r="K467" s="35">
        <v>31.69</v>
      </c>
      <c r="L467" s="42">
        <v>12.5</v>
      </c>
      <c r="M467" s="35">
        <v>5.53</v>
      </c>
      <c r="N467" s="35"/>
      <c r="O467" s="44"/>
      <c r="P467" s="44">
        <v>5.2</v>
      </c>
      <c r="Q467" s="44">
        <v>5.0999999999999996</v>
      </c>
      <c r="R467" s="44"/>
      <c r="S467" s="27" t="s">
        <v>5316</v>
      </c>
      <c r="T467" s="23" t="s">
        <v>134</v>
      </c>
      <c r="U467" s="27"/>
      <c r="V467" s="46">
        <v>20598</v>
      </c>
      <c r="W467" s="47">
        <v>15</v>
      </c>
      <c r="X467" s="50" t="s">
        <v>1477</v>
      </c>
      <c r="Y467" s="26">
        <v>2</v>
      </c>
      <c r="Z467" s="50" t="s">
        <v>5817</v>
      </c>
      <c r="AA467" s="23"/>
      <c r="AB467" s="47"/>
      <c r="AC467" s="27" t="s">
        <v>5908</v>
      </c>
      <c r="AD467" s="23" t="s">
        <v>578</v>
      </c>
      <c r="AE467" s="23"/>
      <c r="AF467" s="23" t="s">
        <v>141</v>
      </c>
      <c r="AG467" s="23" t="s">
        <v>128</v>
      </c>
      <c r="AH467" s="23" t="s">
        <v>128</v>
      </c>
      <c r="AI467" s="23" t="s">
        <v>128</v>
      </c>
      <c r="AJ467" s="23" t="s">
        <v>43</v>
      </c>
      <c r="AK467" s="27" t="s">
        <v>290</v>
      </c>
      <c r="AL467" s="27" t="s">
        <v>1479</v>
      </c>
      <c r="AM467" s="23"/>
      <c r="AN467" s="23"/>
      <c r="AO467" s="23"/>
      <c r="AP467" s="23"/>
      <c r="AQ467" s="23" t="s">
        <v>129</v>
      </c>
      <c r="AR467" s="23"/>
      <c r="AS467" s="23" t="s">
        <v>129</v>
      </c>
      <c r="AT467" s="23" t="s">
        <v>129</v>
      </c>
      <c r="AU467" s="23" t="s">
        <v>129</v>
      </c>
      <c r="AV467" s="23" t="s">
        <v>129</v>
      </c>
      <c r="AW467" s="23" t="s">
        <v>129</v>
      </c>
      <c r="AX467" s="23" t="s">
        <v>128</v>
      </c>
      <c r="AY467" s="23"/>
      <c r="AZ467" s="23" t="s">
        <v>1478</v>
      </c>
      <c r="BA467" s="39" t="s">
        <v>5818</v>
      </c>
    </row>
    <row r="468" spans="1:53" ht="16.05" customHeight="1" x14ac:dyDescent="0.3">
      <c r="A468" s="23">
        <v>1993</v>
      </c>
      <c r="B468" s="27" t="s">
        <v>357</v>
      </c>
      <c r="C468" s="27" t="s">
        <v>1480</v>
      </c>
      <c r="D468" s="27" t="s">
        <v>1481</v>
      </c>
      <c r="E468" s="28">
        <v>34262</v>
      </c>
      <c r="F468" s="36">
        <v>0.67776620370370377</v>
      </c>
      <c r="G468" s="22">
        <v>34262</v>
      </c>
      <c r="H468" s="37">
        <v>0.91734953703703714</v>
      </c>
      <c r="I468" s="34" t="s">
        <v>6250</v>
      </c>
      <c r="J468" s="35">
        <v>28.722999999999999</v>
      </c>
      <c r="K468" s="35">
        <v>82.28</v>
      </c>
      <c r="L468" s="42">
        <v>37.4</v>
      </c>
      <c r="M468" s="35">
        <v>5.14</v>
      </c>
      <c r="N468" s="35"/>
      <c r="O468" s="44"/>
      <c r="P468" s="44">
        <v>5.0999999999999996</v>
      </c>
      <c r="Q468" s="44">
        <v>4.5</v>
      </c>
      <c r="R468" s="44"/>
      <c r="S468" s="27" t="s">
        <v>5110</v>
      </c>
      <c r="T468" s="23" t="s">
        <v>139</v>
      </c>
      <c r="U468" s="27"/>
      <c r="V468" s="46">
        <v>1350668</v>
      </c>
      <c r="W468" s="47">
        <v>285</v>
      </c>
      <c r="X468" s="23">
        <v>0</v>
      </c>
      <c r="Y468" s="23">
        <v>0</v>
      </c>
      <c r="Z468" s="23">
        <v>55</v>
      </c>
      <c r="AA468" s="23"/>
      <c r="AB468" s="47"/>
      <c r="AC468" s="27"/>
      <c r="AD468" s="23">
        <v>46</v>
      </c>
      <c r="AE468" s="23"/>
      <c r="AF468" s="23" t="s">
        <v>141</v>
      </c>
      <c r="AG468" s="23"/>
      <c r="AH468" s="23" t="s">
        <v>128</v>
      </c>
      <c r="AI468" s="23" t="s">
        <v>128</v>
      </c>
      <c r="AJ468" s="23" t="s">
        <v>43</v>
      </c>
      <c r="AK468" s="27" t="s">
        <v>290</v>
      </c>
      <c r="AL468" s="27"/>
      <c r="AM468" s="23"/>
      <c r="AN468" s="23"/>
      <c r="AO468" s="23"/>
      <c r="AP468" s="23"/>
      <c r="AQ468" s="23" t="s">
        <v>129</v>
      </c>
      <c r="AR468" s="23"/>
      <c r="AS468" s="23" t="s">
        <v>129</v>
      </c>
      <c r="AT468" s="23" t="s">
        <v>129</v>
      </c>
      <c r="AU468" s="23" t="s">
        <v>129</v>
      </c>
      <c r="AV468" s="23" t="s">
        <v>129</v>
      </c>
      <c r="AW468" s="23" t="s">
        <v>129</v>
      </c>
      <c r="AX468" s="23" t="s">
        <v>128</v>
      </c>
      <c r="AY468" s="23"/>
      <c r="AZ468" s="23" t="s">
        <v>1482</v>
      </c>
      <c r="BA468" s="65" t="s">
        <v>1483</v>
      </c>
    </row>
    <row r="469" spans="1:53" ht="16.05" customHeight="1" x14ac:dyDescent="0.3">
      <c r="A469" s="23">
        <v>1993</v>
      </c>
      <c r="B469" s="27" t="s">
        <v>357</v>
      </c>
      <c r="C469" s="27" t="s">
        <v>358</v>
      </c>
      <c r="D469" s="27" t="s">
        <v>1484</v>
      </c>
      <c r="E469" s="28">
        <v>34285</v>
      </c>
      <c r="F469" s="36">
        <v>0.56074074074074076</v>
      </c>
      <c r="G469" s="22">
        <v>34285</v>
      </c>
      <c r="H469" s="37">
        <v>0.78990740740740739</v>
      </c>
      <c r="I469" s="34" t="s">
        <v>6250</v>
      </c>
      <c r="J469" s="35">
        <v>18.12</v>
      </c>
      <c r="K469" s="35">
        <v>76.533000000000001</v>
      </c>
      <c r="L469" s="42">
        <v>10</v>
      </c>
      <c r="M469" s="43">
        <v>4.67</v>
      </c>
      <c r="N469" s="35"/>
      <c r="O469" s="44"/>
      <c r="P469" s="44">
        <v>4.5</v>
      </c>
      <c r="Q469" s="44"/>
      <c r="R469" s="44"/>
      <c r="S469" s="27" t="s">
        <v>5110</v>
      </c>
      <c r="T469" s="23" t="s">
        <v>139</v>
      </c>
      <c r="U469" s="27"/>
      <c r="V469" s="46">
        <v>502395</v>
      </c>
      <c r="W469" s="47">
        <v>525</v>
      </c>
      <c r="X469" s="23">
        <v>0</v>
      </c>
      <c r="Y469" s="23">
        <v>0</v>
      </c>
      <c r="Z469" s="23">
        <v>25</v>
      </c>
      <c r="AA469" s="23"/>
      <c r="AB469" s="47"/>
      <c r="AC469" s="27"/>
      <c r="AD469" s="23">
        <v>100</v>
      </c>
      <c r="AE469" s="23" t="s">
        <v>232</v>
      </c>
      <c r="AF469" s="66" t="s">
        <v>141</v>
      </c>
      <c r="AG469" s="23"/>
      <c r="AH469" s="23" t="s">
        <v>128</v>
      </c>
      <c r="AI469" s="23" t="s">
        <v>128</v>
      </c>
      <c r="AJ469" s="23" t="s">
        <v>390</v>
      </c>
      <c r="AK469" s="27" t="s">
        <v>100</v>
      </c>
      <c r="AL469" s="27" t="s">
        <v>1486</v>
      </c>
      <c r="AM469" s="23"/>
      <c r="AN469" s="23"/>
      <c r="AO469" s="23"/>
      <c r="AP469" s="23"/>
      <c r="AQ469" s="23" t="s">
        <v>129</v>
      </c>
      <c r="AR469" s="23"/>
      <c r="AS469" s="23" t="s">
        <v>129</v>
      </c>
      <c r="AT469" s="23" t="s">
        <v>129</v>
      </c>
      <c r="AU469" s="23" t="s">
        <v>129</v>
      </c>
      <c r="AV469" s="23" t="s">
        <v>129</v>
      </c>
      <c r="AW469" s="23" t="s">
        <v>129</v>
      </c>
      <c r="AX469" s="23" t="s">
        <v>128</v>
      </c>
      <c r="AY469" s="23"/>
      <c r="AZ469" s="23" t="s">
        <v>1485</v>
      </c>
      <c r="BA469" s="45" t="s">
        <v>1487</v>
      </c>
    </row>
    <row r="470" spans="1:53" ht="16.05" customHeight="1" x14ac:dyDescent="0.3">
      <c r="A470" s="23">
        <v>1993</v>
      </c>
      <c r="B470" s="27" t="s">
        <v>148</v>
      </c>
      <c r="C470" s="27" t="s">
        <v>191</v>
      </c>
      <c r="D470" s="27" t="s">
        <v>1488</v>
      </c>
      <c r="E470" s="28">
        <v>34307</v>
      </c>
      <c r="F470" s="36">
        <v>0.92730324074074078</v>
      </c>
      <c r="G470" s="22">
        <v>34307</v>
      </c>
      <c r="H470" s="37">
        <v>0.5939699074074074</v>
      </c>
      <c r="I470" s="34" t="s">
        <v>6250</v>
      </c>
      <c r="J470" s="35">
        <v>42.292000000000002</v>
      </c>
      <c r="K470" s="35">
        <v>-122.009</v>
      </c>
      <c r="L470" s="42">
        <v>4.8</v>
      </c>
      <c r="M470" s="35">
        <v>5.4359999999999999</v>
      </c>
      <c r="N470" s="35"/>
      <c r="O470" s="44">
        <v>4.8</v>
      </c>
      <c r="P470" s="44">
        <v>5</v>
      </c>
      <c r="Q470" s="44">
        <v>5.0999999999999996</v>
      </c>
      <c r="R470" s="44"/>
      <c r="S470" s="27" t="s">
        <v>5347</v>
      </c>
      <c r="T470" s="23" t="s">
        <v>134</v>
      </c>
      <c r="U470" s="27"/>
      <c r="V470" s="46"/>
      <c r="W470" s="47"/>
      <c r="X470" s="23"/>
      <c r="Y470" s="23"/>
      <c r="Z470" s="23"/>
      <c r="AA470" s="23"/>
      <c r="AB470" s="47"/>
      <c r="AC470" s="27"/>
      <c r="AD470" s="23" t="s">
        <v>232</v>
      </c>
      <c r="AE470" s="23"/>
      <c r="AF470" s="23"/>
      <c r="AG470" s="23" t="s">
        <v>128</v>
      </c>
      <c r="AH470" s="23" t="s">
        <v>129</v>
      </c>
      <c r="AI470" s="23"/>
      <c r="AJ470" s="23" t="s">
        <v>390</v>
      </c>
      <c r="AK470" s="27"/>
      <c r="AL470" s="27" t="s">
        <v>1490</v>
      </c>
      <c r="AM470" s="23"/>
      <c r="AN470" s="23"/>
      <c r="AO470" s="23"/>
      <c r="AP470" s="23"/>
      <c r="AQ470" s="23"/>
      <c r="AR470" s="23"/>
      <c r="AS470" s="23" t="s">
        <v>129</v>
      </c>
      <c r="AT470" s="23" t="s">
        <v>128</v>
      </c>
      <c r="AU470" s="23" t="s">
        <v>128</v>
      </c>
      <c r="AV470" s="23" t="s">
        <v>128</v>
      </c>
      <c r="AW470" s="23" t="s">
        <v>129</v>
      </c>
      <c r="AX470" s="23" t="s">
        <v>128</v>
      </c>
      <c r="AY470" s="23"/>
      <c r="AZ470" s="23" t="s">
        <v>1489</v>
      </c>
      <c r="BA470" s="65" t="s">
        <v>6572</v>
      </c>
    </row>
    <row r="471" spans="1:53" ht="16.05" customHeight="1" x14ac:dyDescent="0.3">
      <c r="A471" s="23">
        <v>1993</v>
      </c>
      <c r="B471" s="27" t="s">
        <v>357</v>
      </c>
      <c r="C471" s="27" t="s">
        <v>358</v>
      </c>
      <c r="D471" s="27" t="s">
        <v>1491</v>
      </c>
      <c r="E471" s="28">
        <v>34311</v>
      </c>
      <c r="F471" s="36">
        <v>7.104166666666667E-2</v>
      </c>
      <c r="G471" s="22">
        <v>34311</v>
      </c>
      <c r="H471" s="37">
        <v>0.30020833333333335</v>
      </c>
      <c r="I471" s="34" t="s">
        <v>6250</v>
      </c>
      <c r="J471" s="35">
        <v>17.074000000000002</v>
      </c>
      <c r="K471" s="35">
        <v>73.634</v>
      </c>
      <c r="L471" s="42">
        <v>25</v>
      </c>
      <c r="M471" s="35">
        <v>5.1280000000000001</v>
      </c>
      <c r="N471" s="35"/>
      <c r="O471" s="44"/>
      <c r="P471" s="44">
        <v>5</v>
      </c>
      <c r="Q471" s="44">
        <v>4.5999999999999996</v>
      </c>
      <c r="R471" s="44"/>
      <c r="S471" s="27" t="s">
        <v>5325</v>
      </c>
      <c r="T471" s="23" t="s">
        <v>146</v>
      </c>
      <c r="U471" s="27"/>
      <c r="V471" s="46">
        <v>718788</v>
      </c>
      <c r="W471" s="47"/>
      <c r="X471" s="23">
        <v>0</v>
      </c>
      <c r="Y471" s="23">
        <v>0</v>
      </c>
      <c r="Z471" s="23"/>
      <c r="AA471" s="23"/>
      <c r="AB471" s="47"/>
      <c r="AC471" s="27"/>
      <c r="AD471" s="23">
        <v>500</v>
      </c>
      <c r="AE471" s="23"/>
      <c r="AF471" s="66"/>
      <c r="AG471" s="23" t="s">
        <v>128</v>
      </c>
      <c r="AH471" s="23"/>
      <c r="AI471" s="23"/>
      <c r="AJ471" s="23" t="s">
        <v>1493</v>
      </c>
      <c r="AK471" s="27"/>
      <c r="AL471" s="27"/>
      <c r="AM471" s="23"/>
      <c r="AN471" s="23"/>
      <c r="AO471" s="23"/>
      <c r="AP471" s="23"/>
      <c r="AQ471" s="23"/>
      <c r="AR471" s="23"/>
      <c r="AS471" s="23" t="s">
        <v>129</v>
      </c>
      <c r="AT471" s="23" t="s">
        <v>128</v>
      </c>
      <c r="AU471" s="23" t="s">
        <v>128</v>
      </c>
      <c r="AV471" s="23" t="s">
        <v>128</v>
      </c>
      <c r="AW471" s="23" t="s">
        <v>129</v>
      </c>
      <c r="AX471" s="23" t="s">
        <v>128</v>
      </c>
      <c r="AY471" s="23"/>
      <c r="AZ471" s="23" t="s">
        <v>1492</v>
      </c>
      <c r="BA471" s="45" t="s">
        <v>6381</v>
      </c>
    </row>
    <row r="472" spans="1:53" ht="16.05" customHeight="1" x14ac:dyDescent="0.3">
      <c r="A472" s="23">
        <v>1993</v>
      </c>
      <c r="B472" s="24" t="s">
        <v>1095</v>
      </c>
      <c r="C472" s="24" t="s">
        <v>2597</v>
      </c>
      <c r="D472" s="24" t="s">
        <v>5113</v>
      </c>
      <c r="E472" s="25">
        <v>34319</v>
      </c>
      <c r="F472" s="38">
        <v>0.22946759259259261</v>
      </c>
      <c r="G472" s="22">
        <v>34319</v>
      </c>
      <c r="H472" s="37">
        <v>0.1044675925925926</v>
      </c>
      <c r="I472" s="34" t="s">
        <v>6250</v>
      </c>
      <c r="J472" s="43">
        <v>-23.567</v>
      </c>
      <c r="K472" s="43">
        <v>-65.016000000000005</v>
      </c>
      <c r="L472" s="56">
        <v>60.4</v>
      </c>
      <c r="M472" s="43">
        <v>4.32</v>
      </c>
      <c r="N472" s="43"/>
      <c r="O472" s="57"/>
      <c r="P472" s="57">
        <v>4.3</v>
      </c>
      <c r="Q472" s="57"/>
      <c r="R472" s="57"/>
      <c r="S472" s="24" t="s">
        <v>5110</v>
      </c>
      <c r="T472" s="26" t="s">
        <v>139</v>
      </c>
      <c r="U472" s="24"/>
      <c r="V472" s="46"/>
      <c r="W472" s="58"/>
      <c r="X472" s="26">
        <v>0</v>
      </c>
      <c r="Y472" s="26">
        <v>0</v>
      </c>
      <c r="Z472" s="26">
        <v>0</v>
      </c>
      <c r="AA472" s="26"/>
      <c r="AB472" s="58"/>
      <c r="AC472" s="24"/>
      <c r="AD472" s="26" t="s">
        <v>232</v>
      </c>
      <c r="AE472" s="26"/>
      <c r="AF472" s="59"/>
      <c r="AG472" s="26"/>
      <c r="AH472" s="26" t="s">
        <v>129</v>
      </c>
      <c r="AI472" s="26"/>
      <c r="AJ472" s="26" t="s">
        <v>311</v>
      </c>
      <c r="AK472" s="24" t="s">
        <v>102</v>
      </c>
      <c r="AL472" s="24" t="s">
        <v>5115</v>
      </c>
      <c r="AM472" s="26"/>
      <c r="AN472" s="26"/>
      <c r="AO472" s="26"/>
      <c r="AP472" s="26"/>
      <c r="AQ472" s="26"/>
      <c r="AR472" s="26"/>
      <c r="AS472" s="26" t="s">
        <v>128</v>
      </c>
      <c r="AT472" s="26" t="s">
        <v>128</v>
      </c>
      <c r="AU472" s="26" t="s">
        <v>128</v>
      </c>
      <c r="AV472" s="26" t="s">
        <v>128</v>
      </c>
      <c r="AW472" s="26" t="s">
        <v>128</v>
      </c>
      <c r="AX472" s="26" t="s">
        <v>128</v>
      </c>
      <c r="AY472" s="26"/>
      <c r="AZ472" s="26" t="s">
        <v>5114</v>
      </c>
      <c r="BA472" s="41" t="s">
        <v>5116</v>
      </c>
    </row>
    <row r="473" spans="1:53" ht="16.05" customHeight="1" x14ac:dyDescent="0.3">
      <c r="A473" s="23">
        <v>1994</v>
      </c>
      <c r="B473" s="27" t="s">
        <v>148</v>
      </c>
      <c r="C473" s="27" t="s">
        <v>191</v>
      </c>
      <c r="D473" s="27" t="s">
        <v>1494</v>
      </c>
      <c r="E473" s="28">
        <v>34350</v>
      </c>
      <c r="F473" s="36">
        <v>7.5881944444444446E-2</v>
      </c>
      <c r="G473" s="22">
        <v>34349</v>
      </c>
      <c r="H473" s="37">
        <v>0.86754629629629632</v>
      </c>
      <c r="I473" s="34" t="s">
        <v>6250</v>
      </c>
      <c r="J473" s="35">
        <v>40.33</v>
      </c>
      <c r="K473" s="35">
        <v>-76.037000000000006</v>
      </c>
      <c r="L473" s="42">
        <v>5</v>
      </c>
      <c r="M473" s="43">
        <v>4.67</v>
      </c>
      <c r="N473" s="35"/>
      <c r="O473" s="44"/>
      <c r="P473" s="44">
        <v>4.5999999999999996</v>
      </c>
      <c r="Q473" s="44"/>
      <c r="R473" s="44"/>
      <c r="S473" s="27" t="s">
        <v>5110</v>
      </c>
      <c r="T473" s="23" t="s">
        <v>497</v>
      </c>
      <c r="U473" s="27" t="s">
        <v>193</v>
      </c>
      <c r="V473" s="46">
        <v>415572</v>
      </c>
      <c r="W473" s="47"/>
      <c r="X473" s="23"/>
      <c r="Y473" s="23"/>
      <c r="Z473" s="23"/>
      <c r="AA473" s="23"/>
      <c r="AB473" s="47"/>
      <c r="AC473" s="27"/>
      <c r="AD473" s="23" t="s">
        <v>232</v>
      </c>
      <c r="AE473" s="23"/>
      <c r="AF473" s="23" t="s">
        <v>141</v>
      </c>
      <c r="AG473" s="23"/>
      <c r="AH473" s="23"/>
      <c r="AI473" s="23"/>
      <c r="AJ473" s="23" t="s">
        <v>43</v>
      </c>
      <c r="AK473" s="27" t="s">
        <v>1496</v>
      </c>
      <c r="AL473" s="27"/>
      <c r="AM473" s="23"/>
      <c r="AN473" s="23"/>
      <c r="AO473" s="23"/>
      <c r="AP473" s="23"/>
      <c r="AQ473" s="23" t="s">
        <v>129</v>
      </c>
      <c r="AR473" s="23"/>
      <c r="AS473" s="23" t="s">
        <v>129</v>
      </c>
      <c r="AT473" s="23" t="s">
        <v>128</v>
      </c>
      <c r="AU473" s="23" t="s">
        <v>129</v>
      </c>
      <c r="AV473" s="23" t="s">
        <v>128</v>
      </c>
      <c r="AW473" s="23" t="s">
        <v>129</v>
      </c>
      <c r="AX473" s="23" t="s">
        <v>128</v>
      </c>
      <c r="AY473" s="23"/>
      <c r="AZ473" s="23" t="s">
        <v>1495</v>
      </c>
      <c r="BA473" s="65" t="s">
        <v>1497</v>
      </c>
    </row>
    <row r="474" spans="1:53" ht="16.05" customHeight="1" x14ac:dyDescent="0.3">
      <c r="A474" s="23">
        <v>1994</v>
      </c>
      <c r="B474" s="27" t="s">
        <v>357</v>
      </c>
      <c r="C474" s="27" t="s">
        <v>358</v>
      </c>
      <c r="D474" s="27" t="s">
        <v>1491</v>
      </c>
      <c r="E474" s="28">
        <v>34366</v>
      </c>
      <c r="F474" s="36">
        <v>0.3964699074074074</v>
      </c>
      <c r="G474" s="22">
        <v>34366</v>
      </c>
      <c r="H474" s="37">
        <v>0.62563657407407403</v>
      </c>
      <c r="I474" s="34" t="s">
        <v>6250</v>
      </c>
      <c r="J474" s="35">
        <v>17.228000000000002</v>
      </c>
      <c r="K474" s="35">
        <v>73.522999999999996</v>
      </c>
      <c r="L474" s="42">
        <v>10</v>
      </c>
      <c r="M474" s="43">
        <v>5.26</v>
      </c>
      <c r="N474" s="35"/>
      <c r="O474" s="44"/>
      <c r="P474" s="44">
        <v>5</v>
      </c>
      <c r="Q474" s="44"/>
      <c r="R474" s="44"/>
      <c r="S474" s="27" t="s">
        <v>5110</v>
      </c>
      <c r="T474" s="23"/>
      <c r="U474" s="27"/>
      <c r="V474" s="46">
        <v>567681</v>
      </c>
      <c r="W474" s="47"/>
      <c r="X474" s="23">
        <v>0</v>
      </c>
      <c r="Y474" s="23">
        <v>0</v>
      </c>
      <c r="Z474" s="23"/>
      <c r="AA474" s="23"/>
      <c r="AB474" s="47"/>
      <c r="AC474" s="27"/>
      <c r="AD474" s="23">
        <v>32</v>
      </c>
      <c r="AE474" s="23"/>
      <c r="AF474" s="66"/>
      <c r="AG474" s="23" t="s">
        <v>128</v>
      </c>
      <c r="AH474" s="23"/>
      <c r="AI474" s="23"/>
      <c r="AJ474" s="23" t="s">
        <v>1499</v>
      </c>
      <c r="AK474" s="27"/>
      <c r="AL474" s="27"/>
      <c r="AM474" s="23"/>
      <c r="AN474" s="23"/>
      <c r="AO474" s="23"/>
      <c r="AP474" s="23"/>
      <c r="AQ474" s="23"/>
      <c r="AR474" s="23"/>
      <c r="AS474" s="23" t="s">
        <v>129</v>
      </c>
      <c r="AT474" s="23" t="s">
        <v>129</v>
      </c>
      <c r="AU474" s="23" t="s">
        <v>128</v>
      </c>
      <c r="AV474" s="23" t="s">
        <v>128</v>
      </c>
      <c r="AW474" s="23" t="s">
        <v>129</v>
      </c>
      <c r="AX474" s="23" t="s">
        <v>128</v>
      </c>
      <c r="AY474" s="23"/>
      <c r="AZ474" s="23" t="s">
        <v>1498</v>
      </c>
      <c r="BA474" s="45" t="s">
        <v>6427</v>
      </c>
    </row>
    <row r="475" spans="1:53" ht="16.05" customHeight="1" x14ac:dyDescent="0.3">
      <c r="A475" s="23">
        <v>1994</v>
      </c>
      <c r="B475" s="27" t="s">
        <v>598</v>
      </c>
      <c r="C475" s="27" t="s">
        <v>598</v>
      </c>
      <c r="D475" s="27" t="s">
        <v>1500</v>
      </c>
      <c r="E475" s="28">
        <v>34377</v>
      </c>
      <c r="F475" s="36">
        <v>0.71317129629629628</v>
      </c>
      <c r="G475" s="22">
        <v>34378</v>
      </c>
      <c r="H475" s="37">
        <v>8.8171296296296289E-2</v>
      </c>
      <c r="I475" s="34" t="s">
        <v>6250</v>
      </c>
      <c r="J475" s="35">
        <v>32.055999999999997</v>
      </c>
      <c r="K475" s="35">
        <v>130.577</v>
      </c>
      <c r="L475" s="42">
        <v>31.1</v>
      </c>
      <c r="M475" s="35">
        <v>5.4139999999999997</v>
      </c>
      <c r="N475" s="35"/>
      <c r="O475" s="44"/>
      <c r="P475" s="44">
        <v>4.8</v>
      </c>
      <c r="Q475" s="44">
        <v>5.3</v>
      </c>
      <c r="R475" s="44"/>
      <c r="S475" s="27" t="s">
        <v>5333</v>
      </c>
      <c r="T475" s="23" t="s">
        <v>582</v>
      </c>
      <c r="U475" s="27"/>
      <c r="V475" s="46">
        <v>9575923</v>
      </c>
      <c r="W475" s="47"/>
      <c r="X475" s="23">
        <v>0</v>
      </c>
      <c r="Y475" s="23">
        <v>0</v>
      </c>
      <c r="Z475" s="23">
        <v>1</v>
      </c>
      <c r="AA475" s="23"/>
      <c r="AB475" s="47"/>
      <c r="AC475" s="27"/>
      <c r="AD475" s="23"/>
      <c r="AE475" s="23"/>
      <c r="AF475" s="23"/>
      <c r="AG475" s="23"/>
      <c r="AH475" s="23" t="s">
        <v>128</v>
      </c>
      <c r="AI475" s="23" t="s">
        <v>128</v>
      </c>
      <c r="AJ475" s="23" t="s">
        <v>43</v>
      </c>
      <c r="AK475" s="27"/>
      <c r="AL475" s="27"/>
      <c r="AM475" s="23"/>
      <c r="AN475" s="23"/>
      <c r="AO475" s="23"/>
      <c r="AP475" s="23"/>
      <c r="AQ475" s="23"/>
      <c r="AR475" s="23"/>
      <c r="AS475" s="23" t="s">
        <v>129</v>
      </c>
      <c r="AT475" s="23" t="s">
        <v>129</v>
      </c>
      <c r="AU475" s="23" t="s">
        <v>128</v>
      </c>
      <c r="AV475" s="23" t="s">
        <v>128</v>
      </c>
      <c r="AW475" s="23" t="s">
        <v>129</v>
      </c>
      <c r="AX475" s="23" t="s">
        <v>128</v>
      </c>
      <c r="AY475" s="23"/>
      <c r="AZ475" s="23" t="s">
        <v>1501</v>
      </c>
      <c r="BA475" s="45" t="s">
        <v>6389</v>
      </c>
    </row>
    <row r="476" spans="1:53" ht="16.05" customHeight="1" x14ac:dyDescent="0.3">
      <c r="A476" s="23">
        <v>1994</v>
      </c>
      <c r="B476" s="27" t="s">
        <v>838</v>
      </c>
      <c r="C476" s="27" t="s">
        <v>1502</v>
      </c>
      <c r="D476" s="27" t="s">
        <v>1503</v>
      </c>
      <c r="E476" s="28">
        <v>34395</v>
      </c>
      <c r="F476" s="36">
        <v>0.1514351851851852</v>
      </c>
      <c r="G476" s="22">
        <v>34394</v>
      </c>
      <c r="H476" s="37">
        <v>0.9431018518518518</v>
      </c>
      <c r="I476" s="34" t="s">
        <v>6250</v>
      </c>
      <c r="J476" s="35">
        <v>19.803000000000001</v>
      </c>
      <c r="K476" s="35">
        <v>-72.799000000000007</v>
      </c>
      <c r="L476" s="42">
        <v>59.2</v>
      </c>
      <c r="M476" s="35">
        <v>5.44</v>
      </c>
      <c r="N476" s="35"/>
      <c r="O476" s="44"/>
      <c r="P476" s="44">
        <v>5.2</v>
      </c>
      <c r="Q476" s="44">
        <v>5</v>
      </c>
      <c r="R476" s="44"/>
      <c r="S476" s="27" t="s">
        <v>5347</v>
      </c>
      <c r="T476" s="23" t="s">
        <v>497</v>
      </c>
      <c r="U476" s="27"/>
      <c r="V476" s="46">
        <v>5067549</v>
      </c>
      <c r="W476" s="47"/>
      <c r="X476" s="23">
        <v>4</v>
      </c>
      <c r="Y476" s="23">
        <v>4</v>
      </c>
      <c r="Z476" s="23"/>
      <c r="AA476" s="23"/>
      <c r="AB476" s="47"/>
      <c r="AC476" s="27" t="s">
        <v>5908</v>
      </c>
      <c r="AD476" s="50" t="s">
        <v>140</v>
      </c>
      <c r="AE476" s="23"/>
      <c r="AF476" s="23" t="s">
        <v>141</v>
      </c>
      <c r="AG476" s="23"/>
      <c r="AH476" s="23" t="s">
        <v>128</v>
      </c>
      <c r="AI476" s="23" t="s">
        <v>128</v>
      </c>
      <c r="AJ476" s="23" t="s">
        <v>43</v>
      </c>
      <c r="AK476" s="27" t="s">
        <v>100</v>
      </c>
      <c r="AL476" s="27"/>
      <c r="AM476" s="23"/>
      <c r="AN476" s="23"/>
      <c r="AO476" s="23" t="s">
        <v>129</v>
      </c>
      <c r="AP476" s="23"/>
      <c r="AQ476" s="23" t="s">
        <v>129</v>
      </c>
      <c r="AR476" s="23"/>
      <c r="AS476" s="23" t="s">
        <v>129</v>
      </c>
      <c r="AT476" s="23" t="s">
        <v>129</v>
      </c>
      <c r="AU476" s="23" t="s">
        <v>129</v>
      </c>
      <c r="AV476" s="23" t="s">
        <v>128</v>
      </c>
      <c r="AW476" s="23" t="s">
        <v>129</v>
      </c>
      <c r="AX476" s="23" t="s">
        <v>128</v>
      </c>
      <c r="AY476" s="23"/>
      <c r="AZ476" s="23" t="s">
        <v>1504</v>
      </c>
      <c r="BA476" s="45"/>
    </row>
    <row r="477" spans="1:53" ht="16.05" customHeight="1" x14ac:dyDescent="0.3">
      <c r="A477" s="23">
        <v>1994</v>
      </c>
      <c r="B477" s="27" t="s">
        <v>187</v>
      </c>
      <c r="C477" s="27" t="s">
        <v>188</v>
      </c>
      <c r="D477" s="27" t="s">
        <v>1425</v>
      </c>
      <c r="E477" s="28">
        <v>34423</v>
      </c>
      <c r="F477" s="36">
        <v>0.83039351851851861</v>
      </c>
      <c r="G477" s="22">
        <v>34424</v>
      </c>
      <c r="H477" s="37">
        <v>1.7893518518518517E-2</v>
      </c>
      <c r="I477" s="34" t="s">
        <v>6250</v>
      </c>
      <c r="J477" s="35">
        <v>28.994</v>
      </c>
      <c r="K477" s="35">
        <v>52.744999999999997</v>
      </c>
      <c r="L477" s="42">
        <v>53.9</v>
      </c>
      <c r="M477" s="35">
        <v>5.4320000000000004</v>
      </c>
      <c r="N477" s="35"/>
      <c r="O477" s="44"/>
      <c r="P477" s="44">
        <v>5.5</v>
      </c>
      <c r="Q477" s="44"/>
      <c r="R477" s="44"/>
      <c r="S477" s="27" t="s">
        <v>5355</v>
      </c>
      <c r="T477" s="23" t="s">
        <v>582</v>
      </c>
      <c r="U477" s="27"/>
      <c r="V477" s="46">
        <v>3246760</v>
      </c>
      <c r="W477" s="47"/>
      <c r="X477" s="23">
        <v>0</v>
      </c>
      <c r="Y477" s="23">
        <v>0</v>
      </c>
      <c r="Z477" s="23">
        <v>30</v>
      </c>
      <c r="AA477" s="23"/>
      <c r="AB477" s="47"/>
      <c r="AC477" s="27"/>
      <c r="AD477" s="23"/>
      <c r="AE477" s="23"/>
      <c r="AF477" s="23"/>
      <c r="AG477" s="23"/>
      <c r="AH477" s="23" t="s">
        <v>128</v>
      </c>
      <c r="AI477" s="23" t="s">
        <v>128</v>
      </c>
      <c r="AJ477" s="23" t="s">
        <v>390</v>
      </c>
      <c r="AK477" s="27"/>
      <c r="AL477" s="27" t="s">
        <v>1506</v>
      </c>
      <c r="AM477" s="23"/>
      <c r="AN477" s="23"/>
      <c r="AO477" s="23"/>
      <c r="AP477" s="23"/>
      <c r="AQ477" s="23"/>
      <c r="AR477" s="23"/>
      <c r="AS477" s="23" t="s">
        <v>129</v>
      </c>
      <c r="AT477" s="23" t="s">
        <v>129</v>
      </c>
      <c r="AU477" s="23" t="s">
        <v>128</v>
      </c>
      <c r="AV477" s="23" t="s">
        <v>128</v>
      </c>
      <c r="AW477" s="23" t="s">
        <v>129</v>
      </c>
      <c r="AX477" s="23" t="s">
        <v>128</v>
      </c>
      <c r="AY477" s="23"/>
      <c r="AZ477" s="23" t="s">
        <v>1505</v>
      </c>
      <c r="BA477" s="45" t="s">
        <v>6388</v>
      </c>
    </row>
    <row r="478" spans="1:53" ht="16.05" customHeight="1" x14ac:dyDescent="0.3">
      <c r="A478" s="23">
        <v>1994</v>
      </c>
      <c r="B478" s="27" t="s">
        <v>130</v>
      </c>
      <c r="C478" s="27" t="s">
        <v>131</v>
      </c>
      <c r="D478" s="27" t="s">
        <v>1507</v>
      </c>
      <c r="E478" s="28">
        <v>34473</v>
      </c>
      <c r="F478" s="40" t="s">
        <v>133</v>
      </c>
      <c r="G478" s="28">
        <v>34473</v>
      </c>
      <c r="H478" s="40" t="s">
        <v>133</v>
      </c>
      <c r="I478" s="40" t="s">
        <v>133</v>
      </c>
      <c r="J478" s="35">
        <v>39.933</v>
      </c>
      <c r="K478" s="35">
        <v>116.062</v>
      </c>
      <c r="L478" s="42"/>
      <c r="M478" s="35">
        <v>4.2</v>
      </c>
      <c r="N478" s="35"/>
      <c r="O478" s="44">
        <v>4.2</v>
      </c>
      <c r="P478" s="44"/>
      <c r="Q478" s="44"/>
      <c r="R478" s="44"/>
      <c r="S478" s="67" t="s">
        <v>6038</v>
      </c>
      <c r="T478" s="23"/>
      <c r="U478" s="27" t="s">
        <v>193</v>
      </c>
      <c r="V478" s="46"/>
      <c r="W478" s="47"/>
      <c r="X478" s="23"/>
      <c r="Y478" s="23"/>
      <c r="Z478" s="23"/>
      <c r="AA478" s="23"/>
      <c r="AB478" s="47"/>
      <c r="AC478" s="27"/>
      <c r="AD478" s="23">
        <v>5318</v>
      </c>
      <c r="AE478" s="23"/>
      <c r="AF478" s="66">
        <v>350000</v>
      </c>
      <c r="AG478" s="23"/>
      <c r="AH478" s="23"/>
      <c r="AI478" s="23"/>
      <c r="AJ478" s="23"/>
      <c r="AK478" s="27"/>
      <c r="AL478" s="27" t="s">
        <v>5891</v>
      </c>
      <c r="AM478" s="23"/>
      <c r="AN478" s="23"/>
      <c r="AO478" s="23"/>
      <c r="AP478" s="23"/>
      <c r="AQ478" s="23"/>
      <c r="AR478" s="23"/>
      <c r="AS478" s="23" t="s">
        <v>128</v>
      </c>
      <c r="AT478" s="23" t="s">
        <v>128</v>
      </c>
      <c r="AU478" s="23" t="s">
        <v>128</v>
      </c>
      <c r="AV478" s="23" t="s">
        <v>128</v>
      </c>
      <c r="AW478" s="23" t="s">
        <v>128</v>
      </c>
      <c r="AX478" s="23" t="s">
        <v>128</v>
      </c>
      <c r="AY478" s="23"/>
      <c r="AZ478" s="23" t="s">
        <v>1508</v>
      </c>
      <c r="BA478" s="65" t="s">
        <v>1509</v>
      </c>
    </row>
    <row r="479" spans="1:53" ht="16.05" customHeight="1" x14ac:dyDescent="0.3">
      <c r="A479" s="23">
        <v>1994</v>
      </c>
      <c r="B479" s="27" t="s">
        <v>269</v>
      </c>
      <c r="C479" s="27" t="s">
        <v>270</v>
      </c>
      <c r="D479" s="27" t="s">
        <v>1510</v>
      </c>
      <c r="E479" s="28">
        <v>34501</v>
      </c>
      <c r="F479" s="36">
        <v>0.47795138888888888</v>
      </c>
      <c r="G479" s="22">
        <v>34501</v>
      </c>
      <c r="H479" s="37">
        <v>0.26961805555555557</v>
      </c>
      <c r="I479" s="34" t="s">
        <v>6250</v>
      </c>
      <c r="J479" s="35">
        <v>-14.641999999999999</v>
      </c>
      <c r="K479" s="35">
        <v>-72.858000000000004</v>
      </c>
      <c r="L479" s="42">
        <v>116.3</v>
      </c>
      <c r="M479" s="43">
        <v>4.67</v>
      </c>
      <c r="N479" s="35"/>
      <c r="O479" s="44"/>
      <c r="P479" s="44">
        <v>4.5999999999999996</v>
      </c>
      <c r="Q479" s="44"/>
      <c r="R479" s="44"/>
      <c r="S479" s="27" t="s">
        <v>5110</v>
      </c>
      <c r="T479" s="23"/>
      <c r="U479" s="27"/>
      <c r="V479" s="46"/>
      <c r="W479" s="47"/>
      <c r="X479" s="23"/>
      <c r="Y479" s="23"/>
      <c r="Z479" s="23"/>
      <c r="AA479" s="23" t="s">
        <v>232</v>
      </c>
      <c r="AB479" s="47"/>
      <c r="AC479" s="27"/>
      <c r="AD479" s="23" t="s">
        <v>232</v>
      </c>
      <c r="AE479" s="23"/>
      <c r="AF479" s="66"/>
      <c r="AG479" s="23" t="s">
        <v>128</v>
      </c>
      <c r="AH479" s="23" t="s">
        <v>129</v>
      </c>
      <c r="AI479" s="23"/>
      <c r="AJ479" s="23" t="s">
        <v>43</v>
      </c>
      <c r="AK479" s="27" t="s">
        <v>100</v>
      </c>
      <c r="AL479" s="27"/>
      <c r="AM479" s="23"/>
      <c r="AN479" s="23"/>
      <c r="AO479" s="23"/>
      <c r="AP479" s="23"/>
      <c r="AQ479" s="23"/>
      <c r="AR479" s="23"/>
      <c r="AS479" s="23" t="s">
        <v>129</v>
      </c>
      <c r="AT479" s="23" t="s">
        <v>128</v>
      </c>
      <c r="AU479" s="23" t="s">
        <v>128</v>
      </c>
      <c r="AV479" s="23" t="s">
        <v>128</v>
      </c>
      <c r="AW479" s="23" t="s">
        <v>129</v>
      </c>
      <c r="AX479" s="23" t="s">
        <v>128</v>
      </c>
      <c r="AY479" s="23"/>
      <c r="AZ479" s="23" t="s">
        <v>1511</v>
      </c>
      <c r="BA479" s="45" t="s">
        <v>1512</v>
      </c>
    </row>
    <row r="480" spans="1:53" ht="16.05" customHeight="1" x14ac:dyDescent="0.3">
      <c r="A480" s="23">
        <v>1994</v>
      </c>
      <c r="B480" s="27" t="s">
        <v>357</v>
      </c>
      <c r="C480" s="27" t="s">
        <v>358</v>
      </c>
      <c r="D480" s="27" t="s">
        <v>1513</v>
      </c>
      <c r="E480" s="28">
        <v>34543</v>
      </c>
      <c r="F480" s="40" t="s">
        <v>133</v>
      </c>
      <c r="G480" s="28">
        <v>34543</v>
      </c>
      <c r="H480" s="40" t="s">
        <v>133</v>
      </c>
      <c r="I480" s="40" t="s">
        <v>133</v>
      </c>
      <c r="J480" s="35">
        <v>28.51</v>
      </c>
      <c r="K480" s="35">
        <v>77.25</v>
      </c>
      <c r="L480" s="42"/>
      <c r="M480" s="43">
        <v>4</v>
      </c>
      <c r="N480" s="35"/>
      <c r="O480" s="57">
        <v>4</v>
      </c>
      <c r="P480" s="44"/>
      <c r="Q480" s="44"/>
      <c r="R480" s="44"/>
      <c r="S480" s="67" t="s">
        <v>6039</v>
      </c>
      <c r="T480" s="23"/>
      <c r="U480" s="27"/>
      <c r="V480" s="46"/>
      <c r="W480" s="47"/>
      <c r="X480" s="23"/>
      <c r="Y480" s="23"/>
      <c r="Z480" s="23"/>
      <c r="AA480" s="23"/>
      <c r="AB480" s="47"/>
      <c r="AC480" s="27"/>
      <c r="AD480" s="23" t="s">
        <v>232</v>
      </c>
      <c r="AE480" s="23"/>
      <c r="AF480" s="66"/>
      <c r="AG480" s="23" t="s">
        <v>128</v>
      </c>
      <c r="AH480" s="23"/>
      <c r="AI480" s="23"/>
      <c r="AJ480" s="23" t="s">
        <v>311</v>
      </c>
      <c r="AK480" s="27"/>
      <c r="AL480" s="27" t="s">
        <v>1515</v>
      </c>
      <c r="AM480" s="23"/>
      <c r="AN480" s="23"/>
      <c r="AO480" s="23"/>
      <c r="AP480" s="23"/>
      <c r="AQ480" s="23"/>
      <c r="AR480" s="23"/>
      <c r="AS480" s="23" t="s">
        <v>128</v>
      </c>
      <c r="AT480" s="23" t="s">
        <v>128</v>
      </c>
      <c r="AU480" s="23" t="s">
        <v>128</v>
      </c>
      <c r="AV480" s="23" t="s">
        <v>128</v>
      </c>
      <c r="AW480" s="23" t="s">
        <v>128</v>
      </c>
      <c r="AX480" s="23" t="s">
        <v>128</v>
      </c>
      <c r="AY480" s="23"/>
      <c r="AZ480" s="23" t="s">
        <v>1514</v>
      </c>
      <c r="BA480" s="45" t="s">
        <v>1516</v>
      </c>
    </row>
    <row r="481" spans="1:53" ht="16.05" customHeight="1" x14ac:dyDescent="0.3">
      <c r="A481" s="23">
        <v>1994</v>
      </c>
      <c r="B481" s="27" t="s">
        <v>294</v>
      </c>
      <c r="C481" s="27" t="s">
        <v>295</v>
      </c>
      <c r="D481" s="27" t="s">
        <v>1517</v>
      </c>
      <c r="E481" s="28">
        <v>34552</v>
      </c>
      <c r="F481" s="36">
        <v>0.46105324074074078</v>
      </c>
      <c r="G481" s="22">
        <v>34552</v>
      </c>
      <c r="H481" s="37">
        <v>0.87771990740740735</v>
      </c>
      <c r="I481" s="34" t="s">
        <v>6250</v>
      </c>
      <c r="J481" s="35">
        <v>-32.994</v>
      </c>
      <c r="K481" s="35">
        <v>151.19300000000001</v>
      </c>
      <c r="L481" s="42">
        <v>19</v>
      </c>
      <c r="M481" s="43">
        <v>5.48</v>
      </c>
      <c r="N481" s="35"/>
      <c r="O481" s="44">
        <v>5.3</v>
      </c>
      <c r="P481" s="44">
        <v>5.3</v>
      </c>
      <c r="Q481" s="44"/>
      <c r="R481" s="44"/>
      <c r="S481" s="27" t="s">
        <v>5110</v>
      </c>
      <c r="T481" s="23" t="s">
        <v>134</v>
      </c>
      <c r="U481" s="27"/>
      <c r="V481" s="46">
        <v>474242</v>
      </c>
      <c r="W481" s="46">
        <v>5025</v>
      </c>
      <c r="X481" s="23">
        <v>0</v>
      </c>
      <c r="Y481" s="23">
        <v>0</v>
      </c>
      <c r="Z481" s="23">
        <v>5</v>
      </c>
      <c r="AA481" s="23">
        <v>20</v>
      </c>
      <c r="AB481" s="47">
        <v>0</v>
      </c>
      <c r="AC481" s="27" t="s">
        <v>1518</v>
      </c>
      <c r="AD481" s="23">
        <v>1000</v>
      </c>
      <c r="AE481" s="23"/>
      <c r="AF481" s="66">
        <v>28000000</v>
      </c>
      <c r="AG481" s="23"/>
      <c r="AH481" s="23"/>
      <c r="AI481" s="23"/>
      <c r="AJ481" s="23" t="s">
        <v>43</v>
      </c>
      <c r="AK481" s="27" t="s">
        <v>100</v>
      </c>
      <c r="AL481" s="27" t="s">
        <v>5889</v>
      </c>
      <c r="AM481" s="23"/>
      <c r="AN481" s="23"/>
      <c r="AO481" s="23"/>
      <c r="AP481" s="23"/>
      <c r="AQ481" s="23"/>
      <c r="AR481" s="23"/>
      <c r="AS481" s="23" t="s">
        <v>129</v>
      </c>
      <c r="AT481" s="23" t="s">
        <v>128</v>
      </c>
      <c r="AU481" s="23" t="s">
        <v>128</v>
      </c>
      <c r="AV481" s="23" t="s">
        <v>129</v>
      </c>
      <c r="AW481" s="23" t="s">
        <v>129</v>
      </c>
      <c r="AX481" s="23" t="s">
        <v>128</v>
      </c>
      <c r="AY481" s="23"/>
      <c r="AZ481" s="23" t="s">
        <v>1519</v>
      </c>
      <c r="BA481" s="65" t="s">
        <v>5243</v>
      </c>
    </row>
    <row r="482" spans="1:53" ht="16.05" customHeight="1" x14ac:dyDescent="0.3">
      <c r="A482" s="23">
        <v>1994</v>
      </c>
      <c r="B482" s="27" t="s">
        <v>159</v>
      </c>
      <c r="C482" s="27" t="s">
        <v>308</v>
      </c>
      <c r="D482" s="27" t="s">
        <v>1520</v>
      </c>
      <c r="E482" s="28">
        <v>34669</v>
      </c>
      <c r="F482" s="36">
        <v>0.30388888888888888</v>
      </c>
      <c r="G482" s="22">
        <v>34669</v>
      </c>
      <c r="H482" s="37">
        <v>0.38722222222222219</v>
      </c>
      <c r="I482" s="34" t="s">
        <v>6250</v>
      </c>
      <c r="J482" s="35">
        <v>38.694000000000003</v>
      </c>
      <c r="K482" s="35">
        <v>20.518999999999998</v>
      </c>
      <c r="L482" s="42">
        <v>29.5</v>
      </c>
      <c r="M482" s="35">
        <v>5.33</v>
      </c>
      <c r="N482" s="35"/>
      <c r="O482" s="44">
        <v>4.8</v>
      </c>
      <c r="P482" s="44">
        <v>4.5999999999999996</v>
      </c>
      <c r="Q482" s="44">
        <v>4.4000000000000004</v>
      </c>
      <c r="R482" s="44"/>
      <c r="S482" s="27" t="s">
        <v>5110</v>
      </c>
      <c r="T482" s="23" t="s">
        <v>497</v>
      </c>
      <c r="U482" s="27"/>
      <c r="V482" s="46"/>
      <c r="W482" s="47"/>
      <c r="X482" s="23"/>
      <c r="Y482" s="23"/>
      <c r="Z482" s="23"/>
      <c r="AA482" s="23"/>
      <c r="AB482" s="47"/>
      <c r="AC482" s="27"/>
      <c r="AD482" s="23" t="s">
        <v>156</v>
      </c>
      <c r="AE482" s="23"/>
      <c r="AF482" s="66"/>
      <c r="AG482" s="23" t="s">
        <v>129</v>
      </c>
      <c r="AH482" s="23" t="s">
        <v>129</v>
      </c>
      <c r="AI482" s="23"/>
      <c r="AJ482" s="23" t="s">
        <v>43</v>
      </c>
      <c r="AK482" s="27" t="s">
        <v>100</v>
      </c>
      <c r="AL482" s="27"/>
      <c r="AM482" s="23"/>
      <c r="AN482" s="23"/>
      <c r="AO482" s="23"/>
      <c r="AP482" s="23"/>
      <c r="AQ482" s="23"/>
      <c r="AR482" s="23"/>
      <c r="AS482" s="23" t="s">
        <v>129</v>
      </c>
      <c r="AT482" s="23" t="s">
        <v>128</v>
      </c>
      <c r="AU482" s="23" t="s">
        <v>128</v>
      </c>
      <c r="AV482" s="23" t="s">
        <v>128</v>
      </c>
      <c r="AW482" s="23" t="s">
        <v>129</v>
      </c>
      <c r="AX482" s="23" t="s">
        <v>128</v>
      </c>
      <c r="AY482" s="23"/>
      <c r="AZ482" s="23" t="s">
        <v>1521</v>
      </c>
      <c r="BA482" s="65" t="s">
        <v>1522</v>
      </c>
    </row>
    <row r="483" spans="1:53" ht="16.05" customHeight="1" x14ac:dyDescent="0.3">
      <c r="A483" s="23">
        <v>1994</v>
      </c>
      <c r="B483" s="27" t="s">
        <v>153</v>
      </c>
      <c r="C483" s="27" t="s">
        <v>154</v>
      </c>
      <c r="D483" s="27" t="s">
        <v>1523</v>
      </c>
      <c r="E483" s="28">
        <v>34682</v>
      </c>
      <c r="F483" s="36">
        <v>0.3721990740740741</v>
      </c>
      <c r="G483" s="22">
        <v>34682</v>
      </c>
      <c r="H483" s="37">
        <v>0.41386574074074073</v>
      </c>
      <c r="I483" s="34" t="s">
        <v>6250</v>
      </c>
      <c r="J483" s="35">
        <v>46.012</v>
      </c>
      <c r="K483" s="35">
        <v>6.3529999999999998</v>
      </c>
      <c r="L483" s="42">
        <v>10</v>
      </c>
      <c r="M483" s="43">
        <v>4.4000000000000004</v>
      </c>
      <c r="N483" s="35"/>
      <c r="O483" s="44">
        <v>5.0999999999999996</v>
      </c>
      <c r="P483" s="44">
        <v>4.5</v>
      </c>
      <c r="Q483" s="44"/>
      <c r="R483" s="44"/>
      <c r="S483" s="67" t="s">
        <v>6142</v>
      </c>
      <c r="T483" s="23" t="s">
        <v>171</v>
      </c>
      <c r="U483" s="27"/>
      <c r="V483" s="46">
        <v>1139289</v>
      </c>
      <c r="W483" s="47"/>
      <c r="X483" s="23">
        <v>0</v>
      </c>
      <c r="Y483" s="23">
        <v>0</v>
      </c>
      <c r="Z483" s="23"/>
      <c r="AA483" s="23"/>
      <c r="AB483" s="47"/>
      <c r="AC483" s="27"/>
      <c r="AD483" s="23" t="s">
        <v>420</v>
      </c>
      <c r="AE483" s="23"/>
      <c r="AF483" s="66"/>
      <c r="AG483" s="23" t="s">
        <v>128</v>
      </c>
      <c r="AH483" s="23"/>
      <c r="AI483" s="23"/>
      <c r="AJ483" s="23" t="s">
        <v>43</v>
      </c>
      <c r="AK483" s="27" t="s">
        <v>100</v>
      </c>
      <c r="AL483" s="27"/>
      <c r="AM483" s="23"/>
      <c r="AN483" s="23"/>
      <c r="AO483" s="23"/>
      <c r="AP483" s="23"/>
      <c r="AQ483" s="23"/>
      <c r="AR483" s="23"/>
      <c r="AS483" s="23" t="s">
        <v>128</v>
      </c>
      <c r="AT483" s="23" t="s">
        <v>128</v>
      </c>
      <c r="AU483" s="23" t="s">
        <v>128</v>
      </c>
      <c r="AV483" s="23" t="s">
        <v>128</v>
      </c>
      <c r="AW483" s="23" t="s">
        <v>128</v>
      </c>
      <c r="AX483" s="23" t="s">
        <v>128</v>
      </c>
      <c r="AY483" s="23"/>
      <c r="AZ483" s="23" t="s">
        <v>1524</v>
      </c>
      <c r="BA483" s="65" t="s">
        <v>6573</v>
      </c>
    </row>
    <row r="484" spans="1:53" ht="16.05" customHeight="1" x14ac:dyDescent="0.3">
      <c r="A484" s="23">
        <v>1994</v>
      </c>
      <c r="B484" s="27" t="s">
        <v>148</v>
      </c>
      <c r="C484" s="27" t="s">
        <v>191</v>
      </c>
      <c r="D484" s="27" t="s">
        <v>1525</v>
      </c>
      <c r="E484" s="28">
        <v>34694</v>
      </c>
      <c r="F484" s="36">
        <v>0.59061342592592592</v>
      </c>
      <c r="G484" s="22">
        <v>34694</v>
      </c>
      <c r="H484" s="37">
        <v>0.2572800925925926</v>
      </c>
      <c r="I484" s="34" t="s">
        <v>6250</v>
      </c>
      <c r="J484" s="35">
        <v>40.738</v>
      </c>
      <c r="K484" s="35">
        <v>-124.303</v>
      </c>
      <c r="L484" s="42">
        <v>22.6</v>
      </c>
      <c r="M484" s="35">
        <v>5.5119999999999996</v>
      </c>
      <c r="N484" s="35">
        <v>5.4</v>
      </c>
      <c r="O484" s="44"/>
      <c r="P484" s="44"/>
      <c r="Q484" s="44"/>
      <c r="R484" s="44"/>
      <c r="S484" s="27" t="s">
        <v>5304</v>
      </c>
      <c r="T484" s="23" t="s">
        <v>134</v>
      </c>
      <c r="U484" s="27"/>
      <c r="V484" s="46">
        <v>25000</v>
      </c>
      <c r="W484" s="47">
        <v>225</v>
      </c>
      <c r="X484" s="23">
        <v>0</v>
      </c>
      <c r="Y484" s="23">
        <v>0</v>
      </c>
      <c r="Z484" s="23">
        <v>25</v>
      </c>
      <c r="AA484" s="23"/>
      <c r="AB484" s="47"/>
      <c r="AC484" s="27"/>
      <c r="AD484" s="23" t="s">
        <v>232</v>
      </c>
      <c r="AE484" s="23">
        <v>7</v>
      </c>
      <c r="AF484" s="62" t="s">
        <v>1526</v>
      </c>
      <c r="AG484" s="23" t="s">
        <v>129</v>
      </c>
      <c r="AH484" s="23" t="s">
        <v>129</v>
      </c>
      <c r="AI484" s="23"/>
      <c r="AJ484" s="23" t="s">
        <v>43</v>
      </c>
      <c r="AK484" s="27" t="s">
        <v>100</v>
      </c>
      <c r="AL484" s="27"/>
      <c r="AM484" s="23"/>
      <c r="AN484" s="23"/>
      <c r="AO484" s="23"/>
      <c r="AP484" s="23"/>
      <c r="AQ484" s="23"/>
      <c r="AR484" s="23"/>
      <c r="AS484" s="23" t="s">
        <v>129</v>
      </c>
      <c r="AT484" s="23" t="s">
        <v>129</v>
      </c>
      <c r="AU484" s="23" t="s">
        <v>129</v>
      </c>
      <c r="AV484" s="23" t="s">
        <v>129</v>
      </c>
      <c r="AW484" s="23" t="s">
        <v>129</v>
      </c>
      <c r="AX484" s="23" t="s">
        <v>128</v>
      </c>
      <c r="AY484" s="23"/>
      <c r="AZ484" s="23" t="s">
        <v>1527</v>
      </c>
      <c r="BA484" s="65" t="s">
        <v>1528</v>
      </c>
    </row>
    <row r="485" spans="1:53" ht="16.05" customHeight="1" x14ac:dyDescent="0.3">
      <c r="A485" s="23">
        <v>1994</v>
      </c>
      <c r="B485" s="27" t="s">
        <v>123</v>
      </c>
      <c r="C485" s="27" t="s">
        <v>124</v>
      </c>
      <c r="D485" s="27" t="s">
        <v>1529</v>
      </c>
      <c r="E485" s="28">
        <v>34698</v>
      </c>
      <c r="F485" s="36">
        <v>0.28907407407407409</v>
      </c>
      <c r="G485" s="22">
        <v>34698</v>
      </c>
      <c r="H485" s="37">
        <v>0.37240740740740735</v>
      </c>
      <c r="I485" s="34" t="s">
        <v>6250</v>
      </c>
      <c r="J485" s="35">
        <v>38.179000000000002</v>
      </c>
      <c r="K485" s="35">
        <v>39.67</v>
      </c>
      <c r="L485" s="42">
        <v>10</v>
      </c>
      <c r="M485" s="35">
        <v>4.8899999999999997</v>
      </c>
      <c r="N485" s="35"/>
      <c r="O485" s="44"/>
      <c r="P485" s="44">
        <v>4.7</v>
      </c>
      <c r="Q485" s="44"/>
      <c r="R485" s="44"/>
      <c r="S485" s="27" t="s">
        <v>5110</v>
      </c>
      <c r="T485" s="23" t="s">
        <v>139</v>
      </c>
      <c r="U485" s="27"/>
      <c r="V485" s="46">
        <v>2324450</v>
      </c>
      <c r="W485" s="47"/>
      <c r="X485" s="23">
        <v>0</v>
      </c>
      <c r="Y485" s="23">
        <v>0</v>
      </c>
      <c r="Z485" s="23">
        <v>2</v>
      </c>
      <c r="AA485" s="23"/>
      <c r="AB485" s="47"/>
      <c r="AC485" s="27"/>
      <c r="AD485" s="23" t="s">
        <v>833</v>
      </c>
      <c r="AE485" s="23"/>
      <c r="AF485" s="23"/>
      <c r="AG485" s="23"/>
      <c r="AH485" s="23" t="s">
        <v>128</v>
      </c>
      <c r="AI485" s="23" t="s">
        <v>128</v>
      </c>
      <c r="AJ485" s="23" t="s">
        <v>43</v>
      </c>
      <c r="AK485" s="27"/>
      <c r="AL485" s="27"/>
      <c r="AM485" s="23"/>
      <c r="AN485" s="23"/>
      <c r="AO485" s="23"/>
      <c r="AP485" s="23"/>
      <c r="AQ485" s="23"/>
      <c r="AR485" s="23"/>
      <c r="AS485" s="23" t="s">
        <v>129</v>
      </c>
      <c r="AT485" s="23" t="s">
        <v>129</v>
      </c>
      <c r="AU485" s="23" t="s">
        <v>128</v>
      </c>
      <c r="AV485" s="23" t="s">
        <v>128</v>
      </c>
      <c r="AW485" s="23" t="s">
        <v>129</v>
      </c>
      <c r="AX485" s="23" t="s">
        <v>128</v>
      </c>
      <c r="AY485" s="23"/>
      <c r="AZ485" s="23" t="s">
        <v>1530</v>
      </c>
      <c r="BA485" s="45" t="s">
        <v>6435</v>
      </c>
    </row>
    <row r="486" spans="1:53" ht="16.05" customHeight="1" x14ac:dyDescent="0.3">
      <c r="A486" s="23">
        <v>1994</v>
      </c>
      <c r="B486" s="27" t="s">
        <v>130</v>
      </c>
      <c r="C486" s="27" t="s">
        <v>131</v>
      </c>
      <c r="D486" s="27" t="s">
        <v>1531</v>
      </c>
      <c r="E486" s="28">
        <v>34699</v>
      </c>
      <c r="F486" s="36">
        <v>0.12314814814814816</v>
      </c>
      <c r="G486" s="28">
        <v>34699</v>
      </c>
      <c r="H486" s="36">
        <v>0.45648148148148149</v>
      </c>
      <c r="I486" s="34" t="s">
        <v>6252</v>
      </c>
      <c r="J486" s="35">
        <v>20.524000000000001</v>
      </c>
      <c r="K486" s="35">
        <v>109.33</v>
      </c>
      <c r="L486" s="42">
        <v>33</v>
      </c>
      <c r="M486" s="35">
        <v>5.335</v>
      </c>
      <c r="N486" s="35"/>
      <c r="O486" s="44"/>
      <c r="P486" s="44">
        <v>5.7</v>
      </c>
      <c r="Q486" s="44">
        <v>5.3</v>
      </c>
      <c r="R486" s="44"/>
      <c r="S486" s="27" t="s">
        <v>5312</v>
      </c>
      <c r="T486" s="23" t="s">
        <v>497</v>
      </c>
      <c r="U486" s="27"/>
      <c r="V486" s="46"/>
      <c r="W486" s="47">
        <v>5860</v>
      </c>
      <c r="X486" s="23">
        <v>0</v>
      </c>
      <c r="Y486" s="23">
        <v>0</v>
      </c>
      <c r="Z486" s="23">
        <v>360</v>
      </c>
      <c r="AA486" s="23"/>
      <c r="AB486" s="47"/>
      <c r="AC486" s="27"/>
      <c r="AD486" s="23">
        <v>1100</v>
      </c>
      <c r="AE486" s="23"/>
      <c r="AF486" s="62" t="s">
        <v>137</v>
      </c>
      <c r="AG486" s="23"/>
      <c r="AH486" s="23"/>
      <c r="AI486" s="23"/>
      <c r="AJ486" s="23" t="s">
        <v>43</v>
      </c>
      <c r="AK486" s="27" t="s">
        <v>100</v>
      </c>
      <c r="AL486" s="27"/>
      <c r="AM486" s="23"/>
      <c r="AN486" s="23"/>
      <c r="AO486" s="23"/>
      <c r="AP486" s="23"/>
      <c r="AQ486" s="23" t="s">
        <v>129</v>
      </c>
      <c r="AR486" s="23"/>
      <c r="AS486" s="23" t="s">
        <v>129</v>
      </c>
      <c r="AT486" s="23" t="s">
        <v>129</v>
      </c>
      <c r="AU486" s="23" t="s">
        <v>129</v>
      </c>
      <c r="AV486" s="23" t="s">
        <v>129</v>
      </c>
      <c r="AW486" s="23" t="s">
        <v>129</v>
      </c>
      <c r="AX486" s="23" t="s">
        <v>128</v>
      </c>
      <c r="AY486" s="23"/>
      <c r="AZ486" s="23" t="s">
        <v>1532</v>
      </c>
      <c r="BA486" s="45"/>
    </row>
    <row r="487" spans="1:53" ht="16.05" customHeight="1" x14ac:dyDescent="0.3">
      <c r="A487" s="23">
        <v>1995</v>
      </c>
      <c r="B487" s="27" t="s">
        <v>187</v>
      </c>
      <c r="C487" s="27" t="s">
        <v>188</v>
      </c>
      <c r="D487" s="27" t="s">
        <v>1533</v>
      </c>
      <c r="E487" s="28">
        <v>34723</v>
      </c>
      <c r="F487" s="36">
        <v>0.17668981481481483</v>
      </c>
      <c r="G487" s="22">
        <v>34723</v>
      </c>
      <c r="H487" s="37">
        <v>0.32252314814814814</v>
      </c>
      <c r="I487" s="34" t="s">
        <v>6250</v>
      </c>
      <c r="J487" s="35">
        <v>27.56</v>
      </c>
      <c r="K487" s="35">
        <v>55.63</v>
      </c>
      <c r="L487" s="42">
        <v>33</v>
      </c>
      <c r="M487" s="35">
        <v>4.9630000000000001</v>
      </c>
      <c r="N487" s="43"/>
      <c r="O487" s="44"/>
      <c r="P487" s="44">
        <v>4.9000000000000004</v>
      </c>
      <c r="Q487" s="57">
        <v>3.8</v>
      </c>
      <c r="R487" s="44"/>
      <c r="S487" s="27" t="s">
        <v>5365</v>
      </c>
      <c r="T487" s="23" t="s">
        <v>582</v>
      </c>
      <c r="U487" s="27"/>
      <c r="V487" s="46">
        <v>926730</v>
      </c>
      <c r="W487" s="47"/>
      <c r="X487" s="23">
        <v>0</v>
      </c>
      <c r="Y487" s="23">
        <v>0</v>
      </c>
      <c r="Z487" s="23">
        <v>11</v>
      </c>
      <c r="AA487" s="23"/>
      <c r="AB487" s="47"/>
      <c r="AC487" s="27"/>
      <c r="AD487" s="23" t="s">
        <v>232</v>
      </c>
      <c r="AE487" s="23"/>
      <c r="AF487" s="66"/>
      <c r="AG487" s="23"/>
      <c r="AH487" s="23" t="s">
        <v>128</v>
      </c>
      <c r="AI487" s="23" t="s">
        <v>128</v>
      </c>
      <c r="AJ487" s="23" t="s">
        <v>43</v>
      </c>
      <c r="AK487" s="27"/>
      <c r="AL487" s="27"/>
      <c r="AM487" s="23"/>
      <c r="AN487" s="23"/>
      <c r="AO487" s="23"/>
      <c r="AP487" s="23"/>
      <c r="AQ487" s="23"/>
      <c r="AR487" s="23"/>
      <c r="AS487" s="23" t="s">
        <v>129</v>
      </c>
      <c r="AT487" s="23" t="s">
        <v>129</v>
      </c>
      <c r="AU487" s="23" t="s">
        <v>128</v>
      </c>
      <c r="AV487" s="23" t="s">
        <v>128</v>
      </c>
      <c r="AW487" s="23" t="s">
        <v>129</v>
      </c>
      <c r="AX487" s="23" t="s">
        <v>128</v>
      </c>
      <c r="AY487" s="23"/>
      <c r="AZ487" s="23" t="s">
        <v>1534</v>
      </c>
      <c r="BA487" s="45" t="s">
        <v>6391</v>
      </c>
    </row>
    <row r="488" spans="1:53" ht="16.05" customHeight="1" x14ac:dyDescent="0.3">
      <c r="A488" s="23">
        <v>1995</v>
      </c>
      <c r="B488" s="27" t="s">
        <v>269</v>
      </c>
      <c r="C488" s="27" t="s">
        <v>409</v>
      </c>
      <c r="D488" s="27" t="s">
        <v>1535</v>
      </c>
      <c r="E488" s="28">
        <v>34727</v>
      </c>
      <c r="F488" s="36">
        <v>0.51255787037037037</v>
      </c>
      <c r="G488" s="22">
        <v>34727</v>
      </c>
      <c r="H488" s="37">
        <v>0.30422453703703706</v>
      </c>
      <c r="I488" s="34" t="s">
        <v>6250</v>
      </c>
      <c r="J488" s="35">
        <v>5.5209999999999999</v>
      </c>
      <c r="K488" s="35">
        <v>-73.617000000000004</v>
      </c>
      <c r="L488" s="42">
        <v>33</v>
      </c>
      <c r="M488" s="43">
        <v>4.79</v>
      </c>
      <c r="N488" s="35"/>
      <c r="O488" s="44"/>
      <c r="P488" s="44">
        <v>4.7</v>
      </c>
      <c r="Q488" s="44"/>
      <c r="R488" s="44"/>
      <c r="S488" s="27" t="s">
        <v>5110</v>
      </c>
      <c r="T488" s="23"/>
      <c r="U488" s="27"/>
      <c r="V488" s="46"/>
      <c r="W488" s="47"/>
      <c r="X488" s="23"/>
      <c r="Y488" s="23"/>
      <c r="Z488" s="23"/>
      <c r="AA488" s="23"/>
      <c r="AB488" s="47"/>
      <c r="AC488" s="27"/>
      <c r="AD488" s="23" t="s">
        <v>232</v>
      </c>
      <c r="AE488" s="23"/>
      <c r="AF488" s="66"/>
      <c r="AG488" s="23" t="s">
        <v>129</v>
      </c>
      <c r="AH488" s="23"/>
      <c r="AI488" s="23"/>
      <c r="AJ488" s="23" t="s">
        <v>43</v>
      </c>
      <c r="AK488" s="27" t="s">
        <v>100</v>
      </c>
      <c r="AL488" s="27" t="s">
        <v>1537</v>
      </c>
      <c r="AM488" s="23"/>
      <c r="AN488" s="23"/>
      <c r="AO488" s="23"/>
      <c r="AP488" s="23"/>
      <c r="AQ488" s="23"/>
      <c r="AR488" s="23"/>
      <c r="AS488" s="23" t="s">
        <v>128</v>
      </c>
      <c r="AT488" s="23" t="s">
        <v>128</v>
      </c>
      <c r="AU488" s="23" t="s">
        <v>128</v>
      </c>
      <c r="AV488" s="23" t="s">
        <v>128</v>
      </c>
      <c r="AW488" s="23" t="s">
        <v>128</v>
      </c>
      <c r="AX488" s="23" t="s">
        <v>128</v>
      </c>
      <c r="AY488" s="23"/>
      <c r="AZ488" s="23" t="s">
        <v>1536</v>
      </c>
      <c r="BA488" s="39" t="s">
        <v>1538</v>
      </c>
    </row>
    <row r="489" spans="1:53" ht="16.05" customHeight="1" x14ac:dyDescent="0.3">
      <c r="A489" s="23">
        <v>1995</v>
      </c>
      <c r="B489" s="27" t="s">
        <v>269</v>
      </c>
      <c r="C489" s="27" t="s">
        <v>1539</v>
      </c>
      <c r="D489" s="27" t="s">
        <v>1540</v>
      </c>
      <c r="E489" s="28">
        <v>34762</v>
      </c>
      <c r="F489" s="36">
        <v>0.97476851851851853</v>
      </c>
      <c r="G489" s="22">
        <v>34762</v>
      </c>
      <c r="H489" s="37">
        <v>0.76643518518518527</v>
      </c>
      <c r="I489" s="34" t="s">
        <v>6250</v>
      </c>
      <c r="J489" s="35">
        <v>1.282</v>
      </c>
      <c r="K489" s="35">
        <v>-77.307000000000002</v>
      </c>
      <c r="L489" s="42">
        <v>5</v>
      </c>
      <c r="M489" s="43">
        <v>4.46</v>
      </c>
      <c r="N489" s="35"/>
      <c r="O489" s="44">
        <v>5</v>
      </c>
      <c r="P489" s="44">
        <v>4.3</v>
      </c>
      <c r="Q489" s="44">
        <v>3.4</v>
      </c>
      <c r="R489" s="44"/>
      <c r="S489" s="27" t="s">
        <v>5110</v>
      </c>
      <c r="T489" s="23" t="s">
        <v>146</v>
      </c>
      <c r="U489" s="27"/>
      <c r="V489" s="46">
        <v>1411197</v>
      </c>
      <c r="W489" s="47">
        <v>259</v>
      </c>
      <c r="X489" s="23">
        <v>8</v>
      </c>
      <c r="Y489" s="23">
        <v>8</v>
      </c>
      <c r="Z489" s="23">
        <v>10</v>
      </c>
      <c r="AA489" s="23"/>
      <c r="AB489" s="47"/>
      <c r="AC489" s="27" t="s">
        <v>1541</v>
      </c>
      <c r="AD489" s="23" t="s">
        <v>435</v>
      </c>
      <c r="AE489" s="23" t="s">
        <v>232</v>
      </c>
      <c r="AF489" s="66"/>
      <c r="AG489" s="23" t="s">
        <v>129</v>
      </c>
      <c r="AH489" s="23" t="s">
        <v>129</v>
      </c>
      <c r="AI489" s="23" t="s">
        <v>128</v>
      </c>
      <c r="AJ489" s="23" t="s">
        <v>43</v>
      </c>
      <c r="AK489" s="27" t="s">
        <v>1138</v>
      </c>
      <c r="AL489" s="27" t="s">
        <v>1543</v>
      </c>
      <c r="AM489" s="23"/>
      <c r="AN489" s="23"/>
      <c r="AO489" s="23"/>
      <c r="AP489" s="23"/>
      <c r="AQ489" s="23"/>
      <c r="AR489" s="23"/>
      <c r="AS489" s="23" t="s">
        <v>129</v>
      </c>
      <c r="AT489" s="23" t="s">
        <v>129</v>
      </c>
      <c r="AU489" s="23" t="s">
        <v>128</v>
      </c>
      <c r="AV489" s="23" t="s">
        <v>129</v>
      </c>
      <c r="AW489" s="23" t="s">
        <v>129</v>
      </c>
      <c r="AX489" s="23" t="s">
        <v>128</v>
      </c>
      <c r="AY489" s="23"/>
      <c r="AZ489" s="23" t="s">
        <v>1542</v>
      </c>
      <c r="BA489" s="45" t="s">
        <v>1544</v>
      </c>
    </row>
    <row r="490" spans="1:53" ht="16.05" customHeight="1" x14ac:dyDescent="0.3">
      <c r="A490" s="23">
        <v>1995</v>
      </c>
      <c r="B490" s="27" t="s">
        <v>598</v>
      </c>
      <c r="C490" s="27" t="s">
        <v>598</v>
      </c>
      <c r="D490" s="27" t="s">
        <v>1545</v>
      </c>
      <c r="E490" s="28">
        <v>34790</v>
      </c>
      <c r="F490" s="36">
        <v>0.15942129629629628</v>
      </c>
      <c r="G490" s="22">
        <v>34790</v>
      </c>
      <c r="H490" s="37">
        <v>0.53442129629629631</v>
      </c>
      <c r="I490" s="34" t="s">
        <v>6250</v>
      </c>
      <c r="J490" s="35">
        <v>37.924999999999997</v>
      </c>
      <c r="K490" s="35">
        <v>139.18600000000001</v>
      </c>
      <c r="L490" s="42">
        <v>10.8</v>
      </c>
      <c r="M490" s="35">
        <v>5.41</v>
      </c>
      <c r="N490" s="43">
        <v>5.3</v>
      </c>
      <c r="O490" s="44"/>
      <c r="P490" s="44">
        <v>5.8</v>
      </c>
      <c r="Q490" s="44">
        <v>4.9000000000000004</v>
      </c>
      <c r="R490" s="44"/>
      <c r="S490" s="27" t="s">
        <v>5380</v>
      </c>
      <c r="T490" s="23" t="s">
        <v>134</v>
      </c>
      <c r="U490" s="27"/>
      <c r="V490" s="46">
        <v>11157403</v>
      </c>
      <c r="W490" s="47">
        <v>1551</v>
      </c>
      <c r="X490" s="23">
        <v>0</v>
      </c>
      <c r="Y490" s="23">
        <v>0</v>
      </c>
      <c r="Z490" s="23">
        <v>39</v>
      </c>
      <c r="AA490" s="23"/>
      <c r="AB490" s="47"/>
      <c r="AC490" s="27"/>
      <c r="AD490" s="23">
        <v>504</v>
      </c>
      <c r="AE490" s="23" t="s">
        <v>136</v>
      </c>
      <c r="AF490" s="62" t="s">
        <v>137</v>
      </c>
      <c r="AG490" s="23"/>
      <c r="AH490" s="23" t="s">
        <v>128</v>
      </c>
      <c r="AI490" s="23" t="s">
        <v>128</v>
      </c>
      <c r="AJ490" s="23"/>
      <c r="AK490" s="27"/>
      <c r="AL490" s="27"/>
      <c r="AM490" s="23"/>
      <c r="AN490" s="23"/>
      <c r="AO490" s="23"/>
      <c r="AP490" s="23"/>
      <c r="AQ490" s="23" t="s">
        <v>129</v>
      </c>
      <c r="AR490" s="23"/>
      <c r="AS490" s="23" t="s">
        <v>129</v>
      </c>
      <c r="AT490" s="23" t="s">
        <v>129</v>
      </c>
      <c r="AU490" s="23" t="s">
        <v>129</v>
      </c>
      <c r="AV490" s="23" t="s">
        <v>129</v>
      </c>
      <c r="AW490" s="23" t="s">
        <v>129</v>
      </c>
      <c r="AX490" s="23" t="s">
        <v>128</v>
      </c>
      <c r="AY490" s="23"/>
      <c r="AZ490" s="23" t="s">
        <v>1546</v>
      </c>
      <c r="BA490" s="45" t="s">
        <v>6446</v>
      </c>
    </row>
    <row r="491" spans="1:53" ht="16.05" customHeight="1" x14ac:dyDescent="0.3">
      <c r="A491" s="23">
        <v>1995</v>
      </c>
      <c r="B491" s="27" t="s">
        <v>218</v>
      </c>
      <c r="C491" s="27" t="s">
        <v>426</v>
      </c>
      <c r="D491" s="27" t="s">
        <v>1547</v>
      </c>
      <c r="E491" s="28">
        <v>34840</v>
      </c>
      <c r="F491" s="36">
        <v>0.25915509259259256</v>
      </c>
      <c r="G491" s="22">
        <v>34840</v>
      </c>
      <c r="H491" s="37">
        <v>0.59248842592592588</v>
      </c>
      <c r="I491" s="34" t="s">
        <v>6250</v>
      </c>
      <c r="J491" s="35">
        <v>-8.2650000000000006</v>
      </c>
      <c r="K491" s="35">
        <v>122.977</v>
      </c>
      <c r="L491" s="42">
        <v>28.3</v>
      </c>
      <c r="M491" s="35">
        <v>5.2240000000000002</v>
      </c>
      <c r="N491" s="35"/>
      <c r="O491" s="44"/>
      <c r="P491" s="44">
        <v>5.2</v>
      </c>
      <c r="Q491" s="44">
        <v>4.5999999999999996</v>
      </c>
      <c r="R491" s="44"/>
      <c r="S491" s="27" t="s">
        <v>5337</v>
      </c>
      <c r="T491" s="23" t="s">
        <v>582</v>
      </c>
      <c r="U491" s="27"/>
      <c r="V491" s="46">
        <v>705401</v>
      </c>
      <c r="W491" s="47"/>
      <c r="X491" s="23">
        <v>1</v>
      </c>
      <c r="Y491" s="23">
        <v>1</v>
      </c>
      <c r="Z491" s="23">
        <v>5</v>
      </c>
      <c r="AA491" s="23"/>
      <c r="AB491" s="47"/>
      <c r="AC491" s="27" t="s">
        <v>5908</v>
      </c>
      <c r="AD491" s="23"/>
      <c r="AE491" s="23" t="s">
        <v>163</v>
      </c>
      <c r="AF491" s="66"/>
      <c r="AG491" s="23"/>
      <c r="AH491" s="23" t="s">
        <v>128</v>
      </c>
      <c r="AI491" s="23" t="s">
        <v>128</v>
      </c>
      <c r="AJ491" s="23" t="s">
        <v>1549</v>
      </c>
      <c r="AK491" s="27" t="s">
        <v>100</v>
      </c>
      <c r="AL491" s="27"/>
      <c r="AM491" s="23"/>
      <c r="AN491" s="23"/>
      <c r="AO491" s="23"/>
      <c r="AP491" s="23"/>
      <c r="AQ491" s="23"/>
      <c r="AR491" s="23"/>
      <c r="AS491" s="23" t="s">
        <v>129</v>
      </c>
      <c r="AT491" s="23" t="s">
        <v>129</v>
      </c>
      <c r="AU491" s="23" t="s">
        <v>128</v>
      </c>
      <c r="AV491" s="23" t="s">
        <v>128</v>
      </c>
      <c r="AW491" s="23" t="s">
        <v>129</v>
      </c>
      <c r="AX491" s="23" t="s">
        <v>128</v>
      </c>
      <c r="AY491" s="23"/>
      <c r="AZ491" s="23" t="s">
        <v>1548</v>
      </c>
      <c r="BA491" s="45" t="s">
        <v>6523</v>
      </c>
    </row>
    <row r="492" spans="1:53" ht="16.05" customHeight="1" x14ac:dyDescent="0.3">
      <c r="A492" s="23">
        <v>1995</v>
      </c>
      <c r="B492" s="27" t="s">
        <v>148</v>
      </c>
      <c r="C492" s="27" t="s">
        <v>191</v>
      </c>
      <c r="D492" s="27" t="s">
        <v>1550</v>
      </c>
      <c r="E492" s="28">
        <v>34928</v>
      </c>
      <c r="F492" s="36">
        <v>0.94442129629629623</v>
      </c>
      <c r="G492" s="22">
        <v>34928</v>
      </c>
      <c r="H492" s="37">
        <v>0.6527546296296296</v>
      </c>
      <c r="I492" s="34" t="s">
        <v>6250</v>
      </c>
      <c r="J492" s="35">
        <v>35.776000000000003</v>
      </c>
      <c r="K492" s="35">
        <v>-117.66200000000001</v>
      </c>
      <c r="L492" s="42">
        <v>4.8</v>
      </c>
      <c r="M492" s="35">
        <v>5.431</v>
      </c>
      <c r="N492" s="35"/>
      <c r="O492" s="44">
        <v>5.4</v>
      </c>
      <c r="P492" s="44">
        <v>5.0999999999999996</v>
      </c>
      <c r="Q492" s="44">
        <v>5.3</v>
      </c>
      <c r="R492" s="44"/>
      <c r="S492" s="27" t="s">
        <v>5355</v>
      </c>
      <c r="T492" s="23" t="s">
        <v>497</v>
      </c>
      <c r="U492" s="27"/>
      <c r="V492" s="46"/>
      <c r="W492" s="47"/>
      <c r="X492" s="23"/>
      <c r="Y492" s="23"/>
      <c r="Z492" s="23"/>
      <c r="AA492" s="23"/>
      <c r="AB492" s="47"/>
      <c r="AC492" s="27"/>
      <c r="AD492" s="23" t="s">
        <v>470</v>
      </c>
      <c r="AE492" s="23"/>
      <c r="AF492" s="66"/>
      <c r="AG492" s="23" t="s">
        <v>128</v>
      </c>
      <c r="AH492" s="23"/>
      <c r="AI492" s="23"/>
      <c r="AJ492" s="23" t="s">
        <v>404</v>
      </c>
      <c r="AK492" s="27" t="s">
        <v>100</v>
      </c>
      <c r="AL492" s="27" t="s">
        <v>1552</v>
      </c>
      <c r="AM492" s="23"/>
      <c r="AN492" s="23"/>
      <c r="AO492" s="23"/>
      <c r="AP492" s="23"/>
      <c r="AQ492" s="23"/>
      <c r="AR492" s="23"/>
      <c r="AS492" s="23" t="s">
        <v>129</v>
      </c>
      <c r="AT492" s="23" t="s">
        <v>128</v>
      </c>
      <c r="AU492" s="23" t="s">
        <v>128</v>
      </c>
      <c r="AV492" s="23" t="s">
        <v>128</v>
      </c>
      <c r="AW492" s="23" t="s">
        <v>129</v>
      </c>
      <c r="AX492" s="23" t="s">
        <v>128</v>
      </c>
      <c r="AY492" s="23"/>
      <c r="AZ492" s="23" t="s">
        <v>1551</v>
      </c>
      <c r="BA492" s="65" t="s">
        <v>1553</v>
      </c>
    </row>
    <row r="493" spans="1:53" ht="16.05" customHeight="1" x14ac:dyDescent="0.3">
      <c r="A493" s="23">
        <v>1995</v>
      </c>
      <c r="B493" s="27" t="s">
        <v>123</v>
      </c>
      <c r="C493" s="27" t="s">
        <v>124</v>
      </c>
      <c r="D493" s="27" t="s">
        <v>1554</v>
      </c>
      <c r="E493" s="28">
        <v>34929</v>
      </c>
      <c r="F493" s="36">
        <v>3.6412037037037034E-2</v>
      </c>
      <c r="G493" s="22">
        <v>34929</v>
      </c>
      <c r="H493" s="37">
        <v>0.16141203703703702</v>
      </c>
      <c r="I493" s="34" t="s">
        <v>6250</v>
      </c>
      <c r="J493" s="35">
        <v>37.753999999999998</v>
      </c>
      <c r="K493" s="35">
        <v>29.462</v>
      </c>
      <c r="L493" s="42">
        <v>29.2</v>
      </c>
      <c r="M493" s="35">
        <v>5.14</v>
      </c>
      <c r="N493" s="35"/>
      <c r="O493" s="44"/>
      <c r="P493" s="44">
        <v>4.8</v>
      </c>
      <c r="Q493" s="44">
        <v>4.5</v>
      </c>
      <c r="R493" s="44"/>
      <c r="S493" s="27" t="s">
        <v>5110</v>
      </c>
      <c r="T493" s="23"/>
      <c r="U493" s="27"/>
      <c r="V493" s="46"/>
      <c r="W493" s="47"/>
      <c r="X493" s="23"/>
      <c r="Y493" s="23"/>
      <c r="Z493" s="23"/>
      <c r="AA493" s="23"/>
      <c r="AB493" s="47"/>
      <c r="AC493" s="27"/>
      <c r="AD493" s="23" t="s">
        <v>288</v>
      </c>
      <c r="AE493" s="23" t="s">
        <v>136</v>
      </c>
      <c r="AF493" s="66"/>
      <c r="AG493" s="23" t="s">
        <v>128</v>
      </c>
      <c r="AH493" s="23"/>
      <c r="AI493" s="23"/>
      <c r="AJ493" s="23" t="s">
        <v>43</v>
      </c>
      <c r="AK493" s="27"/>
      <c r="AL493" s="27"/>
      <c r="AM493" s="23"/>
      <c r="AN493" s="23"/>
      <c r="AO493" s="23"/>
      <c r="AP493" s="23"/>
      <c r="AQ493" s="23"/>
      <c r="AR493" s="23"/>
      <c r="AS493" s="23" t="s">
        <v>129</v>
      </c>
      <c r="AT493" s="23" t="s">
        <v>128</v>
      </c>
      <c r="AU493" s="23" t="s">
        <v>128</v>
      </c>
      <c r="AV493" s="23" t="s">
        <v>128</v>
      </c>
      <c r="AW493" s="23" t="s">
        <v>129</v>
      </c>
      <c r="AX493" s="23" t="s">
        <v>128</v>
      </c>
      <c r="AY493" s="23"/>
      <c r="AZ493" s="23" t="s">
        <v>1555</v>
      </c>
      <c r="BA493" s="65" t="s">
        <v>1556</v>
      </c>
    </row>
    <row r="494" spans="1:53" ht="16.05" customHeight="1" x14ac:dyDescent="0.3">
      <c r="A494" s="23">
        <v>1995</v>
      </c>
      <c r="B494" s="27" t="s">
        <v>123</v>
      </c>
      <c r="C494" s="27" t="s">
        <v>124</v>
      </c>
      <c r="D494" s="27" t="s">
        <v>1557</v>
      </c>
      <c r="E494" s="28">
        <v>34968</v>
      </c>
      <c r="F494" s="36">
        <v>0.6237152777777778</v>
      </c>
      <c r="G494" s="22">
        <v>34968</v>
      </c>
      <c r="H494" s="37">
        <v>0.70704861111111106</v>
      </c>
      <c r="I494" s="34" t="s">
        <v>6250</v>
      </c>
      <c r="J494" s="35">
        <v>38.04</v>
      </c>
      <c r="K494" s="35">
        <v>30.195</v>
      </c>
      <c r="L494" s="42">
        <v>20.100000000000001</v>
      </c>
      <c r="M494" s="43">
        <v>5.0199999999999996</v>
      </c>
      <c r="N494" s="35"/>
      <c r="O494" s="44">
        <v>5</v>
      </c>
      <c r="P494" s="44">
        <v>4.8</v>
      </c>
      <c r="Q494" s="44">
        <v>4.4000000000000004</v>
      </c>
      <c r="R494" s="44"/>
      <c r="S494" s="27" t="s">
        <v>5110</v>
      </c>
      <c r="T494" s="23"/>
      <c r="U494" s="27"/>
      <c r="V494" s="46"/>
      <c r="W494" s="47"/>
      <c r="X494" s="23"/>
      <c r="Y494" s="23"/>
      <c r="Z494" s="23"/>
      <c r="AA494" s="23"/>
      <c r="AB494" s="47"/>
      <c r="AC494" s="27"/>
      <c r="AD494" s="23" t="s">
        <v>232</v>
      </c>
      <c r="AE494" s="23"/>
      <c r="AF494" s="66"/>
      <c r="AG494" s="23" t="s">
        <v>128</v>
      </c>
      <c r="AH494" s="23"/>
      <c r="AI494" s="23"/>
      <c r="AJ494" s="23" t="s">
        <v>387</v>
      </c>
      <c r="AK494" s="27"/>
      <c r="AL494" s="27" t="s">
        <v>1559</v>
      </c>
      <c r="AM494" s="23"/>
      <c r="AN494" s="23"/>
      <c r="AO494" s="23"/>
      <c r="AP494" s="23"/>
      <c r="AQ494" s="23"/>
      <c r="AR494" s="23"/>
      <c r="AS494" s="23" t="s">
        <v>129</v>
      </c>
      <c r="AT494" s="23" t="s">
        <v>128</v>
      </c>
      <c r="AU494" s="23" t="s">
        <v>128</v>
      </c>
      <c r="AV494" s="23" t="s">
        <v>128</v>
      </c>
      <c r="AW494" s="23" t="s">
        <v>129</v>
      </c>
      <c r="AX494" s="23" t="s">
        <v>128</v>
      </c>
      <c r="AY494" s="23"/>
      <c r="AZ494" s="23" t="s">
        <v>1558</v>
      </c>
      <c r="BA494" s="45" t="s">
        <v>1560</v>
      </c>
    </row>
    <row r="495" spans="1:53" ht="16.05" customHeight="1" x14ac:dyDescent="0.3">
      <c r="A495" s="23">
        <v>1995</v>
      </c>
      <c r="B495" s="27" t="s">
        <v>159</v>
      </c>
      <c r="C495" s="27" t="s">
        <v>518</v>
      </c>
      <c r="D495" s="27" t="s">
        <v>1561</v>
      </c>
      <c r="E495" s="28">
        <v>34970</v>
      </c>
      <c r="F495" s="36">
        <v>0.98936342592592597</v>
      </c>
      <c r="G495" s="22">
        <v>34971</v>
      </c>
      <c r="H495" s="37">
        <v>3.1030092592592592E-2</v>
      </c>
      <c r="I495" s="34" t="s">
        <v>6250</v>
      </c>
      <c r="J495" s="35">
        <v>42.625</v>
      </c>
      <c r="K495" s="35">
        <v>18.161999999999999</v>
      </c>
      <c r="L495" s="42">
        <v>10</v>
      </c>
      <c r="M495" s="35">
        <v>5.2039999999999997</v>
      </c>
      <c r="N495" s="35"/>
      <c r="O495" s="44">
        <v>5</v>
      </c>
      <c r="P495" s="44">
        <v>5.3</v>
      </c>
      <c r="Q495" s="44">
        <v>5.0999999999999996</v>
      </c>
      <c r="R495" s="44"/>
      <c r="S495" s="27" t="s">
        <v>5497</v>
      </c>
      <c r="T495" s="23" t="s">
        <v>139</v>
      </c>
      <c r="U495" s="27"/>
      <c r="V495" s="46"/>
      <c r="W495" s="47"/>
      <c r="X495" s="23">
        <v>0</v>
      </c>
      <c r="Y495" s="23">
        <v>0</v>
      </c>
      <c r="Z495" s="23">
        <v>0</v>
      </c>
      <c r="AA495" s="23"/>
      <c r="AB495" s="47"/>
      <c r="AC495" s="27"/>
      <c r="AD495" s="23" t="s">
        <v>420</v>
      </c>
      <c r="AE495" s="23"/>
      <c r="AF495" s="66"/>
      <c r="AG495" s="23" t="s">
        <v>128</v>
      </c>
      <c r="AH495" s="23"/>
      <c r="AI495" s="23"/>
      <c r="AJ495" s="23" t="s">
        <v>43</v>
      </c>
      <c r="AK495" s="27" t="s">
        <v>100</v>
      </c>
      <c r="AL495" s="27"/>
      <c r="AM495" s="23"/>
      <c r="AN495" s="23"/>
      <c r="AO495" s="23"/>
      <c r="AP495" s="23"/>
      <c r="AQ495" s="23"/>
      <c r="AR495" s="23"/>
      <c r="AS495" s="23" t="s">
        <v>129</v>
      </c>
      <c r="AT495" s="23" t="s">
        <v>128</v>
      </c>
      <c r="AU495" s="23" t="s">
        <v>128</v>
      </c>
      <c r="AV495" s="23" t="s">
        <v>128</v>
      </c>
      <c r="AW495" s="23" t="s">
        <v>129</v>
      </c>
      <c r="AX495" s="23" t="s">
        <v>128</v>
      </c>
      <c r="AY495" s="23"/>
      <c r="AZ495" s="23" t="s">
        <v>1562</v>
      </c>
      <c r="BA495" s="65" t="s">
        <v>1563</v>
      </c>
    </row>
    <row r="496" spans="1:53" ht="16.05" customHeight="1" x14ac:dyDescent="0.3">
      <c r="A496" s="23">
        <v>1995</v>
      </c>
      <c r="B496" s="27" t="s">
        <v>159</v>
      </c>
      <c r="C496" s="27" t="s">
        <v>160</v>
      </c>
      <c r="D496" s="27" t="s">
        <v>1564</v>
      </c>
      <c r="E496" s="28">
        <v>34972</v>
      </c>
      <c r="F496" s="36">
        <v>0.42675925925925928</v>
      </c>
      <c r="G496" s="22">
        <v>34972</v>
      </c>
      <c r="H496" s="37">
        <v>0.46842592592592597</v>
      </c>
      <c r="I496" s="34" t="s">
        <v>6250</v>
      </c>
      <c r="J496" s="35">
        <v>41.874000000000002</v>
      </c>
      <c r="K496" s="35">
        <v>15.891999999999999</v>
      </c>
      <c r="L496" s="42">
        <v>24.8</v>
      </c>
      <c r="M496" s="35">
        <v>5.1870000000000003</v>
      </c>
      <c r="N496" s="35">
        <v>5.15</v>
      </c>
      <c r="O496" s="44"/>
      <c r="P496" s="44">
        <v>5.2</v>
      </c>
      <c r="Q496" s="44">
        <v>5.2</v>
      </c>
      <c r="R496" s="44"/>
      <c r="S496" s="27" t="s">
        <v>5382</v>
      </c>
      <c r="T496" s="23" t="s">
        <v>171</v>
      </c>
      <c r="U496" s="27"/>
      <c r="V496" s="46"/>
      <c r="W496" s="47"/>
      <c r="X496" s="23">
        <v>0</v>
      </c>
      <c r="Y496" s="23">
        <v>0</v>
      </c>
      <c r="Z496" s="23">
        <v>12</v>
      </c>
      <c r="AA496" s="23"/>
      <c r="AB496" s="47"/>
      <c r="AC496" s="27"/>
      <c r="AD496" s="23">
        <v>20</v>
      </c>
      <c r="AE496" s="23"/>
      <c r="AF496" s="66"/>
      <c r="AG496" s="23" t="s">
        <v>128</v>
      </c>
      <c r="AH496" s="23"/>
      <c r="AI496" s="23"/>
      <c r="AJ496" s="23" t="s">
        <v>43</v>
      </c>
      <c r="AK496" s="27" t="s">
        <v>100</v>
      </c>
      <c r="AL496" s="27"/>
      <c r="AM496" s="23"/>
      <c r="AN496" s="23"/>
      <c r="AO496" s="23"/>
      <c r="AP496" s="23"/>
      <c r="AQ496" s="23"/>
      <c r="AR496" s="23"/>
      <c r="AS496" s="23" t="s">
        <v>128</v>
      </c>
      <c r="AT496" s="23" t="s">
        <v>128</v>
      </c>
      <c r="AU496" s="23" t="s">
        <v>128</v>
      </c>
      <c r="AV496" s="23" t="s">
        <v>128</v>
      </c>
      <c r="AW496" s="23" t="s">
        <v>128</v>
      </c>
      <c r="AX496" s="23" t="s">
        <v>128</v>
      </c>
      <c r="AY496" s="23"/>
      <c r="AZ496" s="23" t="s">
        <v>1565</v>
      </c>
      <c r="BA496" s="45" t="s">
        <v>1566</v>
      </c>
    </row>
    <row r="497" spans="1:53" ht="16.05" customHeight="1" x14ac:dyDescent="0.3">
      <c r="A497" s="23">
        <v>1995</v>
      </c>
      <c r="B497" s="24" t="s">
        <v>269</v>
      </c>
      <c r="C497" s="24" t="s">
        <v>270</v>
      </c>
      <c r="D497" s="24" t="s">
        <v>5142</v>
      </c>
      <c r="E497" s="25">
        <v>34976</v>
      </c>
      <c r="F497" s="34" t="s">
        <v>133</v>
      </c>
      <c r="G497" s="25">
        <v>34976</v>
      </c>
      <c r="H497" s="34" t="s">
        <v>133</v>
      </c>
      <c r="I497" s="34" t="s">
        <v>133</v>
      </c>
      <c r="J497" s="43">
        <v>-13.9754</v>
      </c>
      <c r="K497" s="43">
        <v>-71.655000000000001</v>
      </c>
      <c r="L497" s="56" t="s">
        <v>133</v>
      </c>
      <c r="M497" s="43">
        <v>4</v>
      </c>
      <c r="N497" s="43"/>
      <c r="O497" s="57">
        <v>4</v>
      </c>
      <c r="P497" s="57"/>
      <c r="Q497" s="57"/>
      <c r="R497" s="57"/>
      <c r="S497" s="67" t="s">
        <v>6039</v>
      </c>
      <c r="T497" s="26"/>
      <c r="U497" s="24"/>
      <c r="V497" s="46"/>
      <c r="W497" s="58"/>
      <c r="X497" s="26">
        <v>0</v>
      </c>
      <c r="Y497" s="26">
        <v>0</v>
      </c>
      <c r="Z497" s="26">
        <v>0</v>
      </c>
      <c r="AA497" s="26"/>
      <c r="AB497" s="58"/>
      <c r="AC497" s="24"/>
      <c r="AD497" s="26" t="s">
        <v>5143</v>
      </c>
      <c r="AE497" s="26"/>
      <c r="AF497" s="59"/>
      <c r="AG497" s="26"/>
      <c r="AH497" s="26"/>
      <c r="AI497" s="26"/>
      <c r="AJ497" s="26" t="s">
        <v>43</v>
      </c>
      <c r="AK497" s="24"/>
      <c r="AL497" s="24" t="s">
        <v>5145</v>
      </c>
      <c r="AM497" s="26"/>
      <c r="AN497" s="26"/>
      <c r="AO497" s="26"/>
      <c r="AP497" s="26"/>
      <c r="AQ497" s="26"/>
      <c r="AR497" s="26"/>
      <c r="AS497" s="26" t="s">
        <v>128</v>
      </c>
      <c r="AT497" s="26" t="s">
        <v>128</v>
      </c>
      <c r="AU497" s="26" t="s">
        <v>128</v>
      </c>
      <c r="AV497" s="26" t="s">
        <v>128</v>
      </c>
      <c r="AW497" s="26" t="s">
        <v>128</v>
      </c>
      <c r="AX497" s="26" t="s">
        <v>128</v>
      </c>
      <c r="AY497" s="26"/>
      <c r="AZ497" s="26" t="s">
        <v>5144</v>
      </c>
      <c r="BA497" s="39" t="s">
        <v>5136</v>
      </c>
    </row>
    <row r="498" spans="1:53" ht="16.05" customHeight="1" x14ac:dyDescent="0.3">
      <c r="A498" s="23">
        <v>1995</v>
      </c>
      <c r="B498" s="27" t="s">
        <v>1095</v>
      </c>
      <c r="C498" s="27" t="s">
        <v>1567</v>
      </c>
      <c r="D498" s="27" t="s">
        <v>1568</v>
      </c>
      <c r="E498" s="28">
        <v>35009</v>
      </c>
      <c r="F498" s="36">
        <v>9.633101851851851E-2</v>
      </c>
      <c r="G498" s="22">
        <v>35008</v>
      </c>
      <c r="H498" s="37">
        <v>0.92966435185185192</v>
      </c>
      <c r="I498" s="34" t="s">
        <v>6250</v>
      </c>
      <c r="J498" s="35">
        <v>-19.067</v>
      </c>
      <c r="K498" s="35">
        <v>-68.343999999999994</v>
      </c>
      <c r="L498" s="42">
        <v>58.9</v>
      </c>
      <c r="M498" s="35">
        <v>5.3710000000000004</v>
      </c>
      <c r="N498" s="35"/>
      <c r="O498" s="44"/>
      <c r="P498" s="44">
        <v>5.2</v>
      </c>
      <c r="Q498" s="44">
        <v>5.4</v>
      </c>
      <c r="R498" s="44"/>
      <c r="S498" s="27" t="s">
        <v>5353</v>
      </c>
      <c r="T498" s="23" t="s">
        <v>497</v>
      </c>
      <c r="U498" s="27"/>
      <c r="V498" s="46"/>
      <c r="W498" s="47"/>
      <c r="X498" s="23">
        <v>0</v>
      </c>
      <c r="Y498" s="23">
        <v>0</v>
      </c>
      <c r="Z498" s="23">
        <v>1</v>
      </c>
      <c r="AA498" s="23"/>
      <c r="AB498" s="47"/>
      <c r="AC498" s="27"/>
      <c r="AD498" s="23"/>
      <c r="AE498" s="23" t="s">
        <v>163</v>
      </c>
      <c r="AF498" s="66"/>
      <c r="AG498" s="23" t="s">
        <v>128</v>
      </c>
      <c r="AH498" s="23"/>
      <c r="AI498" s="23"/>
      <c r="AJ498" s="23" t="s">
        <v>43</v>
      </c>
      <c r="AK498" s="27" t="s">
        <v>100</v>
      </c>
      <c r="AL498" s="27"/>
      <c r="AM498" s="23"/>
      <c r="AN498" s="23"/>
      <c r="AO498" s="23"/>
      <c r="AP498" s="23"/>
      <c r="AQ498" s="23"/>
      <c r="AR498" s="23"/>
      <c r="AS498" s="23" t="s">
        <v>129</v>
      </c>
      <c r="AT498" s="23" t="s">
        <v>128</v>
      </c>
      <c r="AU498" s="23" t="s">
        <v>128</v>
      </c>
      <c r="AV498" s="23" t="s">
        <v>128</v>
      </c>
      <c r="AW498" s="23" t="s">
        <v>129</v>
      </c>
      <c r="AX498" s="23" t="s">
        <v>128</v>
      </c>
      <c r="AY498" s="23"/>
      <c r="AZ498" s="23" t="s">
        <v>1569</v>
      </c>
      <c r="BA498" s="45" t="s">
        <v>1570</v>
      </c>
    </row>
    <row r="499" spans="1:53" ht="16.05" customHeight="1" x14ac:dyDescent="0.3">
      <c r="A499" s="23">
        <v>1995</v>
      </c>
      <c r="B499" s="27" t="s">
        <v>159</v>
      </c>
      <c r="C499" s="27" t="s">
        <v>229</v>
      </c>
      <c r="D499" s="27" t="s">
        <v>1571</v>
      </c>
      <c r="E499" s="28">
        <v>35032</v>
      </c>
      <c r="F499" s="36">
        <v>0.99753472222222228</v>
      </c>
      <c r="G499" s="22">
        <v>35033</v>
      </c>
      <c r="H499" s="37">
        <v>3.920138888888889E-2</v>
      </c>
      <c r="I499" s="34" t="s">
        <v>6250</v>
      </c>
      <c r="J499" s="35">
        <v>42.927999999999997</v>
      </c>
      <c r="K499" s="35">
        <v>-7.2039999999999997</v>
      </c>
      <c r="L499" s="42">
        <v>17.899999999999999</v>
      </c>
      <c r="M499" s="35">
        <v>5.14</v>
      </c>
      <c r="N499" s="35"/>
      <c r="O499" s="44"/>
      <c r="P499" s="44">
        <v>4.8</v>
      </c>
      <c r="Q499" s="44">
        <v>5</v>
      </c>
      <c r="R499" s="44"/>
      <c r="S499" s="27" t="s">
        <v>5110</v>
      </c>
      <c r="T499" s="23" t="s">
        <v>139</v>
      </c>
      <c r="U499" s="27"/>
      <c r="V499" s="46"/>
      <c r="W499" s="47"/>
      <c r="X499" s="23">
        <v>0</v>
      </c>
      <c r="Y499" s="23">
        <v>0</v>
      </c>
      <c r="Z499" s="23">
        <v>0</v>
      </c>
      <c r="AA499" s="23"/>
      <c r="AB499" s="47"/>
      <c r="AC499" s="27"/>
      <c r="AD499" s="23" t="s">
        <v>232</v>
      </c>
      <c r="AE499" s="23"/>
      <c r="AF499" s="66"/>
      <c r="AG499" s="23"/>
      <c r="AH499" s="23"/>
      <c r="AI499" s="23"/>
      <c r="AJ499" s="23" t="s">
        <v>43</v>
      </c>
      <c r="AK499" s="27" t="s">
        <v>100</v>
      </c>
      <c r="AL499" s="27"/>
      <c r="AM499" s="23"/>
      <c r="AN499" s="23"/>
      <c r="AO499" s="23"/>
      <c r="AP499" s="23"/>
      <c r="AQ499" s="23"/>
      <c r="AR499" s="23"/>
      <c r="AS499" s="23" t="s">
        <v>128</v>
      </c>
      <c r="AT499" s="23" t="s">
        <v>128</v>
      </c>
      <c r="AU499" s="23" t="s">
        <v>128</v>
      </c>
      <c r="AV499" s="23" t="s">
        <v>128</v>
      </c>
      <c r="AW499" s="23" t="s">
        <v>128</v>
      </c>
      <c r="AX499" s="23" t="s">
        <v>128</v>
      </c>
      <c r="AY499" s="23"/>
      <c r="AZ499" s="23" t="s">
        <v>1572</v>
      </c>
      <c r="BA499" s="65" t="s">
        <v>1573</v>
      </c>
    </row>
    <row r="500" spans="1:53" ht="16.05" customHeight="1" x14ac:dyDescent="0.3">
      <c r="A500" s="23">
        <v>1995</v>
      </c>
      <c r="B500" s="27" t="s">
        <v>443</v>
      </c>
      <c r="C500" s="27" t="s">
        <v>635</v>
      </c>
      <c r="D500" s="27" t="s">
        <v>1574</v>
      </c>
      <c r="E500" s="28">
        <v>35052</v>
      </c>
      <c r="F500" s="36">
        <v>0.87229166666666658</v>
      </c>
      <c r="G500" s="22">
        <v>35052</v>
      </c>
      <c r="H500" s="37">
        <v>0.62229166666666669</v>
      </c>
      <c r="I500" s="34" t="s">
        <v>6250</v>
      </c>
      <c r="J500" s="35">
        <v>15.301</v>
      </c>
      <c r="K500" s="35">
        <v>-90.153999999999996</v>
      </c>
      <c r="L500" s="42">
        <v>10</v>
      </c>
      <c r="M500" s="35">
        <v>5.3760000000000003</v>
      </c>
      <c r="N500" s="35"/>
      <c r="O500" s="44"/>
      <c r="P500" s="44">
        <v>5</v>
      </c>
      <c r="Q500" s="44">
        <v>4.8</v>
      </c>
      <c r="R500" s="44"/>
      <c r="S500" s="27" t="s">
        <v>5358</v>
      </c>
      <c r="T500" s="23" t="s">
        <v>497</v>
      </c>
      <c r="U500" s="27"/>
      <c r="V500" s="46">
        <v>7819679</v>
      </c>
      <c r="W500" s="47"/>
      <c r="X500" s="23">
        <v>1</v>
      </c>
      <c r="Y500" s="23">
        <v>0</v>
      </c>
      <c r="Z500" s="23">
        <v>1</v>
      </c>
      <c r="AA500" s="23"/>
      <c r="AB500" s="47"/>
      <c r="AC500" s="27" t="s">
        <v>1187</v>
      </c>
      <c r="AD500" s="23" t="s">
        <v>163</v>
      </c>
      <c r="AE500" s="23"/>
      <c r="AF500" s="66"/>
      <c r="AG500" s="23"/>
      <c r="AH500" s="23" t="s">
        <v>129</v>
      </c>
      <c r="AI500" s="23" t="s">
        <v>128</v>
      </c>
      <c r="AJ500" s="23" t="s">
        <v>43</v>
      </c>
      <c r="AK500" s="27"/>
      <c r="AL500" s="27"/>
      <c r="AM500" s="23"/>
      <c r="AN500" s="23"/>
      <c r="AO500" s="23"/>
      <c r="AP500" s="23"/>
      <c r="AQ500" s="23"/>
      <c r="AR500" s="23"/>
      <c r="AS500" s="23" t="s">
        <v>129</v>
      </c>
      <c r="AT500" s="23" t="s">
        <v>129</v>
      </c>
      <c r="AU500" s="23" t="s">
        <v>128</v>
      </c>
      <c r="AV500" s="23" t="s">
        <v>128</v>
      </c>
      <c r="AW500" s="23" t="s">
        <v>129</v>
      </c>
      <c r="AX500" s="23" t="s">
        <v>128</v>
      </c>
      <c r="AY500" s="23"/>
      <c r="AZ500" s="23" t="s">
        <v>1575</v>
      </c>
      <c r="BA500" s="45" t="s">
        <v>6408</v>
      </c>
    </row>
    <row r="501" spans="1:53" ht="16.05" customHeight="1" x14ac:dyDescent="0.3">
      <c r="A501" s="23">
        <v>1996</v>
      </c>
      <c r="B501" s="27" t="s">
        <v>269</v>
      </c>
      <c r="C501" s="27" t="s">
        <v>270</v>
      </c>
      <c r="D501" s="27" t="s">
        <v>1576</v>
      </c>
      <c r="E501" s="28">
        <v>35139</v>
      </c>
      <c r="F501" s="36">
        <v>0.53175925925925926</v>
      </c>
      <c r="G501" s="22">
        <v>35139</v>
      </c>
      <c r="H501" s="37">
        <v>0.32342592592592595</v>
      </c>
      <c r="I501" s="34" t="s">
        <v>6250</v>
      </c>
      <c r="J501" s="35">
        <v>-8.9890000000000008</v>
      </c>
      <c r="K501" s="35">
        <v>-77.665000000000006</v>
      </c>
      <c r="L501" s="42">
        <v>28.7</v>
      </c>
      <c r="M501" s="35">
        <v>5.14</v>
      </c>
      <c r="N501" s="35"/>
      <c r="O501" s="44"/>
      <c r="P501" s="44">
        <v>5</v>
      </c>
      <c r="Q501" s="44">
        <v>4.5</v>
      </c>
      <c r="R501" s="44"/>
      <c r="S501" s="27" t="s">
        <v>5110</v>
      </c>
      <c r="T501" s="23" t="s">
        <v>497</v>
      </c>
      <c r="U501" s="27"/>
      <c r="V501" s="46"/>
      <c r="W501" s="47">
        <v>50</v>
      </c>
      <c r="X501" s="23">
        <v>0</v>
      </c>
      <c r="Y501" s="23">
        <v>0</v>
      </c>
      <c r="Z501" s="23">
        <v>0</v>
      </c>
      <c r="AA501" s="23"/>
      <c r="AB501" s="47"/>
      <c r="AC501" s="27"/>
      <c r="AD501" s="23">
        <v>2</v>
      </c>
      <c r="AE501" s="23">
        <v>8</v>
      </c>
      <c r="AF501" s="66"/>
      <c r="AG501" s="23" t="s">
        <v>128</v>
      </c>
      <c r="AH501" s="23"/>
      <c r="AI501" s="23"/>
      <c r="AJ501" s="23" t="s">
        <v>311</v>
      </c>
      <c r="AK501" s="27" t="s">
        <v>1578</v>
      </c>
      <c r="AL501" s="27"/>
      <c r="AM501" s="23"/>
      <c r="AN501" s="23"/>
      <c r="AO501" s="23"/>
      <c r="AP501" s="23"/>
      <c r="AQ501" s="23"/>
      <c r="AR501" s="23"/>
      <c r="AS501" s="23" t="s">
        <v>128</v>
      </c>
      <c r="AT501" s="23" t="s">
        <v>128</v>
      </c>
      <c r="AU501" s="23" t="s">
        <v>128</v>
      </c>
      <c r="AV501" s="23" t="s">
        <v>128</v>
      </c>
      <c r="AW501" s="23" t="s">
        <v>128</v>
      </c>
      <c r="AX501" s="23" t="s">
        <v>128</v>
      </c>
      <c r="AY501" s="23"/>
      <c r="AZ501" s="23" t="s">
        <v>1577</v>
      </c>
      <c r="BA501" s="65" t="s">
        <v>1579</v>
      </c>
    </row>
    <row r="502" spans="1:53" ht="16.05" customHeight="1" x14ac:dyDescent="0.3">
      <c r="A502" s="23">
        <v>1996</v>
      </c>
      <c r="B502" s="27" t="s">
        <v>123</v>
      </c>
      <c r="C502" s="27" t="s">
        <v>124</v>
      </c>
      <c r="D502" s="27" t="s">
        <v>1580</v>
      </c>
      <c r="E502" s="28">
        <v>35157</v>
      </c>
      <c r="F502" s="36">
        <v>0.33293981481481483</v>
      </c>
      <c r="G502" s="22">
        <v>35157</v>
      </c>
      <c r="H502" s="37">
        <v>0.45793981481481483</v>
      </c>
      <c r="I502" s="34" t="s">
        <v>6250</v>
      </c>
      <c r="J502" s="35">
        <v>37.826999999999998</v>
      </c>
      <c r="K502" s="35">
        <v>26.995000000000001</v>
      </c>
      <c r="L502" s="42">
        <v>33</v>
      </c>
      <c r="M502" s="35">
        <v>5.431</v>
      </c>
      <c r="N502" s="35"/>
      <c r="O502" s="44">
        <v>4.7</v>
      </c>
      <c r="P502" s="44">
        <v>4.9000000000000004</v>
      </c>
      <c r="Q502" s="44">
        <v>5.0999999999999996</v>
      </c>
      <c r="R502" s="44"/>
      <c r="S502" s="27" t="s">
        <v>5355</v>
      </c>
      <c r="T502" s="23"/>
      <c r="U502" s="27"/>
      <c r="V502" s="46"/>
      <c r="W502" s="47"/>
      <c r="X502" s="23"/>
      <c r="Y502" s="23"/>
      <c r="Z502" s="23"/>
      <c r="AA502" s="23"/>
      <c r="AB502" s="47"/>
      <c r="AC502" s="27"/>
      <c r="AD502" s="23" t="s">
        <v>1050</v>
      </c>
      <c r="AE502" s="23"/>
      <c r="AF502" s="66"/>
      <c r="AG502" s="23" t="s">
        <v>128</v>
      </c>
      <c r="AH502" s="23"/>
      <c r="AI502" s="23"/>
      <c r="AJ502" s="23" t="s">
        <v>43</v>
      </c>
      <c r="AK502" s="27"/>
      <c r="AL502" s="27"/>
      <c r="AM502" s="23"/>
      <c r="AN502" s="23"/>
      <c r="AO502" s="23"/>
      <c r="AP502" s="23"/>
      <c r="AQ502" s="23"/>
      <c r="AR502" s="23"/>
      <c r="AS502" s="23" t="s">
        <v>129</v>
      </c>
      <c r="AT502" s="23" t="s">
        <v>128</v>
      </c>
      <c r="AU502" s="23" t="s">
        <v>128</v>
      </c>
      <c r="AV502" s="23" t="s">
        <v>128</v>
      </c>
      <c r="AW502" s="23" t="s">
        <v>129</v>
      </c>
      <c r="AX502" s="23" t="s">
        <v>128</v>
      </c>
      <c r="AY502" s="23"/>
      <c r="AZ502" s="23" t="s">
        <v>1581</v>
      </c>
      <c r="BA502" s="65" t="s">
        <v>1582</v>
      </c>
    </row>
    <row r="503" spans="1:53" ht="16.05" customHeight="1" x14ac:dyDescent="0.3">
      <c r="A503" s="23">
        <v>1996</v>
      </c>
      <c r="B503" s="27" t="s">
        <v>218</v>
      </c>
      <c r="C503" s="27" t="s">
        <v>481</v>
      </c>
      <c r="D503" s="27" t="s">
        <v>1583</v>
      </c>
      <c r="E503" s="28">
        <v>35187</v>
      </c>
      <c r="F503" s="36">
        <v>0.27111111111111114</v>
      </c>
      <c r="G503" s="22">
        <v>35187</v>
      </c>
      <c r="H503" s="37">
        <v>0.60444444444444445</v>
      </c>
      <c r="I503" s="34" t="s">
        <v>6250</v>
      </c>
      <c r="J503" s="35">
        <v>16.13</v>
      </c>
      <c r="K503" s="35">
        <v>120.6</v>
      </c>
      <c r="L503" s="42">
        <v>33</v>
      </c>
      <c r="M503" s="35">
        <v>5.4619999999999997</v>
      </c>
      <c r="N503" s="35"/>
      <c r="O503" s="44"/>
      <c r="P503" s="44">
        <v>5.2</v>
      </c>
      <c r="Q503" s="44">
        <v>5</v>
      </c>
      <c r="R503" s="44"/>
      <c r="S503" s="27" t="s">
        <v>5335</v>
      </c>
      <c r="T503" s="23" t="s">
        <v>582</v>
      </c>
      <c r="U503" s="27"/>
      <c r="V503" s="46">
        <v>7842643</v>
      </c>
      <c r="W503" s="47"/>
      <c r="X503" s="23">
        <v>0</v>
      </c>
      <c r="Y503" s="23">
        <v>0</v>
      </c>
      <c r="Z503" s="23">
        <v>3</v>
      </c>
      <c r="AA503" s="23"/>
      <c r="AB503" s="47"/>
      <c r="AC503" s="27"/>
      <c r="AD503" s="23"/>
      <c r="AE503" s="23"/>
      <c r="AF503" s="66"/>
      <c r="AG503" s="23"/>
      <c r="AH503" s="23" t="s">
        <v>128</v>
      </c>
      <c r="AI503" s="23" t="s">
        <v>128</v>
      </c>
      <c r="AJ503" s="23" t="s">
        <v>387</v>
      </c>
      <c r="AK503" s="27"/>
      <c r="AL503" s="27" t="s">
        <v>1585</v>
      </c>
      <c r="AM503" s="23"/>
      <c r="AN503" s="23"/>
      <c r="AO503" s="23"/>
      <c r="AP503" s="23"/>
      <c r="AQ503" s="23"/>
      <c r="AR503" s="23"/>
      <c r="AS503" s="23" t="s">
        <v>129</v>
      </c>
      <c r="AT503" s="23" t="s">
        <v>129</v>
      </c>
      <c r="AU503" s="23" t="s">
        <v>128</v>
      </c>
      <c r="AV503" s="23" t="s">
        <v>128</v>
      </c>
      <c r="AW503" s="23" t="s">
        <v>129</v>
      </c>
      <c r="AX503" s="23" t="s">
        <v>128</v>
      </c>
      <c r="AY503" s="23"/>
      <c r="AZ503" s="23" t="s">
        <v>1584</v>
      </c>
      <c r="BA503" s="45" t="s">
        <v>6429</v>
      </c>
    </row>
    <row r="504" spans="1:53" ht="16.05" customHeight="1" x14ac:dyDescent="0.3">
      <c r="A504" s="23">
        <v>1996</v>
      </c>
      <c r="B504" s="27" t="s">
        <v>148</v>
      </c>
      <c r="C504" s="27" t="s">
        <v>191</v>
      </c>
      <c r="D504" s="27" t="s">
        <v>1586</v>
      </c>
      <c r="E504" s="28">
        <v>35188</v>
      </c>
      <c r="F504" s="36">
        <v>0.16969907407407406</v>
      </c>
      <c r="G504" s="22">
        <v>35187</v>
      </c>
      <c r="H504" s="37">
        <v>0.8780324074074074</v>
      </c>
      <c r="I504" s="34" t="s">
        <v>6250</v>
      </c>
      <c r="J504" s="35">
        <v>47.761000000000003</v>
      </c>
      <c r="K504" s="35">
        <v>-121.876</v>
      </c>
      <c r="L504" s="42">
        <v>3.8</v>
      </c>
      <c r="M504" s="43">
        <v>5.37</v>
      </c>
      <c r="N504" s="35"/>
      <c r="O504" s="57">
        <v>5.4</v>
      </c>
      <c r="P504" s="44">
        <v>5.2</v>
      </c>
      <c r="Q504" s="44">
        <v>5.8</v>
      </c>
      <c r="R504" s="44"/>
      <c r="S504" s="27" t="s">
        <v>5150</v>
      </c>
      <c r="T504" s="23" t="s">
        <v>146</v>
      </c>
      <c r="U504" s="27"/>
      <c r="V504" s="46">
        <v>5162390</v>
      </c>
      <c r="W504" s="47"/>
      <c r="X504" s="23">
        <v>0</v>
      </c>
      <c r="Y504" s="23">
        <v>0</v>
      </c>
      <c r="Z504" s="23">
        <v>2</v>
      </c>
      <c r="AA504" s="23"/>
      <c r="AB504" s="47"/>
      <c r="AC504" s="27"/>
      <c r="AD504" s="23" t="s">
        <v>470</v>
      </c>
      <c r="AE504" s="23"/>
      <c r="AF504" s="66"/>
      <c r="AG504" s="23"/>
      <c r="AH504" s="23" t="s">
        <v>128</v>
      </c>
      <c r="AI504" s="23" t="s">
        <v>128</v>
      </c>
      <c r="AJ504" s="23" t="s">
        <v>43</v>
      </c>
      <c r="AK504" s="27" t="s">
        <v>100</v>
      </c>
      <c r="AL504" s="27" t="s">
        <v>5414</v>
      </c>
      <c r="AM504" s="23"/>
      <c r="AN504" s="23"/>
      <c r="AO504" s="23"/>
      <c r="AP504" s="23"/>
      <c r="AQ504" s="23"/>
      <c r="AR504" s="23"/>
      <c r="AS504" s="23" t="s">
        <v>129</v>
      </c>
      <c r="AT504" s="23" t="s">
        <v>129</v>
      </c>
      <c r="AU504" s="23" t="s">
        <v>128</v>
      </c>
      <c r="AV504" s="23" t="s">
        <v>128</v>
      </c>
      <c r="AW504" s="23" t="s">
        <v>129</v>
      </c>
      <c r="AX504" s="23" t="s">
        <v>128</v>
      </c>
      <c r="AY504" s="23"/>
      <c r="AZ504" s="23" t="s">
        <v>1587</v>
      </c>
      <c r="BA504" s="45" t="s">
        <v>6524</v>
      </c>
    </row>
    <row r="505" spans="1:53" ht="16.05" customHeight="1" x14ac:dyDescent="0.3">
      <c r="A505" s="23">
        <v>1996</v>
      </c>
      <c r="B505" s="27" t="s">
        <v>187</v>
      </c>
      <c r="C505" s="27" t="s">
        <v>188</v>
      </c>
      <c r="D505" s="27" t="s">
        <v>1588</v>
      </c>
      <c r="E505" s="28">
        <v>35209</v>
      </c>
      <c r="F505" s="36">
        <v>0.27497685185185183</v>
      </c>
      <c r="G505" s="22">
        <v>35209</v>
      </c>
      <c r="H505" s="37">
        <v>0.46247685185185183</v>
      </c>
      <c r="I505" s="34" t="s">
        <v>6250</v>
      </c>
      <c r="J505" s="35">
        <v>27.847000000000001</v>
      </c>
      <c r="K505" s="35">
        <v>53.594000000000001</v>
      </c>
      <c r="L505" s="42">
        <v>33</v>
      </c>
      <c r="M505" s="35">
        <v>5.226</v>
      </c>
      <c r="N505" s="35"/>
      <c r="O505" s="44"/>
      <c r="P505" s="44">
        <v>4.9000000000000004</v>
      </c>
      <c r="Q505" s="44">
        <v>4.7</v>
      </c>
      <c r="R505" s="44"/>
      <c r="S505" s="27" t="s">
        <v>5344</v>
      </c>
      <c r="T505" s="23" t="s">
        <v>582</v>
      </c>
      <c r="U505" s="27"/>
      <c r="V505" s="46">
        <v>1490128</v>
      </c>
      <c r="W505" s="47"/>
      <c r="X505" s="23">
        <v>0</v>
      </c>
      <c r="Y505" s="23">
        <v>0</v>
      </c>
      <c r="Z505" s="23">
        <v>20</v>
      </c>
      <c r="AA505" s="23"/>
      <c r="AB505" s="47"/>
      <c r="AC505" s="27"/>
      <c r="AD505" s="23" t="s">
        <v>232</v>
      </c>
      <c r="AE505" s="23"/>
      <c r="AF505" s="66"/>
      <c r="AG505" s="23"/>
      <c r="AH505" s="23" t="s">
        <v>128</v>
      </c>
      <c r="AI505" s="23" t="s">
        <v>128</v>
      </c>
      <c r="AJ505" s="23" t="s">
        <v>43</v>
      </c>
      <c r="AK505" s="27" t="s">
        <v>102</v>
      </c>
      <c r="AL505" s="27"/>
      <c r="AM505" s="23"/>
      <c r="AN505" s="23"/>
      <c r="AO505" s="23"/>
      <c r="AP505" s="23"/>
      <c r="AQ505" s="23"/>
      <c r="AR505" s="23"/>
      <c r="AS505" s="23" t="s">
        <v>129</v>
      </c>
      <c r="AT505" s="23" t="s">
        <v>129</v>
      </c>
      <c r="AU505" s="23" t="s">
        <v>128</v>
      </c>
      <c r="AV505" s="23" t="s">
        <v>128</v>
      </c>
      <c r="AW505" s="23" t="s">
        <v>129</v>
      </c>
      <c r="AX505" s="23" t="s">
        <v>128</v>
      </c>
      <c r="AY505" s="23"/>
      <c r="AZ505" s="23" t="s">
        <v>1589</v>
      </c>
      <c r="BA505" s="45" t="s">
        <v>6431</v>
      </c>
    </row>
    <row r="506" spans="1:53" ht="16.05" customHeight="1" x14ac:dyDescent="0.3">
      <c r="A506" s="23">
        <v>1996</v>
      </c>
      <c r="B506" s="27" t="s">
        <v>153</v>
      </c>
      <c r="C506" s="27" t="s">
        <v>154</v>
      </c>
      <c r="D506" s="27" t="s">
        <v>1590</v>
      </c>
      <c r="E506" s="28">
        <v>35261</v>
      </c>
      <c r="F506" s="36">
        <v>9.3518518518518525E-3</v>
      </c>
      <c r="G506" s="22">
        <v>35261</v>
      </c>
      <c r="H506" s="37">
        <v>9.268518518518519E-2</v>
      </c>
      <c r="I506" s="34" t="s">
        <v>6250</v>
      </c>
      <c r="J506" s="35">
        <v>46.015000000000001</v>
      </c>
      <c r="K506" s="35">
        <v>5.9770000000000003</v>
      </c>
      <c r="L506" s="42">
        <v>5</v>
      </c>
      <c r="M506" s="35">
        <v>4.8</v>
      </c>
      <c r="N506" s="35">
        <v>5.3</v>
      </c>
      <c r="O506" s="44">
        <v>5.4</v>
      </c>
      <c r="P506" s="44">
        <v>4.3</v>
      </c>
      <c r="Q506" s="44">
        <v>4.2</v>
      </c>
      <c r="R506" s="44"/>
      <c r="S506" s="27" t="s">
        <v>5459</v>
      </c>
      <c r="T506" s="23" t="s">
        <v>335</v>
      </c>
      <c r="U506" s="27"/>
      <c r="V506" s="46">
        <v>325295</v>
      </c>
      <c r="W506" s="47"/>
      <c r="X506" s="23">
        <v>0</v>
      </c>
      <c r="Y506" s="23">
        <v>0</v>
      </c>
      <c r="Z506" s="23">
        <v>1</v>
      </c>
      <c r="AA506" s="23"/>
      <c r="AB506" s="47">
        <v>50</v>
      </c>
      <c r="AC506" s="27" t="s">
        <v>1591</v>
      </c>
      <c r="AD506" s="23">
        <v>11800</v>
      </c>
      <c r="AE506" s="23">
        <v>3</v>
      </c>
      <c r="AF506" s="66" t="s">
        <v>1592</v>
      </c>
      <c r="AG506" s="23" t="s">
        <v>129</v>
      </c>
      <c r="AH506" s="23" t="s">
        <v>129</v>
      </c>
      <c r="AI506" s="23" t="s">
        <v>129</v>
      </c>
      <c r="AJ506" s="23" t="s">
        <v>43</v>
      </c>
      <c r="AK506" s="27" t="s">
        <v>714</v>
      </c>
      <c r="AL506" s="27" t="s">
        <v>5957</v>
      </c>
      <c r="AM506" s="23"/>
      <c r="AN506" s="23"/>
      <c r="AO506" s="23"/>
      <c r="AP506" s="23"/>
      <c r="AQ506" s="23"/>
      <c r="AR506" s="23"/>
      <c r="AS506" s="23" t="s">
        <v>129</v>
      </c>
      <c r="AT506" s="23" t="s">
        <v>129</v>
      </c>
      <c r="AU506" s="23" t="s">
        <v>128</v>
      </c>
      <c r="AV506" s="23" t="s">
        <v>128</v>
      </c>
      <c r="AW506" s="23" t="s">
        <v>129</v>
      </c>
      <c r="AX506" s="23" t="s">
        <v>128</v>
      </c>
      <c r="AY506" s="23" t="s">
        <v>6338</v>
      </c>
      <c r="AZ506" s="23" t="s">
        <v>1593</v>
      </c>
      <c r="BA506" s="45" t="s">
        <v>6525</v>
      </c>
    </row>
    <row r="507" spans="1:53" ht="16.05" customHeight="1" x14ac:dyDescent="0.3">
      <c r="A507" s="23">
        <v>1996</v>
      </c>
      <c r="B507" s="27" t="s">
        <v>159</v>
      </c>
      <c r="C507" s="27" t="s">
        <v>308</v>
      </c>
      <c r="D507" s="27" t="s">
        <v>1594</v>
      </c>
      <c r="E507" s="28">
        <v>35272</v>
      </c>
      <c r="F507" s="36">
        <v>0.78877314814814825</v>
      </c>
      <c r="G507" s="22">
        <v>35272</v>
      </c>
      <c r="H507" s="37">
        <v>0.91377314814814825</v>
      </c>
      <c r="I507" s="34" t="s">
        <v>6250</v>
      </c>
      <c r="J507" s="35">
        <v>40.081000000000003</v>
      </c>
      <c r="K507" s="35">
        <v>20.655000000000001</v>
      </c>
      <c r="L507" s="42">
        <v>10.5</v>
      </c>
      <c r="M507" s="35">
        <v>5.2949999999999999</v>
      </c>
      <c r="N507" s="35"/>
      <c r="O507" s="44">
        <v>4.8</v>
      </c>
      <c r="P507" s="44">
        <v>5.2</v>
      </c>
      <c r="Q507" s="44">
        <v>5.2</v>
      </c>
      <c r="R507" s="44"/>
      <c r="S507" s="27" t="s">
        <v>5361</v>
      </c>
      <c r="T507" s="23" t="s">
        <v>139</v>
      </c>
      <c r="U507" s="27"/>
      <c r="V507" s="46"/>
      <c r="W507" s="47"/>
      <c r="X507" s="23">
        <v>0</v>
      </c>
      <c r="Y507" s="23">
        <v>0</v>
      </c>
      <c r="Z507" s="23" t="s">
        <v>420</v>
      </c>
      <c r="AA507" s="23"/>
      <c r="AB507" s="47"/>
      <c r="AC507" s="27"/>
      <c r="AD507" s="23">
        <v>231</v>
      </c>
      <c r="AE507" s="23">
        <v>148</v>
      </c>
      <c r="AF507" s="66"/>
      <c r="AG507" s="23"/>
      <c r="AH507" s="23" t="s">
        <v>129</v>
      </c>
      <c r="AI507" s="23"/>
      <c r="AJ507" s="23" t="s">
        <v>1596</v>
      </c>
      <c r="AK507" s="27" t="s">
        <v>100</v>
      </c>
      <c r="AL507" s="27"/>
      <c r="AM507" s="23"/>
      <c r="AN507" s="23"/>
      <c r="AO507" s="23"/>
      <c r="AP507" s="23"/>
      <c r="AQ507" s="23"/>
      <c r="AR507" s="23"/>
      <c r="AS507" s="23" t="s">
        <v>128</v>
      </c>
      <c r="AT507" s="23" t="s">
        <v>128</v>
      </c>
      <c r="AU507" s="23" t="s">
        <v>128</v>
      </c>
      <c r="AV507" s="23" t="s">
        <v>128</v>
      </c>
      <c r="AW507" s="23" t="s">
        <v>128</v>
      </c>
      <c r="AX507" s="23" t="s">
        <v>128</v>
      </c>
      <c r="AY507" s="23"/>
      <c r="AZ507" s="23" t="s">
        <v>1595</v>
      </c>
      <c r="BA507" s="65" t="s">
        <v>1597</v>
      </c>
    </row>
    <row r="508" spans="1:53" ht="16.05" customHeight="1" x14ac:dyDescent="0.3">
      <c r="A508" s="23">
        <v>1996</v>
      </c>
      <c r="B508" s="27" t="s">
        <v>159</v>
      </c>
      <c r="C508" s="27" t="s">
        <v>308</v>
      </c>
      <c r="D508" s="27" t="s">
        <v>1594</v>
      </c>
      <c r="E508" s="28">
        <v>35282</v>
      </c>
      <c r="F508" s="36">
        <v>0.94909722222222215</v>
      </c>
      <c r="G508" s="22">
        <v>35283</v>
      </c>
      <c r="H508" s="37">
        <v>3.243055555555556E-2</v>
      </c>
      <c r="I508" s="34" t="s">
        <v>6250</v>
      </c>
      <c r="J508" s="35">
        <v>40.097999999999999</v>
      </c>
      <c r="K508" s="35">
        <v>20.638000000000002</v>
      </c>
      <c r="L508" s="42">
        <v>10</v>
      </c>
      <c r="M508" s="43">
        <v>5.25</v>
      </c>
      <c r="N508" s="35"/>
      <c r="O508" s="44">
        <v>5.0999999999999996</v>
      </c>
      <c r="P508" s="44">
        <v>5.0999999999999996</v>
      </c>
      <c r="Q508" s="44">
        <v>5.7</v>
      </c>
      <c r="R508" s="44"/>
      <c r="S508" s="27" t="s">
        <v>5110</v>
      </c>
      <c r="T508" s="23"/>
      <c r="U508" s="27"/>
      <c r="V508" s="46"/>
      <c r="W508" s="47">
        <v>1500</v>
      </c>
      <c r="X508" s="23">
        <v>0</v>
      </c>
      <c r="Y508" s="23">
        <v>0</v>
      </c>
      <c r="Z508" s="23"/>
      <c r="AA508" s="23"/>
      <c r="AB508" s="47"/>
      <c r="AC508" s="27"/>
      <c r="AD508" s="23">
        <f>278-231</f>
        <v>47</v>
      </c>
      <c r="AE508" s="23">
        <f>208-148</f>
        <v>60</v>
      </c>
      <c r="AF508" s="66"/>
      <c r="AG508" s="23"/>
      <c r="AH508" s="23" t="s">
        <v>129</v>
      </c>
      <c r="AI508" s="23"/>
      <c r="AJ508" s="23" t="s">
        <v>1599</v>
      </c>
      <c r="AK508" s="27" t="s">
        <v>95</v>
      </c>
      <c r="AL508" s="27" t="s">
        <v>1600</v>
      </c>
      <c r="AM508" s="23"/>
      <c r="AN508" s="23"/>
      <c r="AO508" s="23"/>
      <c r="AP508" s="23"/>
      <c r="AQ508" s="23"/>
      <c r="AR508" s="23"/>
      <c r="AS508" s="23" t="s">
        <v>128</v>
      </c>
      <c r="AT508" s="23" t="s">
        <v>128</v>
      </c>
      <c r="AU508" s="23" t="s">
        <v>128</v>
      </c>
      <c r="AV508" s="23" t="s">
        <v>129</v>
      </c>
      <c r="AW508" s="23" t="s">
        <v>129</v>
      </c>
      <c r="AX508" s="23" t="s">
        <v>128</v>
      </c>
      <c r="AY508" s="23"/>
      <c r="AZ508" s="23" t="s">
        <v>1598</v>
      </c>
      <c r="BA508" s="65" t="s">
        <v>1597</v>
      </c>
    </row>
    <row r="509" spans="1:53" ht="16.05" customHeight="1" x14ac:dyDescent="0.3">
      <c r="A509" s="23">
        <v>1996</v>
      </c>
      <c r="B509" s="27" t="s">
        <v>269</v>
      </c>
      <c r="C509" s="27" t="s">
        <v>500</v>
      </c>
      <c r="D509" s="27" t="s">
        <v>1601</v>
      </c>
      <c r="E509" s="28">
        <v>35302</v>
      </c>
      <c r="F509" s="36">
        <v>0.58961805555555558</v>
      </c>
      <c r="G509" s="22">
        <v>35302</v>
      </c>
      <c r="H509" s="37">
        <v>0.38128472222222221</v>
      </c>
      <c r="I509" s="34" t="s">
        <v>6250</v>
      </c>
      <c r="J509" s="35">
        <v>-1.0840000000000001</v>
      </c>
      <c r="K509" s="35">
        <v>-78.674000000000007</v>
      </c>
      <c r="L509" s="42">
        <v>50.7</v>
      </c>
      <c r="M509" s="35">
        <v>5.4749999999999996</v>
      </c>
      <c r="N509" s="35"/>
      <c r="O509" s="44"/>
      <c r="P509" s="44">
        <v>5.0999999999999996</v>
      </c>
      <c r="Q509" s="44">
        <v>4.2</v>
      </c>
      <c r="R509" s="44"/>
      <c r="S509" s="27" t="s">
        <v>5301</v>
      </c>
      <c r="T509" s="23" t="s">
        <v>582</v>
      </c>
      <c r="U509" s="27"/>
      <c r="V509" s="46">
        <v>8916211</v>
      </c>
      <c r="W509" s="47"/>
      <c r="X509" s="23">
        <v>0</v>
      </c>
      <c r="Y509" s="23">
        <v>0</v>
      </c>
      <c r="Z509" s="23">
        <v>2</v>
      </c>
      <c r="AA509" s="23"/>
      <c r="AB509" s="47"/>
      <c r="AC509" s="27"/>
      <c r="AD509" s="23"/>
      <c r="AE509" s="23" t="s">
        <v>163</v>
      </c>
      <c r="AF509" s="23"/>
      <c r="AG509" s="23"/>
      <c r="AH509" s="23" t="s">
        <v>128</v>
      </c>
      <c r="AI509" s="23" t="s">
        <v>128</v>
      </c>
      <c r="AJ509" s="23" t="s">
        <v>390</v>
      </c>
      <c r="AK509" s="27"/>
      <c r="AL509" s="27" t="s">
        <v>1603</v>
      </c>
      <c r="AM509" s="23"/>
      <c r="AN509" s="23"/>
      <c r="AO509" s="23"/>
      <c r="AP509" s="23"/>
      <c r="AQ509" s="23"/>
      <c r="AR509" s="23"/>
      <c r="AS509" s="23" t="s">
        <v>129</v>
      </c>
      <c r="AT509" s="23" t="s">
        <v>129</v>
      </c>
      <c r="AU509" s="23" t="s">
        <v>128</v>
      </c>
      <c r="AV509" s="23" t="s">
        <v>128</v>
      </c>
      <c r="AW509" s="23" t="s">
        <v>129</v>
      </c>
      <c r="AX509" s="23" t="s">
        <v>128</v>
      </c>
      <c r="AY509" s="23"/>
      <c r="AZ509" s="23" t="s">
        <v>1602</v>
      </c>
      <c r="BA509" s="45" t="s">
        <v>6434</v>
      </c>
    </row>
    <row r="510" spans="1:53" ht="16.05" customHeight="1" x14ac:dyDescent="0.3">
      <c r="A510" s="23">
        <v>1996</v>
      </c>
      <c r="B510" s="27" t="s">
        <v>153</v>
      </c>
      <c r="C510" s="27" t="s">
        <v>704</v>
      </c>
      <c r="D510" s="27" t="s">
        <v>1604</v>
      </c>
      <c r="E510" s="28">
        <v>35319</v>
      </c>
      <c r="F510" s="36">
        <v>0.15041666666666667</v>
      </c>
      <c r="G510" s="22">
        <v>35319</v>
      </c>
      <c r="H510" s="37">
        <v>0.23375000000000001</v>
      </c>
      <c r="I510" s="34" t="s">
        <v>6250</v>
      </c>
      <c r="J510" s="35">
        <v>51.326999999999998</v>
      </c>
      <c r="K510" s="35">
        <v>11.68</v>
      </c>
      <c r="L510" s="42">
        <v>10</v>
      </c>
      <c r="M510" s="35">
        <v>5.08</v>
      </c>
      <c r="N510" s="35"/>
      <c r="O510" s="44">
        <v>5.5</v>
      </c>
      <c r="P510" s="44">
        <v>4.9000000000000004</v>
      </c>
      <c r="Q510" s="44">
        <v>4.4000000000000004</v>
      </c>
      <c r="R510" s="44"/>
      <c r="S510" s="27" t="s">
        <v>5110</v>
      </c>
      <c r="T510" s="23" t="s">
        <v>134</v>
      </c>
      <c r="U510" s="27" t="s">
        <v>193</v>
      </c>
      <c r="V510" s="46">
        <v>2286692</v>
      </c>
      <c r="W510" s="47"/>
      <c r="X510" s="23">
        <v>0</v>
      </c>
      <c r="Y510" s="23">
        <v>0</v>
      </c>
      <c r="Z510" s="23"/>
      <c r="AA510" s="23"/>
      <c r="AB510" s="47"/>
      <c r="AC510" s="27"/>
      <c r="AD510" s="23" t="s">
        <v>232</v>
      </c>
      <c r="AE510" s="23" t="s">
        <v>232</v>
      </c>
      <c r="AF510" s="62" t="s">
        <v>5884</v>
      </c>
      <c r="AG510" s="23" t="s">
        <v>129</v>
      </c>
      <c r="AH510" s="23"/>
      <c r="AI510" s="23"/>
      <c r="AJ510" s="23" t="s">
        <v>43</v>
      </c>
      <c r="AK510" s="27"/>
      <c r="AL510" s="27" t="s">
        <v>5885</v>
      </c>
      <c r="AM510" s="23"/>
      <c r="AN510" s="23"/>
      <c r="AO510" s="23"/>
      <c r="AP510" s="23"/>
      <c r="AQ510" s="23"/>
      <c r="AR510" s="23"/>
      <c r="AS510" s="23" t="s">
        <v>129</v>
      </c>
      <c r="AT510" s="23" t="s">
        <v>128</v>
      </c>
      <c r="AU510" s="23" t="s">
        <v>128</v>
      </c>
      <c r="AV510" s="23" t="s">
        <v>128</v>
      </c>
      <c r="AW510" s="23" t="s">
        <v>129</v>
      </c>
      <c r="AX510" s="23" t="s">
        <v>128</v>
      </c>
      <c r="AY510" s="23"/>
      <c r="AZ510" s="23" t="s">
        <v>1605</v>
      </c>
      <c r="BA510" s="65" t="s">
        <v>1606</v>
      </c>
    </row>
    <row r="511" spans="1:53" ht="16.05" customHeight="1" x14ac:dyDescent="0.3">
      <c r="A511" s="23">
        <v>1996</v>
      </c>
      <c r="B511" s="27" t="s">
        <v>159</v>
      </c>
      <c r="C511" s="27" t="s">
        <v>518</v>
      </c>
      <c r="D511" s="27" t="s">
        <v>1607</v>
      </c>
      <c r="E511" s="28">
        <v>35325</v>
      </c>
      <c r="F511" s="36">
        <v>0.57317129629629626</v>
      </c>
      <c r="G511" s="22">
        <v>35325</v>
      </c>
      <c r="H511" s="37">
        <v>0.65650462962962963</v>
      </c>
      <c r="I511" s="34" t="s">
        <v>6250</v>
      </c>
      <c r="J511" s="35">
        <v>42.866</v>
      </c>
      <c r="K511" s="35">
        <v>17.82</v>
      </c>
      <c r="L511" s="42">
        <v>10</v>
      </c>
      <c r="M511" s="35">
        <v>5.4480000000000004</v>
      </c>
      <c r="N511" s="35"/>
      <c r="O511" s="44">
        <v>4.9000000000000004</v>
      </c>
      <c r="P511" s="44">
        <v>5.4</v>
      </c>
      <c r="Q511" s="44">
        <v>5.0999999999999996</v>
      </c>
      <c r="R511" s="44"/>
      <c r="S511" s="27" t="s">
        <v>5311</v>
      </c>
      <c r="T511" s="23" t="s">
        <v>134</v>
      </c>
      <c r="U511" s="27"/>
      <c r="V511" s="46">
        <v>3512663</v>
      </c>
      <c r="W511" s="47"/>
      <c r="X511" s="23">
        <v>0</v>
      </c>
      <c r="Y511" s="23">
        <v>0</v>
      </c>
      <c r="Z511" s="23"/>
      <c r="AA511" s="23"/>
      <c r="AB511" s="47"/>
      <c r="AC511" s="27"/>
      <c r="AD511" s="23" t="s">
        <v>232</v>
      </c>
      <c r="AE511" s="23"/>
      <c r="AF511" s="66"/>
      <c r="AG511" s="23" t="s">
        <v>128</v>
      </c>
      <c r="AH511" s="23" t="s">
        <v>129</v>
      </c>
      <c r="AI511" s="23"/>
      <c r="AJ511" s="23" t="s">
        <v>390</v>
      </c>
      <c r="AK511" s="27" t="s">
        <v>95</v>
      </c>
      <c r="AL511" s="27" t="s">
        <v>1609</v>
      </c>
      <c r="AM511" s="23"/>
      <c r="AN511" s="23"/>
      <c r="AO511" s="23"/>
      <c r="AP511" s="23"/>
      <c r="AQ511" s="23"/>
      <c r="AR511" s="23"/>
      <c r="AS511" s="23" t="s">
        <v>129</v>
      </c>
      <c r="AT511" s="23" t="s">
        <v>128</v>
      </c>
      <c r="AU511" s="23" t="s">
        <v>128</v>
      </c>
      <c r="AV511" s="23" t="s">
        <v>128</v>
      </c>
      <c r="AW511" s="23" t="s">
        <v>129</v>
      </c>
      <c r="AX511" s="23" t="s">
        <v>128</v>
      </c>
      <c r="AY511" s="23"/>
      <c r="AZ511" s="23" t="s">
        <v>1608</v>
      </c>
      <c r="BA511" s="45" t="s">
        <v>6382</v>
      </c>
    </row>
    <row r="512" spans="1:53" ht="16.05" customHeight="1" x14ac:dyDescent="0.3">
      <c r="A512" s="23">
        <v>1996</v>
      </c>
      <c r="B512" s="24" t="s">
        <v>130</v>
      </c>
      <c r="C512" s="24" t="s">
        <v>131</v>
      </c>
      <c r="D512" s="24" t="s">
        <v>4875</v>
      </c>
      <c r="E512" s="25">
        <v>35332</v>
      </c>
      <c r="F512" s="38">
        <v>0.80890046296296303</v>
      </c>
      <c r="G512" s="22">
        <v>35333</v>
      </c>
      <c r="H512" s="37">
        <v>0.14223379629629629</v>
      </c>
      <c r="I512" s="34" t="s">
        <v>6250</v>
      </c>
      <c r="J512" s="43">
        <v>27.222000000000001</v>
      </c>
      <c r="K512" s="43">
        <v>100.373</v>
      </c>
      <c r="L512" s="56">
        <v>33</v>
      </c>
      <c r="M512" s="35">
        <v>5.4950000000000001</v>
      </c>
      <c r="N512" s="43"/>
      <c r="O512" s="57"/>
      <c r="P512" s="57">
        <v>5.3</v>
      </c>
      <c r="Q512" s="57">
        <v>5.2</v>
      </c>
      <c r="R512" s="57"/>
      <c r="S512" s="45" t="s">
        <v>5340</v>
      </c>
      <c r="T512" s="26" t="s">
        <v>582</v>
      </c>
      <c r="U512" s="24"/>
      <c r="V512" s="46">
        <v>5057684</v>
      </c>
      <c r="W512" s="58">
        <v>137</v>
      </c>
      <c r="X512" s="26">
        <v>1</v>
      </c>
      <c r="Y512" s="26">
        <v>1</v>
      </c>
      <c r="Z512" s="26"/>
      <c r="AA512" s="26"/>
      <c r="AB512" s="58"/>
      <c r="AC512" s="27" t="s">
        <v>5908</v>
      </c>
      <c r="AD512" s="26" t="s">
        <v>232</v>
      </c>
      <c r="AE512" s="26"/>
      <c r="AF512" s="26"/>
      <c r="AG512" s="26"/>
      <c r="AH512" s="26" t="s">
        <v>129</v>
      </c>
      <c r="AI512" s="26" t="s">
        <v>128</v>
      </c>
      <c r="AJ512" s="26" t="s">
        <v>390</v>
      </c>
      <c r="AK512" s="24" t="s">
        <v>97</v>
      </c>
      <c r="AL512" s="24" t="s">
        <v>4874</v>
      </c>
      <c r="AM512" s="26"/>
      <c r="AN512" s="26"/>
      <c r="AO512" s="26"/>
      <c r="AP512" s="26"/>
      <c r="AQ512" s="26"/>
      <c r="AR512" s="26"/>
      <c r="AS512" s="26" t="s">
        <v>129</v>
      </c>
      <c r="AT512" s="26" t="s">
        <v>128</v>
      </c>
      <c r="AU512" s="26" t="s">
        <v>128</v>
      </c>
      <c r="AV512" s="26" t="s">
        <v>129</v>
      </c>
      <c r="AW512" s="26" t="s">
        <v>129</v>
      </c>
      <c r="AX512" s="26" t="s">
        <v>128</v>
      </c>
      <c r="AY512" s="26"/>
      <c r="AZ512" s="26" t="s">
        <v>4873</v>
      </c>
      <c r="BA512" s="39" t="s">
        <v>4876</v>
      </c>
    </row>
    <row r="513" spans="1:53" ht="16.05" customHeight="1" x14ac:dyDescent="0.3">
      <c r="A513" s="23">
        <v>1996</v>
      </c>
      <c r="B513" s="24" t="s">
        <v>294</v>
      </c>
      <c r="C513" s="24" t="s">
        <v>295</v>
      </c>
      <c r="D513" s="24" t="s">
        <v>5218</v>
      </c>
      <c r="E513" s="25">
        <v>35333</v>
      </c>
      <c r="F513" s="38">
        <v>0.32634259259259263</v>
      </c>
      <c r="G513" s="22">
        <v>35333</v>
      </c>
      <c r="H513" s="37">
        <v>0.7430092592592592</v>
      </c>
      <c r="I513" s="34" t="s">
        <v>6250</v>
      </c>
      <c r="J513" s="43">
        <v>-37.877000000000002</v>
      </c>
      <c r="K513" s="43">
        <v>146.46700000000001</v>
      </c>
      <c r="L513" s="56">
        <v>11</v>
      </c>
      <c r="M513" s="43">
        <v>4.32</v>
      </c>
      <c r="N513" s="43"/>
      <c r="O513" s="57">
        <v>5</v>
      </c>
      <c r="P513" s="57">
        <v>4.7</v>
      </c>
      <c r="Q513" s="57"/>
      <c r="R513" s="57"/>
      <c r="S513" s="24" t="s">
        <v>5110</v>
      </c>
      <c r="T513" s="26" t="s">
        <v>139</v>
      </c>
      <c r="U513" s="24" t="s">
        <v>193</v>
      </c>
      <c r="V513" s="46"/>
      <c r="W513" s="58"/>
      <c r="X513" s="26"/>
      <c r="Y513" s="26"/>
      <c r="Z513" s="26"/>
      <c r="AA513" s="26"/>
      <c r="AB513" s="58"/>
      <c r="AC513" s="24"/>
      <c r="AD513" s="26" t="s">
        <v>420</v>
      </c>
      <c r="AE513" s="26"/>
      <c r="AF513" s="59"/>
      <c r="AG513" s="26"/>
      <c r="AH513" s="26"/>
      <c r="AI513" s="26"/>
      <c r="AJ513" s="26" t="s">
        <v>43</v>
      </c>
      <c r="AK513" s="24"/>
      <c r="AL513" s="24" t="s">
        <v>5220</v>
      </c>
      <c r="AM513" s="26"/>
      <c r="AN513" s="26"/>
      <c r="AO513" s="26"/>
      <c r="AP513" s="26"/>
      <c r="AQ513" s="26"/>
      <c r="AR513" s="26"/>
      <c r="AS513" s="26" t="s">
        <v>128</v>
      </c>
      <c r="AT513" s="26" t="s">
        <v>128</v>
      </c>
      <c r="AU513" s="26" t="s">
        <v>128</v>
      </c>
      <c r="AV513" s="26" t="s">
        <v>128</v>
      </c>
      <c r="AW513" s="26" t="s">
        <v>128</v>
      </c>
      <c r="AX513" s="26" t="s">
        <v>128</v>
      </c>
      <c r="AY513" s="26"/>
      <c r="AZ513" s="26" t="s">
        <v>5219</v>
      </c>
      <c r="BA513" s="39" t="s">
        <v>5221</v>
      </c>
    </row>
    <row r="514" spans="1:53" ht="16.05" customHeight="1" x14ac:dyDescent="0.3">
      <c r="A514" s="23">
        <v>1996</v>
      </c>
      <c r="B514" s="27" t="s">
        <v>159</v>
      </c>
      <c r="C514" s="27" t="s">
        <v>160</v>
      </c>
      <c r="D514" s="27" t="s">
        <v>1610</v>
      </c>
      <c r="E514" s="28">
        <v>35353</v>
      </c>
      <c r="F514" s="36">
        <v>0.41387731481481477</v>
      </c>
      <c r="G514" s="22">
        <v>35353</v>
      </c>
      <c r="H514" s="37">
        <v>0.49721064814814814</v>
      </c>
      <c r="I514" s="34" t="s">
        <v>6250</v>
      </c>
      <c r="J514" s="35">
        <v>44.792000000000002</v>
      </c>
      <c r="K514" s="35">
        <v>10.78</v>
      </c>
      <c r="L514" s="42">
        <v>10</v>
      </c>
      <c r="M514" s="35">
        <v>5.41</v>
      </c>
      <c r="N514" s="43">
        <v>5.38</v>
      </c>
      <c r="O514" s="44">
        <v>5.8</v>
      </c>
      <c r="P514" s="44">
        <v>5.3</v>
      </c>
      <c r="Q514" s="44">
        <v>5.0999999999999996</v>
      </c>
      <c r="R514" s="44"/>
      <c r="S514" s="27" t="s">
        <v>5383</v>
      </c>
      <c r="T514" s="23" t="s">
        <v>927</v>
      </c>
      <c r="U514" s="27"/>
      <c r="V514" s="46"/>
      <c r="W514" s="47"/>
      <c r="X514" s="50" t="s">
        <v>1477</v>
      </c>
      <c r="Y514" s="23">
        <v>0</v>
      </c>
      <c r="Z514" s="23">
        <v>100</v>
      </c>
      <c r="AA514" s="50" t="s">
        <v>1611</v>
      </c>
      <c r="AB514" s="47">
        <v>1200</v>
      </c>
      <c r="AC514" s="27" t="s">
        <v>1115</v>
      </c>
      <c r="AD514" s="23" t="s">
        <v>163</v>
      </c>
      <c r="AE514" s="23" t="s">
        <v>232</v>
      </c>
      <c r="AF514" s="62">
        <v>53000000</v>
      </c>
      <c r="AG514" s="23" t="s">
        <v>129</v>
      </c>
      <c r="AH514" s="23"/>
      <c r="AI514" s="23"/>
      <c r="AJ514" s="23" t="s">
        <v>43</v>
      </c>
      <c r="AK514" s="27"/>
      <c r="AL514" s="27" t="s">
        <v>5890</v>
      </c>
      <c r="AM514" s="23"/>
      <c r="AN514" s="23"/>
      <c r="AO514" s="23"/>
      <c r="AP514" s="23"/>
      <c r="AQ514" s="23"/>
      <c r="AR514" s="23"/>
      <c r="AS514" s="23" t="s">
        <v>128</v>
      </c>
      <c r="AT514" s="23" t="s">
        <v>128</v>
      </c>
      <c r="AU514" s="23" t="s">
        <v>128</v>
      </c>
      <c r="AV514" s="23" t="s">
        <v>128</v>
      </c>
      <c r="AW514" s="23" t="s">
        <v>128</v>
      </c>
      <c r="AX514" s="23" t="s">
        <v>128</v>
      </c>
      <c r="AY514" s="23"/>
      <c r="AZ514" s="23" t="s">
        <v>1612</v>
      </c>
      <c r="BA514" s="65" t="s">
        <v>1613</v>
      </c>
    </row>
    <row r="515" spans="1:53" ht="16.05" customHeight="1" x14ac:dyDescent="0.3">
      <c r="A515" s="23">
        <v>1996</v>
      </c>
      <c r="B515" s="27" t="s">
        <v>598</v>
      </c>
      <c r="C515" s="27" t="s">
        <v>598</v>
      </c>
      <c r="D515" s="27" t="s">
        <v>1614</v>
      </c>
      <c r="E515" s="28">
        <v>35420</v>
      </c>
      <c r="F515" s="36">
        <v>6.1631944444444448E-2</v>
      </c>
      <c r="G515" s="22">
        <v>35420</v>
      </c>
      <c r="H515" s="37">
        <v>0.43663194444444442</v>
      </c>
      <c r="I515" s="34" t="s">
        <v>6250</v>
      </c>
      <c r="J515" s="35">
        <v>36.024999999999999</v>
      </c>
      <c r="K515" s="35">
        <v>139.767</v>
      </c>
      <c r="L515" s="42">
        <v>44.8</v>
      </c>
      <c r="M515" s="35">
        <v>5.5190000000000001</v>
      </c>
      <c r="N515" s="35"/>
      <c r="O515" s="44"/>
      <c r="P515" s="44">
        <v>5.7</v>
      </c>
      <c r="Q515" s="44">
        <v>4.8</v>
      </c>
      <c r="R515" s="44"/>
      <c r="S515" s="27" t="s">
        <v>5391</v>
      </c>
      <c r="T515" s="23" t="s">
        <v>139</v>
      </c>
      <c r="U515" s="27"/>
      <c r="V515" s="46"/>
      <c r="W515" s="47"/>
      <c r="X515" s="23">
        <v>0</v>
      </c>
      <c r="Y515" s="23">
        <v>0</v>
      </c>
      <c r="Z515" s="23">
        <v>1</v>
      </c>
      <c r="AA515" s="23"/>
      <c r="AB515" s="47"/>
      <c r="AC515" s="27"/>
      <c r="AD515" s="23"/>
      <c r="AE515" s="23"/>
      <c r="AF515" s="23"/>
      <c r="AG515" s="23"/>
      <c r="AH515" s="23"/>
      <c r="AI515" s="23"/>
      <c r="AJ515" s="23" t="s">
        <v>43</v>
      </c>
      <c r="AK515" s="27"/>
      <c r="AL515" s="27"/>
      <c r="AM515" s="23"/>
      <c r="AN515" s="23"/>
      <c r="AO515" s="23"/>
      <c r="AP515" s="23"/>
      <c r="AQ515" s="23"/>
      <c r="AR515" s="23"/>
      <c r="AS515" s="23" t="s">
        <v>129</v>
      </c>
      <c r="AT515" s="23" t="s">
        <v>129</v>
      </c>
      <c r="AU515" s="23" t="s">
        <v>128</v>
      </c>
      <c r="AV515" s="23" t="s">
        <v>128</v>
      </c>
      <c r="AW515" s="23" t="s">
        <v>129</v>
      </c>
      <c r="AX515" s="23" t="s">
        <v>128</v>
      </c>
      <c r="AY515" s="23"/>
      <c r="AZ515" s="23" t="s">
        <v>1615</v>
      </c>
      <c r="BA515" s="45" t="s">
        <v>6411</v>
      </c>
    </row>
    <row r="516" spans="1:53" ht="16.05" customHeight="1" x14ac:dyDescent="0.3">
      <c r="A516" s="23">
        <v>1996</v>
      </c>
      <c r="B516" s="27" t="s">
        <v>130</v>
      </c>
      <c r="C516" s="27" t="s">
        <v>131</v>
      </c>
      <c r="D516" s="27" t="s">
        <v>1616</v>
      </c>
      <c r="E516" s="28">
        <v>35420</v>
      </c>
      <c r="F516" s="36">
        <v>0.36086805555555551</v>
      </c>
      <c r="G516" s="22">
        <v>35420</v>
      </c>
      <c r="H516" s="37">
        <v>0.69420138888888883</v>
      </c>
      <c r="I516" s="34" t="s">
        <v>6250</v>
      </c>
      <c r="J516" s="35">
        <v>30.704000000000001</v>
      </c>
      <c r="K516" s="35">
        <v>99.637</v>
      </c>
      <c r="L516" s="42">
        <v>10</v>
      </c>
      <c r="M516" s="35">
        <v>5.431</v>
      </c>
      <c r="N516" s="35"/>
      <c r="O516" s="44"/>
      <c r="P516" s="44">
        <v>5.2</v>
      </c>
      <c r="Q516" s="44">
        <v>5</v>
      </c>
      <c r="R516" s="44"/>
      <c r="S516" s="27" t="s">
        <v>5355</v>
      </c>
      <c r="T516" s="23"/>
      <c r="U516" s="27"/>
      <c r="V516" s="46"/>
      <c r="W516" s="47"/>
      <c r="X516" s="23"/>
      <c r="Y516" s="23"/>
      <c r="Z516" s="23"/>
      <c r="AA516" s="23"/>
      <c r="AB516" s="47"/>
      <c r="AC516" s="27"/>
      <c r="AD516" s="23" t="s">
        <v>232</v>
      </c>
      <c r="AE516" s="23"/>
      <c r="AF516" s="66"/>
      <c r="AG516" s="23" t="s">
        <v>128</v>
      </c>
      <c r="AH516" s="23"/>
      <c r="AI516" s="23"/>
      <c r="AJ516" s="23" t="s">
        <v>43</v>
      </c>
      <c r="AK516" s="27"/>
      <c r="AL516" s="27"/>
      <c r="AM516" s="23"/>
      <c r="AN516" s="23"/>
      <c r="AO516" s="23"/>
      <c r="AP516" s="23"/>
      <c r="AQ516" s="23"/>
      <c r="AR516" s="23"/>
      <c r="AS516" s="23" t="s">
        <v>129</v>
      </c>
      <c r="AT516" s="23" t="s">
        <v>128</v>
      </c>
      <c r="AU516" s="23" t="s">
        <v>128</v>
      </c>
      <c r="AV516" s="23" t="s">
        <v>128</v>
      </c>
      <c r="AW516" s="23" t="s">
        <v>129</v>
      </c>
      <c r="AX516" s="23" t="s">
        <v>128</v>
      </c>
      <c r="AY516" s="23"/>
      <c r="AZ516" s="23" t="s">
        <v>1617</v>
      </c>
      <c r="BA516" s="45" t="s">
        <v>1618</v>
      </c>
    </row>
    <row r="517" spans="1:53" ht="16.05" customHeight="1" x14ac:dyDescent="0.3">
      <c r="A517" s="23">
        <v>1997</v>
      </c>
      <c r="B517" s="27" t="s">
        <v>159</v>
      </c>
      <c r="C517" s="27" t="s">
        <v>239</v>
      </c>
      <c r="D517" s="27" t="s">
        <v>1619</v>
      </c>
      <c r="E517" s="28">
        <v>35442</v>
      </c>
      <c r="F517" s="36">
        <v>0.50753472222222229</v>
      </c>
      <c r="G517" s="22">
        <v>35442</v>
      </c>
      <c r="H517" s="37">
        <v>0.54920138888888892</v>
      </c>
      <c r="I517" s="34" t="s">
        <v>6250</v>
      </c>
      <c r="J517" s="35">
        <v>40.956000000000003</v>
      </c>
      <c r="K517" s="35">
        <v>19.672000000000001</v>
      </c>
      <c r="L517" s="42">
        <v>10</v>
      </c>
      <c r="M517" s="35">
        <v>4.8</v>
      </c>
      <c r="N517" s="35"/>
      <c r="O517" s="44">
        <v>4.5999999999999996</v>
      </c>
      <c r="P517" s="44">
        <v>4.8</v>
      </c>
      <c r="Q517" s="44">
        <v>4.7</v>
      </c>
      <c r="R517" s="44"/>
      <c r="S517" s="27" t="s">
        <v>5277</v>
      </c>
      <c r="T517" s="23" t="s">
        <v>139</v>
      </c>
      <c r="U517" s="27"/>
      <c r="V517" s="46"/>
      <c r="W517" s="47"/>
      <c r="X517" s="23"/>
      <c r="Y517" s="23"/>
      <c r="Z517" s="23"/>
      <c r="AA517" s="23"/>
      <c r="AB517" s="47"/>
      <c r="AC517" s="27"/>
      <c r="AD517" s="23">
        <v>70</v>
      </c>
      <c r="AE517" s="23"/>
      <c r="AF517" s="23" t="s">
        <v>141</v>
      </c>
      <c r="AG517" s="23"/>
      <c r="AH517" s="23"/>
      <c r="AI517" s="23"/>
      <c r="AJ517" s="23" t="s">
        <v>43</v>
      </c>
      <c r="AK517" s="27" t="s">
        <v>100</v>
      </c>
      <c r="AL517" s="27"/>
      <c r="AM517" s="23"/>
      <c r="AN517" s="23"/>
      <c r="AO517" s="23"/>
      <c r="AP517" s="23"/>
      <c r="AQ517" s="23" t="s">
        <v>129</v>
      </c>
      <c r="AR517" s="23"/>
      <c r="AS517" s="23" t="s">
        <v>128</v>
      </c>
      <c r="AT517" s="23" t="s">
        <v>128</v>
      </c>
      <c r="AU517" s="23" t="s">
        <v>129</v>
      </c>
      <c r="AV517" s="23" t="s">
        <v>128</v>
      </c>
      <c r="AW517" s="23" t="s">
        <v>129</v>
      </c>
      <c r="AX517" s="23" t="s">
        <v>128</v>
      </c>
      <c r="AY517" s="23"/>
      <c r="AZ517" s="23" t="s">
        <v>1620</v>
      </c>
      <c r="BA517" s="45"/>
    </row>
    <row r="518" spans="1:53" ht="16.05" customHeight="1" x14ac:dyDescent="0.3">
      <c r="A518" s="23">
        <v>1997</v>
      </c>
      <c r="B518" s="27" t="s">
        <v>123</v>
      </c>
      <c r="C518" s="27" t="s">
        <v>124</v>
      </c>
      <c r="D518" s="27" t="s">
        <v>1621</v>
      </c>
      <c r="E518" s="28">
        <v>35489</v>
      </c>
      <c r="F518" s="36">
        <v>2.685185185185185E-3</v>
      </c>
      <c r="G518" s="22">
        <v>35489</v>
      </c>
      <c r="H518" s="37">
        <v>8.6018518518518508E-2</v>
      </c>
      <c r="I518" s="34" t="s">
        <v>6250</v>
      </c>
      <c r="J518" s="35">
        <v>40.729999999999997</v>
      </c>
      <c r="K518" s="35">
        <v>35.375</v>
      </c>
      <c r="L518" s="42">
        <v>10</v>
      </c>
      <c r="M518" s="35">
        <v>5.2</v>
      </c>
      <c r="N518" s="35"/>
      <c r="O518" s="44"/>
      <c r="P518" s="44">
        <v>4.8</v>
      </c>
      <c r="Q518" s="44">
        <v>5</v>
      </c>
      <c r="R518" s="44"/>
      <c r="S518" s="27" t="s">
        <v>5277</v>
      </c>
      <c r="T518" s="23" t="s">
        <v>139</v>
      </c>
      <c r="U518" s="27"/>
      <c r="V518" s="46"/>
      <c r="W518" s="47"/>
      <c r="X518" s="23"/>
      <c r="Y518" s="23"/>
      <c r="Z518" s="23"/>
      <c r="AA518" s="23"/>
      <c r="AB518" s="47"/>
      <c r="AC518" s="27"/>
      <c r="AD518" s="23" t="s">
        <v>470</v>
      </c>
      <c r="AE518" s="23"/>
      <c r="AF518" s="66"/>
      <c r="AG518" s="23" t="s">
        <v>128</v>
      </c>
      <c r="AH518" s="23"/>
      <c r="AI518" s="23"/>
      <c r="AJ518" s="23" t="s">
        <v>390</v>
      </c>
      <c r="AK518" s="27"/>
      <c r="AL518" s="27" t="s">
        <v>1623</v>
      </c>
      <c r="AM518" s="23"/>
      <c r="AN518" s="23"/>
      <c r="AO518" s="23"/>
      <c r="AP518" s="23"/>
      <c r="AQ518" s="23"/>
      <c r="AR518" s="23"/>
      <c r="AS518" s="23" t="s">
        <v>129</v>
      </c>
      <c r="AT518" s="23" t="s">
        <v>128</v>
      </c>
      <c r="AU518" s="23" t="s">
        <v>128</v>
      </c>
      <c r="AV518" s="23" t="s">
        <v>128</v>
      </c>
      <c r="AW518" s="23" t="s">
        <v>129</v>
      </c>
      <c r="AX518" s="23" t="s">
        <v>128</v>
      </c>
      <c r="AY518" s="23"/>
      <c r="AZ518" s="23" t="s">
        <v>1622</v>
      </c>
      <c r="BA518" s="45" t="s">
        <v>6526</v>
      </c>
    </row>
    <row r="519" spans="1:53" ht="16.05" customHeight="1" x14ac:dyDescent="0.3">
      <c r="A519" s="23">
        <v>1997</v>
      </c>
      <c r="B519" s="27" t="s">
        <v>143</v>
      </c>
      <c r="C519" s="27" t="s">
        <v>144</v>
      </c>
      <c r="D519" s="27" t="s">
        <v>1624</v>
      </c>
      <c r="E519" s="28">
        <v>35495</v>
      </c>
      <c r="F519" s="36">
        <v>0.63648148148148154</v>
      </c>
      <c r="G519" s="22">
        <v>35495</v>
      </c>
      <c r="H519" s="37">
        <v>0.63648148148148154</v>
      </c>
      <c r="I519" s="34" t="s">
        <v>6250</v>
      </c>
      <c r="J519" s="35">
        <v>5.5179999999999998</v>
      </c>
      <c r="K519" s="35">
        <v>-0.313</v>
      </c>
      <c r="L519" s="42">
        <v>10</v>
      </c>
      <c r="M519" s="43">
        <v>4.4400000000000004</v>
      </c>
      <c r="N519" s="35"/>
      <c r="O519" s="57">
        <v>4</v>
      </c>
      <c r="P519" s="44">
        <v>4.4000000000000004</v>
      </c>
      <c r="Q519" s="44"/>
      <c r="R519" s="44"/>
      <c r="S519" s="27" t="s">
        <v>5110</v>
      </c>
      <c r="T519" s="23" t="s">
        <v>139</v>
      </c>
      <c r="U519" s="27"/>
      <c r="V519" s="46">
        <v>2491528</v>
      </c>
      <c r="W519" s="47"/>
      <c r="X519" s="23">
        <v>0</v>
      </c>
      <c r="Y519" s="23">
        <v>0</v>
      </c>
      <c r="Z519" s="23">
        <v>7</v>
      </c>
      <c r="AA519" s="23"/>
      <c r="AB519" s="47"/>
      <c r="AC519" s="27"/>
      <c r="AD519" s="23"/>
      <c r="AE519" s="23"/>
      <c r="AF519" s="66"/>
      <c r="AG519" s="23" t="s">
        <v>129</v>
      </c>
      <c r="AH519" s="23" t="s">
        <v>128</v>
      </c>
      <c r="AI519" s="23" t="s">
        <v>128</v>
      </c>
      <c r="AJ519" s="23" t="s">
        <v>43</v>
      </c>
      <c r="AK519" s="27"/>
      <c r="AL519" s="27"/>
      <c r="AM519" s="23"/>
      <c r="AN519" s="23"/>
      <c r="AO519" s="23"/>
      <c r="AP519" s="23"/>
      <c r="AQ519" s="23"/>
      <c r="AR519" s="23"/>
      <c r="AS519" s="23" t="s">
        <v>129</v>
      </c>
      <c r="AT519" s="23" t="s">
        <v>129</v>
      </c>
      <c r="AU519" s="23" t="s">
        <v>128</v>
      </c>
      <c r="AV519" s="23" t="s">
        <v>128</v>
      </c>
      <c r="AW519" s="23" t="s">
        <v>129</v>
      </c>
      <c r="AX519" s="23" t="s">
        <v>128</v>
      </c>
      <c r="AY519" s="23"/>
      <c r="AZ519" s="23" t="s">
        <v>1625</v>
      </c>
      <c r="BA519" s="65" t="s">
        <v>1626</v>
      </c>
    </row>
    <row r="520" spans="1:53" ht="16.05" customHeight="1" x14ac:dyDescent="0.3">
      <c r="A520" s="23">
        <v>1997</v>
      </c>
      <c r="B520" s="27" t="s">
        <v>357</v>
      </c>
      <c r="C520" s="27" t="s">
        <v>648</v>
      </c>
      <c r="D520" s="27" t="s">
        <v>1627</v>
      </c>
      <c r="E520" s="28">
        <v>35508</v>
      </c>
      <c r="F520" s="36">
        <v>0.83138888888888884</v>
      </c>
      <c r="G520" s="22">
        <v>35509</v>
      </c>
      <c r="H520" s="37">
        <v>3.9722222222222221E-2</v>
      </c>
      <c r="I520" s="34" t="s">
        <v>6250</v>
      </c>
      <c r="J520" s="35">
        <v>34.872</v>
      </c>
      <c r="K520" s="35">
        <v>71.62</v>
      </c>
      <c r="L520" s="42">
        <v>50</v>
      </c>
      <c r="M520" s="43">
        <v>5.0199999999999996</v>
      </c>
      <c r="N520" s="35"/>
      <c r="O520" s="44"/>
      <c r="P520" s="44">
        <v>4.9000000000000004</v>
      </c>
      <c r="Q520" s="44"/>
      <c r="R520" s="44"/>
      <c r="S520" s="27" t="s">
        <v>5110</v>
      </c>
      <c r="T520" s="23" t="s">
        <v>582</v>
      </c>
      <c r="U520" s="27"/>
      <c r="V520" s="46">
        <v>13944110</v>
      </c>
      <c r="W520" s="47"/>
      <c r="X520" s="23">
        <v>15</v>
      </c>
      <c r="Y520" s="26">
        <v>15</v>
      </c>
      <c r="Z520" s="23" t="s">
        <v>163</v>
      </c>
      <c r="AA520" s="23"/>
      <c r="AB520" s="47"/>
      <c r="AC520" s="27" t="s">
        <v>5908</v>
      </c>
      <c r="AD520" s="23" t="s">
        <v>232</v>
      </c>
      <c r="AE520" s="23"/>
      <c r="AF520" s="23" t="s">
        <v>141</v>
      </c>
      <c r="AG520" s="23" t="s">
        <v>128</v>
      </c>
      <c r="AH520" s="23" t="s">
        <v>128</v>
      </c>
      <c r="AI520" s="23" t="s">
        <v>128</v>
      </c>
      <c r="AJ520" s="23" t="s">
        <v>43</v>
      </c>
      <c r="AK520" s="27"/>
      <c r="AL520" s="27"/>
      <c r="AM520" s="23"/>
      <c r="AN520" s="23"/>
      <c r="AO520" s="23"/>
      <c r="AP520" s="23"/>
      <c r="AQ520" s="23" t="s">
        <v>129</v>
      </c>
      <c r="AR520" s="23"/>
      <c r="AS520" s="23" t="s">
        <v>129</v>
      </c>
      <c r="AT520" s="23" t="s">
        <v>129</v>
      </c>
      <c r="AU520" s="23" t="s">
        <v>129</v>
      </c>
      <c r="AV520" s="23" t="s">
        <v>128</v>
      </c>
      <c r="AW520" s="23" t="s">
        <v>129</v>
      </c>
      <c r="AX520" s="23" t="s">
        <v>128</v>
      </c>
      <c r="AY520" s="23"/>
      <c r="AZ520" s="23" t="s">
        <v>1628</v>
      </c>
      <c r="BA520" s="39" t="s">
        <v>5770</v>
      </c>
    </row>
    <row r="521" spans="1:53" ht="16.05" customHeight="1" x14ac:dyDescent="0.3">
      <c r="A521" s="23">
        <v>1997</v>
      </c>
      <c r="B521" s="27" t="s">
        <v>1095</v>
      </c>
      <c r="C521" s="27" t="s">
        <v>1096</v>
      </c>
      <c r="D521" s="27" t="s">
        <v>1629</v>
      </c>
      <c r="E521" s="28">
        <v>35514</v>
      </c>
      <c r="F521" s="36">
        <v>1.0231481481481482E-2</v>
      </c>
      <c r="G521" s="22">
        <v>35513</v>
      </c>
      <c r="H521" s="37">
        <v>0.88523148148148145</v>
      </c>
      <c r="I521" s="34" t="s">
        <v>6250</v>
      </c>
      <c r="J521" s="35">
        <v>-33.479999999999997</v>
      </c>
      <c r="K521" s="35">
        <v>-70.548000000000002</v>
      </c>
      <c r="L521" s="42">
        <v>84</v>
      </c>
      <c r="M521" s="35">
        <v>5.524</v>
      </c>
      <c r="N521" s="35"/>
      <c r="O521" s="44"/>
      <c r="P521" s="44">
        <v>5.5</v>
      </c>
      <c r="Q521" s="44"/>
      <c r="R521" s="44"/>
      <c r="S521" s="27" t="s">
        <v>5357</v>
      </c>
      <c r="T521" s="23"/>
      <c r="U521" s="27"/>
      <c r="V521" s="46"/>
      <c r="W521" s="47"/>
      <c r="X521" s="23">
        <v>2</v>
      </c>
      <c r="Y521" s="23"/>
      <c r="Z521" s="23"/>
      <c r="AA521" s="23"/>
      <c r="AB521" s="47"/>
      <c r="AC521" s="24" t="s">
        <v>5969</v>
      </c>
      <c r="AD521" s="23" t="s">
        <v>833</v>
      </c>
      <c r="AE521" s="23"/>
      <c r="AF521" s="66"/>
      <c r="AG521" s="23" t="s">
        <v>129</v>
      </c>
      <c r="AH521" s="23" t="s">
        <v>129</v>
      </c>
      <c r="AI521" s="23"/>
      <c r="AJ521" s="23" t="s">
        <v>1631</v>
      </c>
      <c r="AK521" s="27"/>
      <c r="AL521" s="27"/>
      <c r="AM521" s="23"/>
      <c r="AN521" s="23"/>
      <c r="AO521" s="23"/>
      <c r="AP521" s="23"/>
      <c r="AQ521" s="23"/>
      <c r="AR521" s="23"/>
      <c r="AS521" s="23" t="s">
        <v>129</v>
      </c>
      <c r="AT521" s="23" t="s">
        <v>128</v>
      </c>
      <c r="AU521" s="23" t="s">
        <v>128</v>
      </c>
      <c r="AV521" s="23" t="s">
        <v>128</v>
      </c>
      <c r="AW521" s="23" t="s">
        <v>129</v>
      </c>
      <c r="AX521" s="23" t="s">
        <v>128</v>
      </c>
      <c r="AY521" s="23"/>
      <c r="AZ521" s="23" t="s">
        <v>1630</v>
      </c>
      <c r="BA521" s="65" t="s">
        <v>5826</v>
      </c>
    </row>
    <row r="522" spans="1:53" ht="16.05" customHeight="1" x14ac:dyDescent="0.3">
      <c r="A522" s="23">
        <v>1997</v>
      </c>
      <c r="B522" s="27" t="s">
        <v>187</v>
      </c>
      <c r="C522" s="27" t="s">
        <v>1632</v>
      </c>
      <c r="D522" s="27" t="s">
        <v>1633</v>
      </c>
      <c r="E522" s="28">
        <v>35515</v>
      </c>
      <c r="F522" s="36">
        <v>0.18253472222222222</v>
      </c>
      <c r="G522" s="22">
        <v>35515</v>
      </c>
      <c r="H522" s="37">
        <v>0.26586805555555554</v>
      </c>
      <c r="I522" s="34" t="s">
        <v>6250</v>
      </c>
      <c r="J522" s="35">
        <v>33.386000000000003</v>
      </c>
      <c r="K522" s="35">
        <v>35.451999999999998</v>
      </c>
      <c r="L522" s="42">
        <v>10</v>
      </c>
      <c r="M522" s="35">
        <v>5.0999999999999996</v>
      </c>
      <c r="N522" s="35"/>
      <c r="O522" s="44">
        <v>5.6</v>
      </c>
      <c r="P522" s="44">
        <v>5</v>
      </c>
      <c r="Q522" s="44">
        <v>4.5999999999999996</v>
      </c>
      <c r="R522" s="44"/>
      <c r="S522" s="27" t="s">
        <v>5277</v>
      </c>
      <c r="T522" s="23" t="s">
        <v>171</v>
      </c>
      <c r="U522" s="27"/>
      <c r="V522" s="46">
        <v>20797227</v>
      </c>
      <c r="W522" s="47"/>
      <c r="X522" s="23">
        <v>0</v>
      </c>
      <c r="Y522" s="23">
        <v>0</v>
      </c>
      <c r="Z522" s="23"/>
      <c r="AA522" s="23"/>
      <c r="AB522" s="47"/>
      <c r="AC522" s="27"/>
      <c r="AD522" s="23">
        <v>50</v>
      </c>
      <c r="AE522" s="23"/>
      <c r="AF522" s="91"/>
      <c r="AG522" s="23" t="s">
        <v>128</v>
      </c>
      <c r="AH522" s="23"/>
      <c r="AI522" s="23"/>
      <c r="AJ522" s="23" t="s">
        <v>1631</v>
      </c>
      <c r="AK522" s="27"/>
      <c r="AL522" s="27" t="s">
        <v>5272</v>
      </c>
      <c r="AM522" s="23"/>
      <c r="AN522" s="23"/>
      <c r="AO522" s="23"/>
      <c r="AP522" s="23"/>
      <c r="AQ522" s="23"/>
      <c r="AR522" s="23"/>
      <c r="AS522" s="23" t="s">
        <v>129</v>
      </c>
      <c r="AT522" s="23" t="s">
        <v>129</v>
      </c>
      <c r="AU522" s="23" t="s">
        <v>128</v>
      </c>
      <c r="AV522" s="23" t="s">
        <v>128</v>
      </c>
      <c r="AW522" s="23" t="s">
        <v>129</v>
      </c>
      <c r="AX522" s="23" t="s">
        <v>128</v>
      </c>
      <c r="AY522" s="23"/>
      <c r="AZ522" s="23" t="s">
        <v>1634</v>
      </c>
      <c r="BA522" s="65" t="s">
        <v>1635</v>
      </c>
    </row>
    <row r="523" spans="1:53" ht="16.05" customHeight="1" x14ac:dyDescent="0.3">
      <c r="A523" s="23">
        <v>1997</v>
      </c>
      <c r="B523" s="27" t="s">
        <v>598</v>
      </c>
      <c r="C523" s="27" t="s">
        <v>598</v>
      </c>
      <c r="D523" s="27" t="s">
        <v>1636</v>
      </c>
      <c r="E523" s="28">
        <v>35522</v>
      </c>
      <c r="F523" s="36">
        <v>0.81483796296296296</v>
      </c>
      <c r="G523" s="22">
        <v>35523</v>
      </c>
      <c r="H523" s="37">
        <v>0.18983796296296296</v>
      </c>
      <c r="I523" s="34" t="s">
        <v>6250</v>
      </c>
      <c r="J523" s="35">
        <v>31.824000000000002</v>
      </c>
      <c r="K523" s="35">
        <v>130.089</v>
      </c>
      <c r="L523" s="42">
        <v>10</v>
      </c>
      <c r="M523" s="35">
        <v>5.4749999999999996</v>
      </c>
      <c r="N523" s="35"/>
      <c r="O523" s="44"/>
      <c r="P523" s="44">
        <v>5.0999999999999996</v>
      </c>
      <c r="Q523" s="44">
        <v>5</v>
      </c>
      <c r="R523" s="44"/>
      <c r="S523" s="27" t="s">
        <v>5301</v>
      </c>
      <c r="T523" s="23" t="s">
        <v>134</v>
      </c>
      <c r="U523" s="27"/>
      <c r="V523" s="46">
        <v>8008769</v>
      </c>
      <c r="W523" s="47"/>
      <c r="X523" s="23">
        <v>0</v>
      </c>
      <c r="Y523" s="23">
        <v>0</v>
      </c>
      <c r="Z523" s="23">
        <v>4</v>
      </c>
      <c r="AA523" s="23"/>
      <c r="AB523" s="47"/>
      <c r="AC523" s="27"/>
      <c r="AD523" s="23">
        <v>5</v>
      </c>
      <c r="AE523" s="23"/>
      <c r="AF523" s="23"/>
      <c r="AG523" s="23" t="s">
        <v>129</v>
      </c>
      <c r="AH523" s="23" t="s">
        <v>129</v>
      </c>
      <c r="AI523" s="23" t="s">
        <v>128</v>
      </c>
      <c r="AJ523" s="23" t="s">
        <v>390</v>
      </c>
      <c r="AK523" s="27"/>
      <c r="AL523" s="27" t="s">
        <v>1638</v>
      </c>
      <c r="AM523" s="23"/>
      <c r="AN523" s="23"/>
      <c r="AO523" s="23"/>
      <c r="AP523" s="23"/>
      <c r="AQ523" s="23"/>
      <c r="AR523" s="23"/>
      <c r="AS523" s="23" t="s">
        <v>129</v>
      </c>
      <c r="AT523" s="23" t="s">
        <v>129</v>
      </c>
      <c r="AU523" s="23" t="s">
        <v>128</v>
      </c>
      <c r="AV523" s="23" t="s">
        <v>128</v>
      </c>
      <c r="AW523" s="23" t="s">
        <v>129</v>
      </c>
      <c r="AX523" s="23" t="s">
        <v>128</v>
      </c>
      <c r="AY523" s="23"/>
      <c r="AZ523" s="23" t="s">
        <v>1637</v>
      </c>
      <c r="BA523" s="45" t="s">
        <v>6387</v>
      </c>
    </row>
    <row r="524" spans="1:53" ht="16.05" customHeight="1" x14ac:dyDescent="0.3">
      <c r="A524" s="23">
        <v>1997</v>
      </c>
      <c r="B524" s="27" t="s">
        <v>187</v>
      </c>
      <c r="C524" s="27" t="s">
        <v>188</v>
      </c>
      <c r="D524" s="27" t="s">
        <v>1425</v>
      </c>
      <c r="E524" s="28">
        <v>35542</v>
      </c>
      <c r="F524" s="36">
        <v>0.73585648148148142</v>
      </c>
      <c r="G524" s="22">
        <v>35542</v>
      </c>
      <c r="H524" s="37">
        <v>0.92335648148148142</v>
      </c>
      <c r="I524" s="34" t="s">
        <v>6250</v>
      </c>
      <c r="J524" s="35">
        <v>28.378</v>
      </c>
      <c r="K524" s="35">
        <v>52.896000000000001</v>
      </c>
      <c r="L524" s="42">
        <v>33</v>
      </c>
      <c r="M524" s="35">
        <v>5.14</v>
      </c>
      <c r="N524" s="35"/>
      <c r="O524" s="44"/>
      <c r="P524" s="44">
        <v>4.8</v>
      </c>
      <c r="Q524" s="44">
        <v>4.5</v>
      </c>
      <c r="R524" s="44"/>
      <c r="S524" s="27" t="s">
        <v>5110</v>
      </c>
      <c r="T524" s="23"/>
      <c r="U524" s="27"/>
      <c r="V524" s="46"/>
      <c r="W524" s="47"/>
      <c r="X524" s="23"/>
      <c r="Y524" s="23"/>
      <c r="Z524" s="23"/>
      <c r="AA524" s="23"/>
      <c r="AB524" s="47"/>
      <c r="AC524" s="27"/>
      <c r="AD524" s="23" t="s">
        <v>232</v>
      </c>
      <c r="AE524" s="23"/>
      <c r="AF524" s="66"/>
      <c r="AG524" s="23" t="s">
        <v>128</v>
      </c>
      <c r="AH524" s="23"/>
      <c r="AI524" s="23"/>
      <c r="AJ524" s="23" t="s">
        <v>43</v>
      </c>
      <c r="AK524" s="27"/>
      <c r="AL524" s="27"/>
      <c r="AM524" s="23"/>
      <c r="AN524" s="23"/>
      <c r="AO524" s="23"/>
      <c r="AP524" s="23"/>
      <c r="AQ524" s="23"/>
      <c r="AR524" s="23"/>
      <c r="AS524" s="23" t="s">
        <v>129</v>
      </c>
      <c r="AT524" s="23" t="s">
        <v>128</v>
      </c>
      <c r="AU524" s="23" t="s">
        <v>128</v>
      </c>
      <c r="AV524" s="23" t="s">
        <v>128</v>
      </c>
      <c r="AW524" s="23" t="s">
        <v>129</v>
      </c>
      <c r="AX524" s="23" t="s">
        <v>128</v>
      </c>
      <c r="AY524" s="23"/>
      <c r="AZ524" s="23" t="s">
        <v>1639</v>
      </c>
      <c r="BA524" s="45" t="s">
        <v>6425</v>
      </c>
    </row>
    <row r="525" spans="1:53" ht="16.05" customHeight="1" x14ac:dyDescent="0.3">
      <c r="A525" s="23">
        <v>1997</v>
      </c>
      <c r="B525" s="27" t="s">
        <v>159</v>
      </c>
      <c r="C525" s="27" t="s">
        <v>518</v>
      </c>
      <c r="D525" s="27" t="s">
        <v>1640</v>
      </c>
      <c r="E525" s="28">
        <v>35546</v>
      </c>
      <c r="F525" s="36">
        <v>0.3127199074074074</v>
      </c>
      <c r="G525" s="22">
        <v>35546</v>
      </c>
      <c r="H525" s="37">
        <v>0.39605324074074072</v>
      </c>
      <c r="I525" s="34" t="s">
        <v>6250</v>
      </c>
      <c r="J525" s="35">
        <v>42.872</v>
      </c>
      <c r="K525" s="35">
        <v>17.64</v>
      </c>
      <c r="L525" s="42">
        <v>10</v>
      </c>
      <c r="M525" s="43">
        <v>4.96</v>
      </c>
      <c r="N525" s="35"/>
      <c r="O525" s="44">
        <v>4.2</v>
      </c>
      <c r="P525" s="44">
        <v>4.0999999999999996</v>
      </c>
      <c r="Q525" s="44">
        <v>4.2</v>
      </c>
      <c r="R525" s="44"/>
      <c r="S525" s="27" t="s">
        <v>5110</v>
      </c>
      <c r="T525" s="23"/>
      <c r="U525" s="27"/>
      <c r="V525" s="46"/>
      <c r="W525" s="47"/>
      <c r="X525" s="23"/>
      <c r="Y525" s="23"/>
      <c r="Z525" s="23"/>
      <c r="AA525" s="23"/>
      <c r="AB525" s="47">
        <v>1</v>
      </c>
      <c r="AC525" s="27"/>
      <c r="AD525" s="23" t="s">
        <v>232</v>
      </c>
      <c r="AE525" s="23"/>
      <c r="AF525" s="66"/>
      <c r="AG525" s="23" t="s">
        <v>129</v>
      </c>
      <c r="AH525" s="23" t="s">
        <v>129</v>
      </c>
      <c r="AI525" s="23"/>
      <c r="AJ525" s="23" t="s">
        <v>390</v>
      </c>
      <c r="AK525" s="27"/>
      <c r="AL525" s="27" t="s">
        <v>1609</v>
      </c>
      <c r="AM525" s="23"/>
      <c r="AN525" s="23"/>
      <c r="AO525" s="23"/>
      <c r="AP525" s="23"/>
      <c r="AQ525" s="23"/>
      <c r="AR525" s="23"/>
      <c r="AS525" s="23" t="s">
        <v>129</v>
      </c>
      <c r="AT525" s="23" t="s">
        <v>128</v>
      </c>
      <c r="AU525" s="23" t="s">
        <v>128</v>
      </c>
      <c r="AV525" s="23" t="s">
        <v>128</v>
      </c>
      <c r="AW525" s="23" t="s">
        <v>129</v>
      </c>
      <c r="AX525" s="23" t="s">
        <v>128</v>
      </c>
      <c r="AY525" s="23"/>
      <c r="AZ525" s="23" t="s">
        <v>1641</v>
      </c>
      <c r="BA525" s="45" t="s">
        <v>1642</v>
      </c>
    </row>
    <row r="526" spans="1:53" ht="16.05" customHeight="1" x14ac:dyDescent="0.3">
      <c r="A526" s="23">
        <v>1997</v>
      </c>
      <c r="B526" s="27" t="s">
        <v>187</v>
      </c>
      <c r="C526" s="27" t="s">
        <v>188</v>
      </c>
      <c r="D526" s="27" t="s">
        <v>5853</v>
      </c>
      <c r="E526" s="28">
        <v>35563</v>
      </c>
      <c r="F526" s="36">
        <v>0.48774305555555553</v>
      </c>
      <c r="G526" s="22">
        <v>35563</v>
      </c>
      <c r="H526" s="37">
        <v>0.67524305555555564</v>
      </c>
      <c r="I526" s="34" t="s">
        <v>6250</v>
      </c>
      <c r="J526" s="35">
        <v>33.465000000000003</v>
      </c>
      <c r="K526" s="35">
        <v>59.893999999999998</v>
      </c>
      <c r="L526" s="42">
        <v>10</v>
      </c>
      <c r="M526" s="43">
        <v>4.7699999999999996</v>
      </c>
      <c r="N526" s="35"/>
      <c r="O526" s="44"/>
      <c r="P526" s="44">
        <v>4.5</v>
      </c>
      <c r="Q526" s="44">
        <v>4</v>
      </c>
      <c r="R526" s="44"/>
      <c r="S526" s="27" t="s">
        <v>5110</v>
      </c>
      <c r="T526" s="23" t="s">
        <v>497</v>
      </c>
      <c r="U526" s="27"/>
      <c r="V526" s="46">
        <v>350232</v>
      </c>
      <c r="W526" s="47"/>
      <c r="X526" s="23">
        <v>1</v>
      </c>
      <c r="Y526" s="23">
        <v>1</v>
      </c>
      <c r="Z526" s="23">
        <v>0</v>
      </c>
      <c r="AA526" s="23"/>
      <c r="AB526" s="47"/>
      <c r="AC526" s="27" t="s">
        <v>5908</v>
      </c>
      <c r="AD526" s="23"/>
      <c r="AE526" s="23">
        <v>10</v>
      </c>
      <c r="AF526" s="23"/>
      <c r="AG526" s="23"/>
      <c r="AH526" s="23" t="s">
        <v>128</v>
      </c>
      <c r="AI526" s="23" t="s">
        <v>128</v>
      </c>
      <c r="AJ526" s="23" t="s">
        <v>390</v>
      </c>
      <c r="AK526" s="24" t="s">
        <v>97</v>
      </c>
      <c r="AL526" s="27" t="s">
        <v>1644</v>
      </c>
      <c r="AM526" s="23"/>
      <c r="AN526" s="23"/>
      <c r="AO526" s="23"/>
      <c r="AP526" s="23"/>
      <c r="AQ526" s="23"/>
      <c r="AR526" s="23"/>
      <c r="AS526" s="23" t="s">
        <v>129</v>
      </c>
      <c r="AT526" s="23" t="s">
        <v>129</v>
      </c>
      <c r="AU526" s="23" t="s">
        <v>128</v>
      </c>
      <c r="AV526" s="23" t="s">
        <v>128</v>
      </c>
      <c r="AW526" s="23" t="s">
        <v>129</v>
      </c>
      <c r="AX526" s="23" t="s">
        <v>128</v>
      </c>
      <c r="AY526" s="23"/>
      <c r="AZ526" s="23" t="s">
        <v>1643</v>
      </c>
      <c r="BA526" s="39" t="s">
        <v>5854</v>
      </c>
    </row>
    <row r="527" spans="1:53" ht="16.05" customHeight="1" x14ac:dyDescent="0.3">
      <c r="A527" s="23">
        <v>1997</v>
      </c>
      <c r="B527" s="27" t="s">
        <v>130</v>
      </c>
      <c r="C527" s="27" t="s">
        <v>131</v>
      </c>
      <c r="D527" s="27" t="s">
        <v>1645</v>
      </c>
      <c r="E527" s="28">
        <v>35567</v>
      </c>
      <c r="F527" s="36">
        <v>0.1655439814814815</v>
      </c>
      <c r="G527" s="22">
        <v>35567</v>
      </c>
      <c r="H527" s="37">
        <v>0.49887731481481484</v>
      </c>
      <c r="I527" s="34" t="s">
        <v>6250</v>
      </c>
      <c r="J527" s="35">
        <v>39.524999999999999</v>
      </c>
      <c r="K527" s="35">
        <v>76.974000000000004</v>
      </c>
      <c r="L527" s="42">
        <v>33</v>
      </c>
      <c r="M527" s="35">
        <v>5.33</v>
      </c>
      <c r="N527" s="35"/>
      <c r="O527" s="44"/>
      <c r="P527" s="44"/>
      <c r="Q527" s="44">
        <v>4.9000000000000004</v>
      </c>
      <c r="R527" s="44"/>
      <c r="S527" s="27" t="s">
        <v>5110</v>
      </c>
      <c r="T527" s="23" t="s">
        <v>582</v>
      </c>
      <c r="U527" s="27"/>
      <c r="V527" s="46">
        <v>2675328</v>
      </c>
      <c r="W527" s="47"/>
      <c r="X527" s="23">
        <v>0</v>
      </c>
      <c r="Y527" s="23">
        <v>0</v>
      </c>
      <c r="Z527" s="23">
        <v>1</v>
      </c>
      <c r="AA527" s="23"/>
      <c r="AB527" s="47"/>
      <c r="AC527" s="27"/>
      <c r="AD527" s="23"/>
      <c r="AE527" s="23"/>
      <c r="AF527" s="23"/>
      <c r="AG527" s="23"/>
      <c r="AH527" s="23" t="s">
        <v>128</v>
      </c>
      <c r="AI527" s="23" t="s">
        <v>128</v>
      </c>
      <c r="AJ527" s="23" t="s">
        <v>387</v>
      </c>
      <c r="AK527" s="27"/>
      <c r="AL527" s="27" t="s">
        <v>1647</v>
      </c>
      <c r="AM527" s="23"/>
      <c r="AN527" s="23"/>
      <c r="AO527" s="23"/>
      <c r="AP527" s="23"/>
      <c r="AQ527" s="23"/>
      <c r="AR527" s="23"/>
      <c r="AS527" s="23" t="s">
        <v>129</v>
      </c>
      <c r="AT527" s="23" t="s">
        <v>129</v>
      </c>
      <c r="AU527" s="23" t="s">
        <v>128</v>
      </c>
      <c r="AV527" s="23" t="s">
        <v>128</v>
      </c>
      <c r="AW527" s="23" t="s">
        <v>129</v>
      </c>
      <c r="AX527" s="23" t="s">
        <v>128</v>
      </c>
      <c r="AY527" s="23"/>
      <c r="AZ527" s="23" t="s">
        <v>1646</v>
      </c>
      <c r="BA527" s="45" t="s">
        <v>6404</v>
      </c>
    </row>
    <row r="528" spans="1:53" ht="16.05" customHeight="1" x14ac:dyDescent="0.3">
      <c r="A528" s="23">
        <v>1997</v>
      </c>
      <c r="B528" s="27" t="s">
        <v>159</v>
      </c>
      <c r="C528" s="27" t="s">
        <v>229</v>
      </c>
      <c r="D528" s="27" t="s">
        <v>1648</v>
      </c>
      <c r="E528" s="28">
        <v>35571</v>
      </c>
      <c r="F528" s="36">
        <v>0.9935532407407407</v>
      </c>
      <c r="G528" s="22">
        <v>35572</v>
      </c>
      <c r="H528" s="37">
        <v>7.6886574074074079E-2</v>
      </c>
      <c r="I528" s="34" t="s">
        <v>6250</v>
      </c>
      <c r="J528" s="35">
        <v>42.881</v>
      </c>
      <c r="K528" s="35">
        <v>-7.1929999999999996</v>
      </c>
      <c r="L528" s="42">
        <v>18</v>
      </c>
      <c r="M528" s="35">
        <v>5.3780000000000001</v>
      </c>
      <c r="N528" s="43">
        <v>5.2</v>
      </c>
      <c r="O528" s="44"/>
      <c r="P528" s="44"/>
      <c r="Q528" s="44"/>
      <c r="R528" s="44"/>
      <c r="S528" s="27" t="s">
        <v>5432</v>
      </c>
      <c r="T528" s="23" t="s">
        <v>134</v>
      </c>
      <c r="U528" s="27"/>
      <c r="V528" s="46">
        <v>4486904</v>
      </c>
      <c r="W528" s="47"/>
      <c r="X528" s="23">
        <v>2</v>
      </c>
      <c r="Y528" s="23">
        <v>0</v>
      </c>
      <c r="Z528" s="23">
        <v>2</v>
      </c>
      <c r="AA528" s="23"/>
      <c r="AB528" s="47"/>
      <c r="AC528" s="27" t="s">
        <v>1649</v>
      </c>
      <c r="AD528" s="23" t="s">
        <v>420</v>
      </c>
      <c r="AE528" s="23"/>
      <c r="AF528" s="66"/>
      <c r="AG528" s="23" t="s">
        <v>128</v>
      </c>
      <c r="AH528" s="23" t="s">
        <v>128</v>
      </c>
      <c r="AI528" s="23" t="s">
        <v>128</v>
      </c>
      <c r="AJ528" s="23" t="s">
        <v>311</v>
      </c>
      <c r="AK528" s="24" t="s">
        <v>290</v>
      </c>
      <c r="AL528" s="27" t="s">
        <v>5384</v>
      </c>
      <c r="AM528" s="23"/>
      <c r="AN528" s="23"/>
      <c r="AO528" s="23"/>
      <c r="AP528" s="23"/>
      <c r="AQ528" s="23"/>
      <c r="AR528" s="23"/>
      <c r="AS528" s="23" t="s">
        <v>129</v>
      </c>
      <c r="AT528" s="23" t="s">
        <v>129</v>
      </c>
      <c r="AU528" s="23" t="s">
        <v>128</v>
      </c>
      <c r="AV528" s="23" t="s">
        <v>128</v>
      </c>
      <c r="AW528" s="23" t="s">
        <v>129</v>
      </c>
      <c r="AX528" s="23" t="s">
        <v>128</v>
      </c>
      <c r="AY528" s="23"/>
      <c r="AZ528" s="23" t="s">
        <v>1650</v>
      </c>
      <c r="BA528" s="45" t="s">
        <v>5385</v>
      </c>
    </row>
    <row r="529" spans="1:53" ht="16.05" customHeight="1" x14ac:dyDescent="0.3">
      <c r="A529" s="23">
        <v>1997</v>
      </c>
      <c r="B529" s="27" t="s">
        <v>130</v>
      </c>
      <c r="C529" s="27" t="s">
        <v>131</v>
      </c>
      <c r="D529" s="27" t="s">
        <v>1651</v>
      </c>
      <c r="E529" s="28">
        <v>35581</v>
      </c>
      <c r="F529" s="36">
        <v>0.28545138888888888</v>
      </c>
      <c r="G529" s="22">
        <v>35581</v>
      </c>
      <c r="H529" s="37">
        <v>0.61878472222222225</v>
      </c>
      <c r="I529" s="34" t="s">
        <v>6250</v>
      </c>
      <c r="J529" s="35">
        <v>25.593299999999999</v>
      </c>
      <c r="K529" s="35">
        <v>117.14960000000001</v>
      </c>
      <c r="L529" s="42">
        <v>16</v>
      </c>
      <c r="M529" s="43">
        <v>5.0199999999999996</v>
      </c>
      <c r="N529" s="35"/>
      <c r="O529" s="44">
        <v>5.0999999999999996</v>
      </c>
      <c r="P529" s="44">
        <v>4.0999999999999996</v>
      </c>
      <c r="Q529" s="44">
        <v>4.3</v>
      </c>
      <c r="R529" s="44"/>
      <c r="S529" s="27" t="s">
        <v>5110</v>
      </c>
      <c r="T529" s="23"/>
      <c r="U529" s="27"/>
      <c r="V529" s="46"/>
      <c r="W529" s="47"/>
      <c r="X529" s="23"/>
      <c r="Y529" s="23"/>
      <c r="Z529" s="23"/>
      <c r="AA529" s="23"/>
      <c r="AB529" s="47"/>
      <c r="AC529" s="27"/>
      <c r="AD529" s="23" t="s">
        <v>232</v>
      </c>
      <c r="AE529" s="23"/>
      <c r="AF529" s="66"/>
      <c r="AG529" s="23"/>
      <c r="AH529" s="23"/>
      <c r="AI529" s="23"/>
      <c r="AJ529" s="23" t="s">
        <v>43</v>
      </c>
      <c r="AK529" s="27"/>
      <c r="AL529" s="27"/>
      <c r="AM529" s="23"/>
      <c r="AN529" s="23"/>
      <c r="AO529" s="23"/>
      <c r="AP529" s="23"/>
      <c r="AQ529" s="23"/>
      <c r="AR529" s="23"/>
      <c r="AS529" s="23" t="s">
        <v>128</v>
      </c>
      <c r="AT529" s="23" t="s">
        <v>128</v>
      </c>
      <c r="AU529" s="23" t="s">
        <v>128</v>
      </c>
      <c r="AV529" s="23" t="s">
        <v>128</v>
      </c>
      <c r="AW529" s="23" t="s">
        <v>129</v>
      </c>
      <c r="AX529" s="23" t="s">
        <v>128</v>
      </c>
      <c r="AY529" s="23"/>
      <c r="AZ529" s="23" t="s">
        <v>1652</v>
      </c>
      <c r="BA529" s="65" t="s">
        <v>1653</v>
      </c>
    </row>
    <row r="530" spans="1:53" ht="16.05" customHeight="1" x14ac:dyDescent="0.3">
      <c r="A530" s="23">
        <v>1997</v>
      </c>
      <c r="B530" s="27" t="s">
        <v>187</v>
      </c>
      <c r="C530" s="27" t="s">
        <v>188</v>
      </c>
      <c r="D530" s="27" t="s">
        <v>1654</v>
      </c>
      <c r="E530" s="28">
        <v>35597</v>
      </c>
      <c r="F530" s="36">
        <v>0.12504629629629629</v>
      </c>
      <c r="G530" s="22">
        <v>35597</v>
      </c>
      <c r="H530" s="37">
        <v>0.31254629629629632</v>
      </c>
      <c r="I530" s="34" t="s">
        <v>6250</v>
      </c>
      <c r="J530" s="35">
        <v>33.14</v>
      </c>
      <c r="K530" s="35">
        <v>60.152000000000001</v>
      </c>
      <c r="L530" s="42">
        <v>10</v>
      </c>
      <c r="M530" s="35">
        <v>5.0469999999999997</v>
      </c>
      <c r="N530" s="35"/>
      <c r="O530" s="44"/>
      <c r="P530" s="44">
        <v>5</v>
      </c>
      <c r="Q530" s="44"/>
      <c r="R530" s="44"/>
      <c r="S530" s="27" t="s">
        <v>5354</v>
      </c>
      <c r="T530" s="23" t="s">
        <v>139</v>
      </c>
      <c r="U530" s="27"/>
      <c r="V530" s="46"/>
      <c r="W530" s="47"/>
      <c r="X530" s="23"/>
      <c r="Y530" s="23"/>
      <c r="Z530" s="23"/>
      <c r="AA530" s="23"/>
      <c r="AB530" s="47"/>
      <c r="AC530" s="27"/>
      <c r="AD530" s="23"/>
      <c r="AE530" s="23" t="s">
        <v>232</v>
      </c>
      <c r="AF530" s="66"/>
      <c r="AG530" s="23" t="s">
        <v>128</v>
      </c>
      <c r="AH530" s="23"/>
      <c r="AI530" s="23"/>
      <c r="AJ530" s="23" t="s">
        <v>390</v>
      </c>
      <c r="AK530" s="27"/>
      <c r="AL530" s="27" t="s">
        <v>1656</v>
      </c>
      <c r="AM530" s="23"/>
      <c r="AN530" s="23"/>
      <c r="AO530" s="23"/>
      <c r="AP530" s="23"/>
      <c r="AQ530" s="23"/>
      <c r="AR530" s="23"/>
      <c r="AS530" s="23" t="s">
        <v>129</v>
      </c>
      <c r="AT530" s="23" t="s">
        <v>128</v>
      </c>
      <c r="AU530" s="23" t="s">
        <v>128</v>
      </c>
      <c r="AV530" s="23" t="s">
        <v>128</v>
      </c>
      <c r="AW530" s="23" t="s">
        <v>129</v>
      </c>
      <c r="AX530" s="23" t="s">
        <v>128</v>
      </c>
      <c r="AY530" s="23"/>
      <c r="AZ530" s="23" t="s">
        <v>1655</v>
      </c>
      <c r="BA530" s="45" t="s">
        <v>6426</v>
      </c>
    </row>
    <row r="531" spans="1:53" ht="16.05" customHeight="1" x14ac:dyDescent="0.3">
      <c r="A531" s="23">
        <v>1997</v>
      </c>
      <c r="B531" s="27" t="s">
        <v>143</v>
      </c>
      <c r="C531" s="27" t="s">
        <v>661</v>
      </c>
      <c r="D531" s="27" t="s">
        <v>1657</v>
      </c>
      <c r="E531" s="28">
        <v>35632</v>
      </c>
      <c r="F531" s="36">
        <v>0.36515046296296294</v>
      </c>
      <c r="G531" s="22">
        <v>35632</v>
      </c>
      <c r="H531" s="37">
        <v>0.44848379629629626</v>
      </c>
      <c r="I531" s="34" t="s">
        <v>6250</v>
      </c>
      <c r="J531" s="35">
        <v>-26.856999999999999</v>
      </c>
      <c r="K531" s="35">
        <v>26.619</v>
      </c>
      <c r="L531" s="42">
        <v>5</v>
      </c>
      <c r="M531" s="43">
        <v>5.14</v>
      </c>
      <c r="N531" s="35"/>
      <c r="O531" s="44"/>
      <c r="P531" s="44">
        <v>5</v>
      </c>
      <c r="Q531" s="44"/>
      <c r="R531" s="44"/>
      <c r="S531" s="27" t="s">
        <v>5110</v>
      </c>
      <c r="T531" s="23" t="s">
        <v>139</v>
      </c>
      <c r="U531" s="27" t="s">
        <v>193</v>
      </c>
      <c r="V531" s="46"/>
      <c r="W531" s="47"/>
      <c r="X531" s="23">
        <v>18</v>
      </c>
      <c r="Y531" s="23">
        <v>18</v>
      </c>
      <c r="Z531" s="23">
        <v>46</v>
      </c>
      <c r="AA531" s="23"/>
      <c r="AB531" s="47"/>
      <c r="AC531" s="27" t="s">
        <v>1658</v>
      </c>
      <c r="AD531" s="23"/>
      <c r="AE531" s="23"/>
      <c r="AF531" s="66"/>
      <c r="AG531" s="23"/>
      <c r="AH531" s="23"/>
      <c r="AI531" s="23"/>
      <c r="AJ531" s="23" t="s">
        <v>1355</v>
      </c>
      <c r="AK531" s="27"/>
      <c r="AL531" s="27" t="s">
        <v>1660</v>
      </c>
      <c r="AM531" s="23"/>
      <c r="AN531" s="23"/>
      <c r="AO531" s="23"/>
      <c r="AP531" s="23"/>
      <c r="AQ531" s="23"/>
      <c r="AR531" s="23"/>
      <c r="AS531" s="23" t="s">
        <v>129</v>
      </c>
      <c r="AT531" s="23" t="s">
        <v>129</v>
      </c>
      <c r="AU531" s="23" t="s">
        <v>129</v>
      </c>
      <c r="AV531" s="23" t="s">
        <v>129</v>
      </c>
      <c r="AW531" s="23" t="s">
        <v>129</v>
      </c>
      <c r="AX531" s="23" t="s">
        <v>128</v>
      </c>
      <c r="AY531" s="23"/>
      <c r="AZ531" s="23" t="s">
        <v>1659</v>
      </c>
      <c r="BA531" s="45" t="s">
        <v>1661</v>
      </c>
    </row>
    <row r="532" spans="1:53" ht="16.05" customHeight="1" x14ac:dyDescent="0.3">
      <c r="A532" s="23">
        <v>1997</v>
      </c>
      <c r="B532" s="27" t="s">
        <v>357</v>
      </c>
      <c r="C532" s="27" t="s">
        <v>358</v>
      </c>
      <c r="D532" s="27" t="s">
        <v>1662</v>
      </c>
      <c r="E532" s="28">
        <v>35640</v>
      </c>
      <c r="F532" s="36">
        <v>0.75020833333333325</v>
      </c>
      <c r="G532" s="22">
        <v>35640</v>
      </c>
      <c r="H532" s="37">
        <v>0.979375</v>
      </c>
      <c r="I532" s="34" t="s">
        <v>6250</v>
      </c>
      <c r="J532" s="35">
        <v>31.553999999999998</v>
      </c>
      <c r="K532" s="35">
        <v>76.816999999999993</v>
      </c>
      <c r="L532" s="42">
        <v>33</v>
      </c>
      <c r="M532" s="43">
        <v>5.0199999999999996</v>
      </c>
      <c r="N532" s="35"/>
      <c r="O532" s="44">
        <v>4.5999999999999996</v>
      </c>
      <c r="P532" s="44">
        <v>4.7</v>
      </c>
      <c r="Q532" s="44">
        <v>4.3</v>
      </c>
      <c r="R532" s="44"/>
      <c r="S532" s="27" t="s">
        <v>5110</v>
      </c>
      <c r="T532" s="23" t="s">
        <v>1276</v>
      </c>
      <c r="U532" s="27"/>
      <c r="V532" s="46"/>
      <c r="W532" s="47"/>
      <c r="X532" s="23"/>
      <c r="Y532" s="23"/>
      <c r="Z532" s="23"/>
      <c r="AA532" s="23"/>
      <c r="AB532" s="47"/>
      <c r="AC532" s="27"/>
      <c r="AD532" s="23">
        <v>1000</v>
      </c>
      <c r="AE532" s="23" t="s">
        <v>156</v>
      </c>
      <c r="AF532" s="66"/>
      <c r="AG532" s="23" t="s">
        <v>128</v>
      </c>
      <c r="AH532" s="23"/>
      <c r="AI532" s="23"/>
      <c r="AJ532" s="23" t="s">
        <v>43</v>
      </c>
      <c r="AK532" s="27" t="s">
        <v>100</v>
      </c>
      <c r="AL532" s="27"/>
      <c r="AM532" s="23"/>
      <c r="AN532" s="23"/>
      <c r="AO532" s="23"/>
      <c r="AP532" s="23"/>
      <c r="AQ532" s="23"/>
      <c r="AR532" s="23"/>
      <c r="AS532" s="23" t="s">
        <v>128</v>
      </c>
      <c r="AT532" s="23" t="s">
        <v>128</v>
      </c>
      <c r="AU532" s="23" t="s">
        <v>128</v>
      </c>
      <c r="AV532" s="23" t="s">
        <v>128</v>
      </c>
      <c r="AW532" s="23" t="s">
        <v>128</v>
      </c>
      <c r="AX532" s="23" t="s">
        <v>128</v>
      </c>
      <c r="AY532" s="23"/>
      <c r="AZ532" s="23" t="s">
        <v>1663</v>
      </c>
      <c r="BA532" s="39" t="s">
        <v>1664</v>
      </c>
    </row>
    <row r="533" spans="1:53" ht="16.05" customHeight="1" x14ac:dyDescent="0.3">
      <c r="A533" s="23">
        <v>1997</v>
      </c>
      <c r="B533" s="27" t="s">
        <v>123</v>
      </c>
      <c r="C533" s="27" t="s">
        <v>124</v>
      </c>
      <c r="D533" s="27" t="s">
        <v>1665</v>
      </c>
      <c r="E533" s="28">
        <v>35650</v>
      </c>
      <c r="F533" s="36">
        <v>0.11042824074074074</v>
      </c>
      <c r="G533" s="22">
        <v>35650</v>
      </c>
      <c r="H533" s="37">
        <v>0.23542824074074073</v>
      </c>
      <c r="I533" s="34" t="s">
        <v>6250</v>
      </c>
      <c r="J533" s="35">
        <v>39.746000000000002</v>
      </c>
      <c r="K533" s="35">
        <v>41.869</v>
      </c>
      <c r="L533" s="42">
        <v>10</v>
      </c>
      <c r="M533" s="43">
        <v>4.71</v>
      </c>
      <c r="N533" s="35"/>
      <c r="O533" s="44"/>
      <c r="P533" s="44">
        <v>4.4000000000000004</v>
      </c>
      <c r="Q533" s="44">
        <v>3.8</v>
      </c>
      <c r="R533" s="44"/>
      <c r="S533" s="27" t="s">
        <v>5110</v>
      </c>
      <c r="T533" s="23" t="s">
        <v>497</v>
      </c>
      <c r="U533" s="27"/>
      <c r="V533" s="46">
        <v>1232999</v>
      </c>
      <c r="W533" s="47"/>
      <c r="X533" s="23">
        <v>0</v>
      </c>
      <c r="Y533" s="23">
        <v>0</v>
      </c>
      <c r="Z533" s="23">
        <v>1</v>
      </c>
      <c r="AA533" s="23"/>
      <c r="AB533" s="47"/>
      <c r="AC533" s="27"/>
      <c r="AD533" s="23"/>
      <c r="AE533" s="23">
        <v>7</v>
      </c>
      <c r="AF533" s="66"/>
      <c r="AG533" s="23"/>
      <c r="AH533" s="23" t="s">
        <v>128</v>
      </c>
      <c r="AI533" s="23" t="s">
        <v>128</v>
      </c>
      <c r="AJ533" s="23" t="s">
        <v>43</v>
      </c>
      <c r="AK533" s="27" t="s">
        <v>100</v>
      </c>
      <c r="AL533" s="27"/>
      <c r="AM533" s="23"/>
      <c r="AN533" s="23"/>
      <c r="AO533" s="23"/>
      <c r="AP533" s="23"/>
      <c r="AQ533" s="23"/>
      <c r="AR533" s="23"/>
      <c r="AS533" s="23" t="s">
        <v>129</v>
      </c>
      <c r="AT533" s="23" t="s">
        <v>129</v>
      </c>
      <c r="AU533" s="23" t="s">
        <v>128</v>
      </c>
      <c r="AV533" s="23" t="s">
        <v>128</v>
      </c>
      <c r="AW533" s="23" t="s">
        <v>129</v>
      </c>
      <c r="AX533" s="23" t="s">
        <v>128</v>
      </c>
      <c r="AY533" s="23"/>
      <c r="AZ533" s="23" t="s">
        <v>1666</v>
      </c>
      <c r="BA533" s="65" t="s">
        <v>1667</v>
      </c>
    </row>
    <row r="534" spans="1:53" ht="16.05" customHeight="1" x14ac:dyDescent="0.3">
      <c r="A534" s="23">
        <v>1997</v>
      </c>
      <c r="B534" s="27" t="s">
        <v>130</v>
      </c>
      <c r="C534" s="27" t="s">
        <v>131</v>
      </c>
      <c r="D534" s="27" t="s">
        <v>1668</v>
      </c>
      <c r="E534" s="28">
        <v>35655</v>
      </c>
      <c r="F534" s="36">
        <v>0.34274305555555556</v>
      </c>
      <c r="G534" s="22">
        <v>35655</v>
      </c>
      <c r="H534" s="37">
        <v>0.67607638888888888</v>
      </c>
      <c r="I534" s="34" t="s">
        <v>6250</v>
      </c>
      <c r="J534" s="35">
        <v>29.43</v>
      </c>
      <c r="K534" s="35">
        <v>105.604</v>
      </c>
      <c r="L534" s="42">
        <v>37.200000000000003</v>
      </c>
      <c r="M534" s="35">
        <v>5.08</v>
      </c>
      <c r="N534" s="35"/>
      <c r="O534" s="44">
        <v>4.9000000000000004</v>
      </c>
      <c r="P534" s="44">
        <v>4.5999999999999996</v>
      </c>
      <c r="Q534" s="44">
        <v>4.4000000000000004</v>
      </c>
      <c r="R534" s="44"/>
      <c r="S534" s="27" t="s">
        <v>5110</v>
      </c>
      <c r="T534" s="23" t="s">
        <v>1669</v>
      </c>
      <c r="U534" s="27" t="s">
        <v>193</v>
      </c>
      <c r="V534" s="46"/>
      <c r="W534" s="46">
        <v>295000</v>
      </c>
      <c r="X534" s="23">
        <v>0</v>
      </c>
      <c r="Y534" s="23">
        <v>0</v>
      </c>
      <c r="Z534" s="23">
        <v>33</v>
      </c>
      <c r="AA534" s="23"/>
      <c r="AB534" s="47"/>
      <c r="AC534" s="27"/>
      <c r="AD534" s="23" t="s">
        <v>232</v>
      </c>
      <c r="AE534" s="23"/>
      <c r="AF534" s="66"/>
      <c r="AG534" s="23" t="s">
        <v>129</v>
      </c>
      <c r="AH534" s="23"/>
      <c r="AI534" s="23"/>
      <c r="AJ534" s="23" t="s">
        <v>43</v>
      </c>
      <c r="AK534" s="27"/>
      <c r="AL534" s="27" t="s">
        <v>1671</v>
      </c>
      <c r="AM534" s="23"/>
      <c r="AN534" s="23"/>
      <c r="AO534" s="23"/>
      <c r="AP534" s="23"/>
      <c r="AQ534" s="23"/>
      <c r="AR534" s="23"/>
      <c r="AS534" s="23" t="s">
        <v>129</v>
      </c>
      <c r="AT534" s="23" t="s">
        <v>128</v>
      </c>
      <c r="AU534" s="23" t="s">
        <v>128</v>
      </c>
      <c r="AV534" s="23" t="s">
        <v>128</v>
      </c>
      <c r="AW534" s="23" t="s">
        <v>129</v>
      </c>
      <c r="AX534" s="23" t="s">
        <v>128</v>
      </c>
      <c r="AY534" s="23"/>
      <c r="AZ534" s="23" t="s">
        <v>1670</v>
      </c>
      <c r="BA534" s="65" t="s">
        <v>1672</v>
      </c>
    </row>
    <row r="535" spans="1:53" ht="16.05" customHeight="1" x14ac:dyDescent="0.3">
      <c r="A535" s="23">
        <v>1997</v>
      </c>
      <c r="B535" s="27" t="s">
        <v>187</v>
      </c>
      <c r="C535" s="27" t="s">
        <v>188</v>
      </c>
      <c r="D535" s="27" t="s">
        <v>1425</v>
      </c>
      <c r="E535" s="28">
        <v>35666</v>
      </c>
      <c r="F535" s="36">
        <v>0.88291666666666668</v>
      </c>
      <c r="G535" s="22">
        <v>35667</v>
      </c>
      <c r="H535" s="37">
        <v>7.0416666666666669E-2</v>
      </c>
      <c r="I535" s="34" t="s">
        <v>6250</v>
      </c>
      <c r="J535" s="35">
        <v>28.795000000000002</v>
      </c>
      <c r="K535" s="35">
        <v>52.593000000000004</v>
      </c>
      <c r="L535" s="42">
        <v>33</v>
      </c>
      <c r="M535" s="43">
        <v>4.96</v>
      </c>
      <c r="N535" s="35"/>
      <c r="O535" s="44"/>
      <c r="P535" s="44">
        <v>5</v>
      </c>
      <c r="Q535" s="44">
        <v>4.0999999999999996</v>
      </c>
      <c r="R535" s="44"/>
      <c r="S535" s="27" t="s">
        <v>5110</v>
      </c>
      <c r="T535" s="23" t="s">
        <v>582</v>
      </c>
      <c r="U535" s="27"/>
      <c r="V535" s="46">
        <v>2440525</v>
      </c>
      <c r="W535" s="47"/>
      <c r="X535" s="23">
        <v>0</v>
      </c>
      <c r="Y535" s="23">
        <v>0</v>
      </c>
      <c r="Z535" s="23">
        <v>67</v>
      </c>
      <c r="AA535" s="23"/>
      <c r="AB535" s="47"/>
      <c r="AC535" s="27"/>
      <c r="AD535" s="23"/>
      <c r="AE535" s="23"/>
      <c r="AF535" s="23"/>
      <c r="AG535" s="23"/>
      <c r="AH535" s="23" t="s">
        <v>128</v>
      </c>
      <c r="AI535" s="23" t="s">
        <v>128</v>
      </c>
      <c r="AJ535" s="23" t="s">
        <v>43</v>
      </c>
      <c r="AK535" s="27"/>
      <c r="AL535" s="27"/>
      <c r="AM535" s="23"/>
      <c r="AN535" s="23"/>
      <c r="AO535" s="23"/>
      <c r="AP535" s="23"/>
      <c r="AQ535" s="23"/>
      <c r="AR535" s="23"/>
      <c r="AS535" s="23" t="s">
        <v>129</v>
      </c>
      <c r="AT535" s="23" t="s">
        <v>129</v>
      </c>
      <c r="AU535" s="23" t="s">
        <v>128</v>
      </c>
      <c r="AV535" s="23" t="s">
        <v>128</v>
      </c>
      <c r="AW535" s="23" t="s">
        <v>129</v>
      </c>
      <c r="AX535" s="23" t="s">
        <v>128</v>
      </c>
      <c r="AY535" s="23"/>
      <c r="AZ535" s="23" t="s">
        <v>1673</v>
      </c>
      <c r="BA535" s="45" t="s">
        <v>6416</v>
      </c>
    </row>
    <row r="536" spans="1:53" ht="16.05" customHeight="1" x14ac:dyDescent="0.3">
      <c r="A536" s="23">
        <v>1997</v>
      </c>
      <c r="B536" s="27" t="s">
        <v>143</v>
      </c>
      <c r="C536" s="27" t="s">
        <v>661</v>
      </c>
      <c r="D536" s="27" t="s">
        <v>1674</v>
      </c>
      <c r="E536" s="28">
        <v>35698</v>
      </c>
      <c r="F536" s="36">
        <v>3.7384259259259263E-3</v>
      </c>
      <c r="G536" s="22">
        <v>35698</v>
      </c>
      <c r="H536" s="37">
        <v>8.7071759259259252E-2</v>
      </c>
      <c r="I536" s="34" t="s">
        <v>6250</v>
      </c>
      <c r="J536" s="35">
        <v>-26.367000000000001</v>
      </c>
      <c r="K536" s="35">
        <v>27.405999999999999</v>
      </c>
      <c r="L536" s="42">
        <v>5</v>
      </c>
      <c r="M536" s="43">
        <v>4.6500000000000004</v>
      </c>
      <c r="N536" s="35"/>
      <c r="O536" s="44"/>
      <c r="P536" s="44">
        <v>4.7</v>
      </c>
      <c r="Q536" s="44">
        <v>3.7</v>
      </c>
      <c r="R536" s="44"/>
      <c r="S536" s="27" t="s">
        <v>5110</v>
      </c>
      <c r="T536" s="23"/>
      <c r="U536" s="27" t="s">
        <v>193</v>
      </c>
      <c r="V536" s="46"/>
      <c r="W536" s="47"/>
      <c r="X536" s="23">
        <v>1</v>
      </c>
      <c r="Y536" s="23">
        <v>1</v>
      </c>
      <c r="Z536" s="23">
        <v>3</v>
      </c>
      <c r="AA536" s="23"/>
      <c r="AB536" s="47"/>
      <c r="AC536" s="27" t="s">
        <v>1675</v>
      </c>
      <c r="AD536" s="23"/>
      <c r="AE536" s="23"/>
      <c r="AF536" s="23"/>
      <c r="AG536" s="23"/>
      <c r="AH536" s="23"/>
      <c r="AI536" s="23"/>
      <c r="AJ536" s="23" t="s">
        <v>43</v>
      </c>
      <c r="AK536" s="27"/>
      <c r="AL536" s="27"/>
      <c r="AM536" s="23"/>
      <c r="AN536" s="23"/>
      <c r="AO536" s="23"/>
      <c r="AP536" s="23"/>
      <c r="AQ536" s="23"/>
      <c r="AR536" s="23"/>
      <c r="AS536" s="23" t="s">
        <v>129</v>
      </c>
      <c r="AT536" s="23" t="s">
        <v>129</v>
      </c>
      <c r="AU536" s="23" t="s">
        <v>128</v>
      </c>
      <c r="AV536" s="23" t="s">
        <v>128</v>
      </c>
      <c r="AW536" s="23" t="s">
        <v>129</v>
      </c>
      <c r="AX536" s="23" t="s">
        <v>128</v>
      </c>
      <c r="AY536" s="23"/>
      <c r="AZ536" s="23" t="s">
        <v>1676</v>
      </c>
      <c r="BA536" s="65" t="s">
        <v>1677</v>
      </c>
    </row>
    <row r="537" spans="1:53" ht="16.05" customHeight="1" x14ac:dyDescent="0.3">
      <c r="A537" s="23">
        <v>1997</v>
      </c>
      <c r="B537" s="27" t="s">
        <v>130</v>
      </c>
      <c r="C537" s="27" t="s">
        <v>131</v>
      </c>
      <c r="D537" s="27" t="s">
        <v>1678</v>
      </c>
      <c r="E537" s="28">
        <v>35699</v>
      </c>
      <c r="F537" s="36">
        <v>0.22699074074074074</v>
      </c>
      <c r="G537" s="22">
        <v>35699</v>
      </c>
      <c r="H537" s="37">
        <v>0.56032407407407414</v>
      </c>
      <c r="I537" s="34" t="s">
        <v>6250</v>
      </c>
      <c r="J537" s="35">
        <v>23.192</v>
      </c>
      <c r="K537" s="35">
        <v>112.869</v>
      </c>
      <c r="L537" s="42">
        <v>33</v>
      </c>
      <c r="M537" s="43">
        <v>4.21</v>
      </c>
      <c r="N537" s="35"/>
      <c r="O537" s="57">
        <v>4.8</v>
      </c>
      <c r="P537" s="44">
        <v>4.2</v>
      </c>
      <c r="Q537" s="44">
        <v>4.2</v>
      </c>
      <c r="R537" s="44"/>
      <c r="S537" s="27" t="s">
        <v>5110</v>
      </c>
      <c r="T537" s="23"/>
      <c r="U537" s="27" t="s">
        <v>193</v>
      </c>
      <c r="V537" s="46"/>
      <c r="W537" s="47">
        <v>8000</v>
      </c>
      <c r="X537" s="23"/>
      <c r="Y537" s="23"/>
      <c r="Z537" s="23"/>
      <c r="AA537" s="23"/>
      <c r="AB537" s="47"/>
      <c r="AC537" s="27"/>
      <c r="AD537" s="23">
        <v>1639</v>
      </c>
      <c r="AE537" s="23">
        <v>648</v>
      </c>
      <c r="AF537" s="66"/>
      <c r="AG537" s="23" t="s">
        <v>129</v>
      </c>
      <c r="AH537" s="23"/>
      <c r="AI537" s="23"/>
      <c r="AJ537" s="23" t="s">
        <v>43</v>
      </c>
      <c r="AK537" s="27" t="s">
        <v>100</v>
      </c>
      <c r="AL537" s="27" t="s">
        <v>1680</v>
      </c>
      <c r="AM537" s="23"/>
      <c r="AN537" s="23"/>
      <c r="AO537" s="23"/>
      <c r="AP537" s="23"/>
      <c r="AQ537" s="23"/>
      <c r="AR537" s="23"/>
      <c r="AS537" s="23" t="s">
        <v>128</v>
      </c>
      <c r="AT537" s="23" t="s">
        <v>128</v>
      </c>
      <c r="AU537" s="23" t="s">
        <v>128</v>
      </c>
      <c r="AV537" s="23" t="s">
        <v>128</v>
      </c>
      <c r="AW537" s="23" t="s">
        <v>128</v>
      </c>
      <c r="AX537" s="23" t="s">
        <v>128</v>
      </c>
      <c r="AY537" s="23"/>
      <c r="AZ537" s="23" t="s">
        <v>1679</v>
      </c>
      <c r="BA537" s="65" t="s">
        <v>1681</v>
      </c>
    </row>
    <row r="538" spans="1:53" ht="16.05" customHeight="1" x14ac:dyDescent="0.3">
      <c r="A538" s="23">
        <v>1997</v>
      </c>
      <c r="B538" s="27" t="s">
        <v>159</v>
      </c>
      <c r="C538" s="27" t="s">
        <v>160</v>
      </c>
      <c r="D538" s="27" t="s">
        <v>1682</v>
      </c>
      <c r="E538" s="28">
        <v>35706</v>
      </c>
      <c r="F538" s="36">
        <v>0.37177083333333333</v>
      </c>
      <c r="G538" s="22">
        <v>35706</v>
      </c>
      <c r="H538" s="37">
        <v>0.45510416666666664</v>
      </c>
      <c r="I538" s="34" t="s">
        <v>6250</v>
      </c>
      <c r="J538" s="35">
        <v>43.075000000000003</v>
      </c>
      <c r="K538" s="35">
        <v>12.794</v>
      </c>
      <c r="L538" s="42">
        <v>12</v>
      </c>
      <c r="M538" s="35">
        <v>5.2960000000000003</v>
      </c>
      <c r="N538" s="43">
        <v>5.3</v>
      </c>
      <c r="O538" s="44">
        <v>5.0999999999999996</v>
      </c>
      <c r="P538" s="44">
        <v>5.0999999999999996</v>
      </c>
      <c r="Q538" s="44">
        <v>5</v>
      </c>
      <c r="R538" s="44"/>
      <c r="S538" s="27" t="s">
        <v>5498</v>
      </c>
      <c r="T538" s="23" t="s">
        <v>134</v>
      </c>
      <c r="U538" s="27"/>
      <c r="V538" s="46">
        <v>9599897</v>
      </c>
      <c r="W538" s="47"/>
      <c r="X538" s="23">
        <v>0</v>
      </c>
      <c r="Y538" s="23">
        <v>0</v>
      </c>
      <c r="Z538" s="23">
        <v>20</v>
      </c>
      <c r="AA538" s="23"/>
      <c r="AB538" s="47"/>
      <c r="AC538" s="27"/>
      <c r="AD538" s="23" t="s">
        <v>232</v>
      </c>
      <c r="AE538" s="23"/>
      <c r="AF538" s="23"/>
      <c r="AG538" s="23"/>
      <c r="AH538" s="23" t="s">
        <v>128</v>
      </c>
      <c r="AI538" s="23" t="s">
        <v>128</v>
      </c>
      <c r="AJ538" s="23" t="s">
        <v>1684</v>
      </c>
      <c r="AK538" s="27" t="s">
        <v>1685</v>
      </c>
      <c r="AL538" s="27" t="s">
        <v>1686</v>
      </c>
      <c r="AM538" s="23"/>
      <c r="AN538" s="23"/>
      <c r="AO538" s="23"/>
      <c r="AP538" s="23"/>
      <c r="AQ538" s="23"/>
      <c r="AR538" s="23"/>
      <c r="AS538" s="23" t="s">
        <v>129</v>
      </c>
      <c r="AT538" s="23" t="s">
        <v>129</v>
      </c>
      <c r="AU538" s="23" t="s">
        <v>128</v>
      </c>
      <c r="AV538" s="23" t="s">
        <v>129</v>
      </c>
      <c r="AW538" s="23" t="s">
        <v>129</v>
      </c>
      <c r="AX538" s="23" t="s">
        <v>128</v>
      </c>
      <c r="AY538" s="23"/>
      <c r="AZ538" s="23" t="s">
        <v>1683</v>
      </c>
      <c r="BA538" s="65" t="s">
        <v>1687</v>
      </c>
    </row>
    <row r="539" spans="1:53" ht="16.05" customHeight="1" x14ac:dyDescent="0.3">
      <c r="A539" s="23">
        <v>1997</v>
      </c>
      <c r="B539" s="27" t="s">
        <v>187</v>
      </c>
      <c r="C539" s="27" t="s">
        <v>188</v>
      </c>
      <c r="D539" s="27" t="s">
        <v>1688</v>
      </c>
      <c r="E539" s="28">
        <v>35706</v>
      </c>
      <c r="F539" s="36">
        <v>0.47824074074074074</v>
      </c>
      <c r="G539" s="22">
        <v>35706</v>
      </c>
      <c r="H539" s="37">
        <v>0.62407407407407411</v>
      </c>
      <c r="I539" s="34" t="s">
        <v>6250</v>
      </c>
      <c r="J539" s="35">
        <v>27.812999999999999</v>
      </c>
      <c r="K539" s="35">
        <v>54.731000000000002</v>
      </c>
      <c r="L539" s="42">
        <v>33</v>
      </c>
      <c r="M539" s="35">
        <v>5.3040000000000003</v>
      </c>
      <c r="N539" s="35"/>
      <c r="O539" s="44"/>
      <c r="P539" s="44">
        <v>5.2</v>
      </c>
      <c r="Q539" s="44">
        <v>4.8</v>
      </c>
      <c r="R539" s="44"/>
      <c r="S539" s="27" t="s">
        <v>5494</v>
      </c>
      <c r="T539" s="23" t="s">
        <v>582</v>
      </c>
      <c r="U539" s="27"/>
      <c r="V539" s="46">
        <v>1191404</v>
      </c>
      <c r="W539" s="47"/>
      <c r="X539" s="23">
        <v>0</v>
      </c>
      <c r="Y539" s="23">
        <v>0</v>
      </c>
      <c r="Z539" s="23">
        <v>6</v>
      </c>
      <c r="AA539" s="23"/>
      <c r="AB539" s="47"/>
      <c r="AC539" s="27"/>
      <c r="AD539" s="23" t="s">
        <v>163</v>
      </c>
      <c r="AE539" s="23"/>
      <c r="AF539" s="23"/>
      <c r="AG539" s="23"/>
      <c r="AH539" s="23" t="s">
        <v>128</v>
      </c>
      <c r="AI539" s="23" t="s">
        <v>128</v>
      </c>
      <c r="AJ539" s="23" t="s">
        <v>43</v>
      </c>
      <c r="AK539" s="27"/>
      <c r="AL539" s="27"/>
      <c r="AM539" s="23"/>
      <c r="AN539" s="23"/>
      <c r="AO539" s="23"/>
      <c r="AP539" s="23"/>
      <c r="AQ539" s="23"/>
      <c r="AR539" s="23"/>
      <c r="AS539" s="23" t="s">
        <v>129</v>
      </c>
      <c r="AT539" s="23" t="s">
        <v>129</v>
      </c>
      <c r="AU539" s="23" t="s">
        <v>128</v>
      </c>
      <c r="AV539" s="23" t="s">
        <v>128</v>
      </c>
      <c r="AW539" s="23" t="s">
        <v>129</v>
      </c>
      <c r="AX539" s="23" t="s">
        <v>128</v>
      </c>
      <c r="AY539" s="23"/>
      <c r="AZ539" s="23" t="s">
        <v>1689</v>
      </c>
      <c r="BA539" s="45" t="s">
        <v>6414</v>
      </c>
    </row>
    <row r="540" spans="1:53" ht="16.05" customHeight="1" x14ac:dyDescent="0.3">
      <c r="A540" s="23">
        <v>1997</v>
      </c>
      <c r="B540" s="27" t="s">
        <v>159</v>
      </c>
      <c r="C540" s="27" t="s">
        <v>160</v>
      </c>
      <c r="D540" s="27" t="s">
        <v>1682</v>
      </c>
      <c r="E540" s="28">
        <v>35709</v>
      </c>
      <c r="F540" s="36">
        <v>0.97567129629629623</v>
      </c>
      <c r="G540" s="22">
        <v>35710</v>
      </c>
      <c r="H540" s="37">
        <v>5.9004629629629629E-2</v>
      </c>
      <c r="I540" s="34" t="s">
        <v>6250</v>
      </c>
      <c r="J540" s="35">
        <v>43.045000000000002</v>
      </c>
      <c r="K540" s="35">
        <v>12.835000000000001</v>
      </c>
      <c r="L540" s="42">
        <v>3.9</v>
      </c>
      <c r="M540" s="35">
        <v>5.5439999999999996</v>
      </c>
      <c r="N540" s="35">
        <v>5.47</v>
      </c>
      <c r="O540" s="44">
        <v>5.3</v>
      </c>
      <c r="P540" s="44">
        <v>5.2</v>
      </c>
      <c r="Q540" s="44">
        <v>5.3</v>
      </c>
      <c r="R540" s="44"/>
      <c r="S540" s="27" t="s">
        <v>6161</v>
      </c>
      <c r="T540" s="23" t="s">
        <v>204</v>
      </c>
      <c r="U540" s="27"/>
      <c r="V540" s="46">
        <v>10900821</v>
      </c>
      <c r="W540" s="47"/>
      <c r="X540" s="23">
        <v>0</v>
      </c>
      <c r="Y540" s="23">
        <v>0</v>
      </c>
      <c r="Z540" s="23">
        <v>4</v>
      </c>
      <c r="AA540" s="23"/>
      <c r="AB540" s="47"/>
      <c r="AC540" s="27"/>
      <c r="AD540" s="23" t="s">
        <v>232</v>
      </c>
      <c r="AE540" s="23"/>
      <c r="AF540" s="23"/>
      <c r="AG540" s="23"/>
      <c r="AH540" s="23" t="s">
        <v>128</v>
      </c>
      <c r="AI540" s="23" t="s">
        <v>128</v>
      </c>
      <c r="AJ540" s="23" t="s">
        <v>1691</v>
      </c>
      <c r="AK540" s="27" t="s">
        <v>1685</v>
      </c>
      <c r="AL540" s="27" t="s">
        <v>1692</v>
      </c>
      <c r="AM540" s="23"/>
      <c r="AN540" s="23"/>
      <c r="AO540" s="23"/>
      <c r="AP540" s="23"/>
      <c r="AQ540" s="23"/>
      <c r="AR540" s="23"/>
      <c r="AS540" s="23" t="s">
        <v>129</v>
      </c>
      <c r="AT540" s="23" t="s">
        <v>129</v>
      </c>
      <c r="AU540" s="23" t="s">
        <v>128</v>
      </c>
      <c r="AV540" s="23" t="s">
        <v>128</v>
      </c>
      <c r="AW540" s="23" t="s">
        <v>129</v>
      </c>
      <c r="AX540" s="23" t="s">
        <v>128</v>
      </c>
      <c r="AY540" s="23"/>
      <c r="AZ540" s="23" t="s">
        <v>1690</v>
      </c>
      <c r="BA540" s="65" t="s">
        <v>1693</v>
      </c>
    </row>
    <row r="541" spans="1:53" ht="16.05" customHeight="1" x14ac:dyDescent="0.3">
      <c r="A541" s="23">
        <v>1997</v>
      </c>
      <c r="B541" s="27" t="s">
        <v>123</v>
      </c>
      <c r="C541" s="27" t="s">
        <v>124</v>
      </c>
      <c r="D541" s="27" t="s">
        <v>402</v>
      </c>
      <c r="E541" s="28">
        <v>35737</v>
      </c>
      <c r="F541" s="36">
        <v>0.33887731481481481</v>
      </c>
      <c r="G541" s="22">
        <v>35737</v>
      </c>
      <c r="H541" s="37">
        <v>0.42221064814814818</v>
      </c>
      <c r="I541" s="34" t="s">
        <v>6250</v>
      </c>
      <c r="J541" s="35">
        <v>38.805999999999997</v>
      </c>
      <c r="K541" s="35">
        <v>42.408000000000001</v>
      </c>
      <c r="L541" s="42">
        <v>33</v>
      </c>
      <c r="M541" s="43">
        <v>4.7699999999999996</v>
      </c>
      <c r="N541" s="35"/>
      <c r="O541" s="44"/>
      <c r="P541" s="44"/>
      <c r="Q541" s="44"/>
      <c r="R541" s="44"/>
      <c r="S541" s="27" t="s">
        <v>5110</v>
      </c>
      <c r="T541" s="23"/>
      <c r="U541" s="27"/>
      <c r="V541" s="46">
        <v>814950</v>
      </c>
      <c r="W541" s="47"/>
      <c r="X541" s="23">
        <v>0</v>
      </c>
      <c r="Y541" s="23">
        <v>0</v>
      </c>
      <c r="Z541" s="23">
        <v>2</v>
      </c>
      <c r="AA541" s="23"/>
      <c r="AB541" s="47"/>
      <c r="AC541" s="27"/>
      <c r="AD541" s="23"/>
      <c r="AE541" s="23">
        <v>7</v>
      </c>
      <c r="AF541" s="23"/>
      <c r="AG541" s="23"/>
      <c r="AH541" s="23" t="s">
        <v>128</v>
      </c>
      <c r="AI541" s="23" t="s">
        <v>128</v>
      </c>
      <c r="AJ541" s="23" t="s">
        <v>1695</v>
      </c>
      <c r="AK541" s="27"/>
      <c r="AL541" s="27"/>
      <c r="AM541" s="23"/>
      <c r="AN541" s="23"/>
      <c r="AO541" s="23"/>
      <c r="AP541" s="23"/>
      <c r="AQ541" s="23"/>
      <c r="AR541" s="23"/>
      <c r="AS541" s="23" t="s">
        <v>129</v>
      </c>
      <c r="AT541" s="23" t="s">
        <v>129</v>
      </c>
      <c r="AU541" s="23" t="s">
        <v>128</v>
      </c>
      <c r="AV541" s="23" t="s">
        <v>128</v>
      </c>
      <c r="AW541" s="23" t="s">
        <v>129</v>
      </c>
      <c r="AX541" s="23" t="s">
        <v>128</v>
      </c>
      <c r="AY541" s="23"/>
      <c r="AZ541" s="23" t="s">
        <v>1694</v>
      </c>
      <c r="BA541" s="45" t="s">
        <v>6433</v>
      </c>
    </row>
    <row r="542" spans="1:53" ht="16.05" customHeight="1" x14ac:dyDescent="0.3">
      <c r="A542" s="23">
        <v>1997</v>
      </c>
      <c r="B542" s="27" t="s">
        <v>148</v>
      </c>
      <c r="C542" s="27" t="s">
        <v>831</v>
      </c>
      <c r="D542" s="27" t="s">
        <v>1696</v>
      </c>
      <c r="E542" s="28">
        <v>35740</v>
      </c>
      <c r="F542" s="36">
        <v>0.10732638888888889</v>
      </c>
      <c r="G542" s="22">
        <v>35739</v>
      </c>
      <c r="H542" s="37">
        <v>0.89899305555555553</v>
      </c>
      <c r="I542" s="34" t="s">
        <v>6250</v>
      </c>
      <c r="J542" s="35">
        <v>46.8</v>
      </c>
      <c r="K542" s="35">
        <v>-71.41</v>
      </c>
      <c r="L542" s="42">
        <v>22</v>
      </c>
      <c r="M542" s="43">
        <v>4.83</v>
      </c>
      <c r="N542" s="35"/>
      <c r="O542" s="44"/>
      <c r="P542" s="44">
        <v>4.7</v>
      </c>
      <c r="Q542" s="44">
        <v>4</v>
      </c>
      <c r="R542" s="44"/>
      <c r="S542" s="27" t="s">
        <v>5110</v>
      </c>
      <c r="T542" s="23" t="s">
        <v>497</v>
      </c>
      <c r="U542" s="27"/>
      <c r="V542" s="46">
        <v>731622</v>
      </c>
      <c r="W542" s="47"/>
      <c r="X542" s="23">
        <v>1</v>
      </c>
      <c r="Y542" s="23">
        <v>0</v>
      </c>
      <c r="Z542" s="23">
        <v>0</v>
      </c>
      <c r="AA542" s="23">
        <v>0</v>
      </c>
      <c r="AB542" s="47">
        <v>0</v>
      </c>
      <c r="AC542" s="27" t="s">
        <v>808</v>
      </c>
      <c r="AD542" s="23">
        <v>1</v>
      </c>
      <c r="AE542" s="23">
        <v>0</v>
      </c>
      <c r="AF542" s="23"/>
      <c r="AG542" s="23"/>
      <c r="AH542" s="23" t="s">
        <v>128</v>
      </c>
      <c r="AI542" s="23" t="s">
        <v>128</v>
      </c>
      <c r="AJ542" s="23" t="s">
        <v>1631</v>
      </c>
      <c r="AK542" s="27"/>
      <c r="AL542" s="27" t="s">
        <v>1698</v>
      </c>
      <c r="AM542" s="23"/>
      <c r="AN542" s="23"/>
      <c r="AO542" s="23"/>
      <c r="AP542" s="23"/>
      <c r="AQ542" s="23"/>
      <c r="AR542" s="23"/>
      <c r="AS542" s="23" t="s">
        <v>129</v>
      </c>
      <c r="AT542" s="23" t="s">
        <v>129</v>
      </c>
      <c r="AU542" s="23" t="s">
        <v>128</v>
      </c>
      <c r="AV542" s="23" t="s">
        <v>128</v>
      </c>
      <c r="AW542" s="23" t="s">
        <v>129</v>
      </c>
      <c r="AX542" s="23" t="s">
        <v>128</v>
      </c>
      <c r="AY542" s="23"/>
      <c r="AZ542" s="23" t="s">
        <v>1697</v>
      </c>
      <c r="BA542" s="65" t="s">
        <v>1699</v>
      </c>
    </row>
    <row r="543" spans="1:53" ht="16.05" customHeight="1" x14ac:dyDescent="0.3">
      <c r="A543" s="23">
        <v>1997</v>
      </c>
      <c r="B543" s="27" t="s">
        <v>130</v>
      </c>
      <c r="C543" s="27" t="s">
        <v>1185</v>
      </c>
      <c r="D543" s="27" t="s">
        <v>1700</v>
      </c>
      <c r="E543" s="28">
        <v>35748</v>
      </c>
      <c r="F543" s="36">
        <v>0.18741898148148148</v>
      </c>
      <c r="G543" s="28">
        <v>35748</v>
      </c>
      <c r="H543" s="36">
        <v>0.52075231481481488</v>
      </c>
      <c r="I543" s="34" t="s">
        <v>6252</v>
      </c>
      <c r="J543" s="35">
        <v>24.155999999999999</v>
      </c>
      <c r="K543" s="35">
        <v>121.861</v>
      </c>
      <c r="L543" s="42">
        <v>33</v>
      </c>
      <c r="M543" s="35">
        <v>5.0999999999999996</v>
      </c>
      <c r="N543" s="35"/>
      <c r="O543" s="44"/>
      <c r="P543" s="44">
        <v>5.2</v>
      </c>
      <c r="Q543" s="44">
        <v>4.8</v>
      </c>
      <c r="R543" s="44"/>
      <c r="S543" s="27" t="s">
        <v>5418</v>
      </c>
      <c r="T543" s="23" t="s">
        <v>582</v>
      </c>
      <c r="U543" s="27"/>
      <c r="V543" s="46">
        <v>6585268</v>
      </c>
      <c r="W543" s="47"/>
      <c r="X543" s="23">
        <v>0</v>
      </c>
      <c r="Y543" s="23">
        <v>0</v>
      </c>
      <c r="Z543" s="23">
        <v>1</v>
      </c>
      <c r="AA543" s="23"/>
      <c r="AB543" s="47"/>
      <c r="AC543" s="27" t="s">
        <v>1701</v>
      </c>
      <c r="AD543" s="23"/>
      <c r="AE543" s="23"/>
      <c r="AF543" s="23"/>
      <c r="AG543" s="23"/>
      <c r="AH543" s="23" t="s">
        <v>129</v>
      </c>
      <c r="AI543" s="23" t="s">
        <v>128</v>
      </c>
      <c r="AJ543" s="23" t="s">
        <v>43</v>
      </c>
      <c r="AK543" s="27"/>
      <c r="AL543" s="27"/>
      <c r="AM543" s="23"/>
      <c r="AN543" s="23"/>
      <c r="AO543" s="23"/>
      <c r="AP543" s="23"/>
      <c r="AQ543" s="23"/>
      <c r="AR543" s="23"/>
      <c r="AS543" s="23" t="s">
        <v>129</v>
      </c>
      <c r="AT543" s="23" t="s">
        <v>129</v>
      </c>
      <c r="AU543" s="23" t="s">
        <v>128</v>
      </c>
      <c r="AV543" s="23" t="s">
        <v>128</v>
      </c>
      <c r="AW543" s="23" t="s">
        <v>129</v>
      </c>
      <c r="AX543" s="23" t="s">
        <v>128</v>
      </c>
      <c r="AY543" s="23"/>
      <c r="AZ543" s="23" t="s">
        <v>1702</v>
      </c>
      <c r="BA543" s="45" t="s">
        <v>6405</v>
      </c>
    </row>
    <row r="544" spans="1:53" ht="16.05" customHeight="1" x14ac:dyDescent="0.3">
      <c r="A544" s="23">
        <v>1998</v>
      </c>
      <c r="B544" s="27" t="s">
        <v>218</v>
      </c>
      <c r="C544" s="27" t="s">
        <v>481</v>
      </c>
      <c r="D544" s="27" t="s">
        <v>1703</v>
      </c>
      <c r="E544" s="28">
        <v>35837</v>
      </c>
      <c r="F544" s="36">
        <v>0.55192129629629627</v>
      </c>
      <c r="G544" s="22">
        <v>35837</v>
      </c>
      <c r="H544" s="37">
        <v>0.88525462962962964</v>
      </c>
      <c r="I544" s="34" t="s">
        <v>6250</v>
      </c>
      <c r="J544" s="35">
        <v>10.331</v>
      </c>
      <c r="K544" s="35">
        <v>124.99</v>
      </c>
      <c r="L544" s="42">
        <v>56.8</v>
      </c>
      <c r="M544" s="35">
        <v>5.5449999999999999</v>
      </c>
      <c r="N544" s="35"/>
      <c r="O544" s="44"/>
      <c r="P544" s="44">
        <v>5.5</v>
      </c>
      <c r="Q544" s="44"/>
      <c r="R544" s="44"/>
      <c r="S544" s="27" t="s">
        <v>5307</v>
      </c>
      <c r="T544" s="23" t="s">
        <v>582</v>
      </c>
      <c r="U544" s="27"/>
      <c r="V544" s="46"/>
      <c r="W544" s="47"/>
      <c r="X544" s="23">
        <v>0</v>
      </c>
      <c r="Y544" s="23">
        <v>0</v>
      </c>
      <c r="Z544" s="23">
        <v>6</v>
      </c>
      <c r="AA544" s="23"/>
      <c r="AB544" s="47"/>
      <c r="AC544" s="27"/>
      <c r="AD544" s="23">
        <v>11</v>
      </c>
      <c r="AE544" s="23">
        <v>1</v>
      </c>
      <c r="AF544" s="23"/>
      <c r="AG544" s="23" t="s">
        <v>129</v>
      </c>
      <c r="AH544" s="23"/>
      <c r="AI544" s="23"/>
      <c r="AJ544" s="23" t="s">
        <v>43</v>
      </c>
      <c r="AK544" s="27"/>
      <c r="AL544" s="27"/>
      <c r="AM544" s="23"/>
      <c r="AN544" s="23"/>
      <c r="AO544" s="23"/>
      <c r="AP544" s="23"/>
      <c r="AQ544" s="23"/>
      <c r="AR544" s="23"/>
      <c r="AS544" s="23" t="s">
        <v>129</v>
      </c>
      <c r="AT544" s="23" t="s">
        <v>129</v>
      </c>
      <c r="AU544" s="23" t="s">
        <v>128</v>
      </c>
      <c r="AV544" s="23" t="s">
        <v>128</v>
      </c>
      <c r="AW544" s="23" t="s">
        <v>129</v>
      </c>
      <c r="AX544" s="23" t="s">
        <v>128</v>
      </c>
      <c r="AY544" s="23"/>
      <c r="AZ544" s="23" t="s">
        <v>1704</v>
      </c>
      <c r="BA544" s="45" t="s">
        <v>6415</v>
      </c>
    </row>
    <row r="545" spans="1:53" ht="16.05" customHeight="1" x14ac:dyDescent="0.3">
      <c r="A545" s="23">
        <v>1998</v>
      </c>
      <c r="B545" s="27" t="s">
        <v>598</v>
      </c>
      <c r="C545" s="27" t="s">
        <v>598</v>
      </c>
      <c r="D545" s="27" t="s">
        <v>1545</v>
      </c>
      <c r="E545" s="28">
        <v>35847</v>
      </c>
      <c r="F545" s="36">
        <v>3.8680555555555558E-2</v>
      </c>
      <c r="G545" s="22">
        <v>35847</v>
      </c>
      <c r="H545" s="37">
        <v>0.41368055555555555</v>
      </c>
      <c r="I545" s="34" t="s">
        <v>6250</v>
      </c>
      <c r="J545" s="35">
        <v>37.222000000000001</v>
      </c>
      <c r="K545" s="35">
        <v>138.684</v>
      </c>
      <c r="L545" s="42">
        <v>33</v>
      </c>
      <c r="M545" s="35">
        <v>5.09</v>
      </c>
      <c r="N545" s="35"/>
      <c r="O545" s="44"/>
      <c r="P545" s="44">
        <v>5.3</v>
      </c>
      <c r="Q545" s="44">
        <v>4.5</v>
      </c>
      <c r="R545" s="44"/>
      <c r="S545" s="27" t="s">
        <v>5366</v>
      </c>
      <c r="T545" s="23" t="s">
        <v>497</v>
      </c>
      <c r="U545" s="27"/>
      <c r="V545" s="46">
        <v>21514838</v>
      </c>
      <c r="W545" s="47"/>
      <c r="X545" s="23">
        <v>0</v>
      </c>
      <c r="Y545" s="23">
        <v>0</v>
      </c>
      <c r="Z545" s="23">
        <v>1</v>
      </c>
      <c r="AA545" s="23"/>
      <c r="AB545" s="47"/>
      <c r="AC545" s="27"/>
      <c r="AD545" s="23"/>
      <c r="AE545" s="23"/>
      <c r="AF545" s="66"/>
      <c r="AG545" s="23" t="s">
        <v>129</v>
      </c>
      <c r="AH545" s="23" t="s">
        <v>128</v>
      </c>
      <c r="AI545" s="23" t="s">
        <v>128</v>
      </c>
      <c r="AJ545" s="23" t="s">
        <v>43</v>
      </c>
      <c r="AK545" s="27" t="s">
        <v>100</v>
      </c>
      <c r="AL545" s="27"/>
      <c r="AM545" s="23"/>
      <c r="AN545" s="23"/>
      <c r="AO545" s="23"/>
      <c r="AP545" s="23"/>
      <c r="AQ545" s="23"/>
      <c r="AR545" s="23"/>
      <c r="AS545" s="23" t="s">
        <v>129</v>
      </c>
      <c r="AT545" s="23" t="s">
        <v>129</v>
      </c>
      <c r="AU545" s="23" t="s">
        <v>128</v>
      </c>
      <c r="AV545" s="23" t="s">
        <v>128</v>
      </c>
      <c r="AW545" s="23" t="s">
        <v>129</v>
      </c>
      <c r="AX545" s="23" t="s">
        <v>128</v>
      </c>
      <c r="AY545" s="23"/>
      <c r="AZ545" s="23" t="s">
        <v>1705</v>
      </c>
      <c r="BA545" s="45" t="s">
        <v>6527</v>
      </c>
    </row>
    <row r="546" spans="1:53" ht="16.05" customHeight="1" x14ac:dyDescent="0.3">
      <c r="A546" s="23">
        <v>1998</v>
      </c>
      <c r="B546" s="27" t="s">
        <v>159</v>
      </c>
      <c r="C546" s="27" t="s">
        <v>160</v>
      </c>
      <c r="D546" s="27" t="s">
        <v>1706</v>
      </c>
      <c r="E546" s="28">
        <v>35880</v>
      </c>
      <c r="F546" s="36">
        <v>0.68488425925925922</v>
      </c>
      <c r="G546" s="22">
        <v>35880</v>
      </c>
      <c r="H546" s="37">
        <v>0.72655092592592585</v>
      </c>
      <c r="I546" s="34" t="s">
        <v>6250</v>
      </c>
      <c r="J546" s="35">
        <v>43.255000000000003</v>
      </c>
      <c r="K546" s="35">
        <v>12.968999999999999</v>
      </c>
      <c r="L546" s="42">
        <v>44.8</v>
      </c>
      <c r="M546" s="35">
        <v>5.423</v>
      </c>
      <c r="N546" s="35">
        <v>5.26</v>
      </c>
      <c r="O546" s="44">
        <v>5.5</v>
      </c>
      <c r="P546" s="44">
        <v>5.3</v>
      </c>
      <c r="Q546" s="44">
        <v>4.9000000000000004</v>
      </c>
      <c r="R546" s="44"/>
      <c r="S546" s="27" t="s">
        <v>6162</v>
      </c>
      <c r="T546" s="23" t="s">
        <v>134</v>
      </c>
      <c r="U546" s="27"/>
      <c r="V546" s="46">
        <v>10118529</v>
      </c>
      <c r="W546" s="47"/>
      <c r="X546" s="23">
        <v>1</v>
      </c>
      <c r="Y546" s="23">
        <v>0</v>
      </c>
      <c r="Z546" s="23">
        <v>0</v>
      </c>
      <c r="AA546" s="23"/>
      <c r="AB546" s="47"/>
      <c r="AC546" s="27" t="s">
        <v>808</v>
      </c>
      <c r="AD546" s="23" t="s">
        <v>420</v>
      </c>
      <c r="AE546" s="23"/>
      <c r="AF546" s="66"/>
      <c r="AG546" s="23"/>
      <c r="AH546" s="23" t="s">
        <v>128</v>
      </c>
      <c r="AI546" s="23" t="s">
        <v>128</v>
      </c>
      <c r="AJ546" s="23" t="s">
        <v>1708</v>
      </c>
      <c r="AK546" s="27" t="s">
        <v>1685</v>
      </c>
      <c r="AL546" s="27" t="s">
        <v>1709</v>
      </c>
      <c r="AM546" s="23"/>
      <c r="AN546" s="23"/>
      <c r="AO546" s="23"/>
      <c r="AP546" s="23"/>
      <c r="AQ546" s="23"/>
      <c r="AR546" s="23"/>
      <c r="AS546" s="23" t="s">
        <v>129</v>
      </c>
      <c r="AT546" s="23" t="s">
        <v>129</v>
      </c>
      <c r="AU546" s="23" t="s">
        <v>128</v>
      </c>
      <c r="AV546" s="23" t="s">
        <v>128</v>
      </c>
      <c r="AW546" s="23" t="s">
        <v>129</v>
      </c>
      <c r="AX546" s="23" t="s">
        <v>128</v>
      </c>
      <c r="AY546" s="23"/>
      <c r="AZ546" s="23" t="s">
        <v>1707</v>
      </c>
      <c r="BA546" s="65" t="s">
        <v>1710</v>
      </c>
    </row>
    <row r="547" spans="1:53" ht="16.05" customHeight="1" x14ac:dyDescent="0.3">
      <c r="A547" s="23">
        <v>1998</v>
      </c>
      <c r="B547" s="27" t="s">
        <v>159</v>
      </c>
      <c r="C547" s="27" t="s">
        <v>160</v>
      </c>
      <c r="D547" s="27" t="s">
        <v>1706</v>
      </c>
      <c r="E547" s="28">
        <v>35888</v>
      </c>
      <c r="F547" s="36">
        <v>0.31013888888888891</v>
      </c>
      <c r="G547" s="22">
        <v>35888</v>
      </c>
      <c r="H547" s="37">
        <v>0.39347222222222222</v>
      </c>
      <c r="I547" s="34" t="s">
        <v>6250</v>
      </c>
      <c r="J547" s="35">
        <v>43.164000000000001</v>
      </c>
      <c r="K547" s="35">
        <v>12.701000000000001</v>
      </c>
      <c r="L547" s="42">
        <v>1.9</v>
      </c>
      <c r="M547" s="35">
        <v>5.1550000000000002</v>
      </c>
      <c r="N547" s="35">
        <v>5.0999999999999996</v>
      </c>
      <c r="O547" s="44">
        <v>5</v>
      </c>
      <c r="P547" s="44">
        <v>5</v>
      </c>
      <c r="Q547" s="44">
        <v>4.8</v>
      </c>
      <c r="R547" s="44"/>
      <c r="S547" s="27" t="s">
        <v>6163</v>
      </c>
      <c r="T547" s="23" t="s">
        <v>171</v>
      </c>
      <c r="U547" s="27"/>
      <c r="V547" s="46">
        <v>8207889</v>
      </c>
      <c r="W547" s="47">
        <v>905</v>
      </c>
      <c r="X547" s="23">
        <v>0</v>
      </c>
      <c r="Y547" s="23">
        <v>0</v>
      </c>
      <c r="Z547" s="23">
        <v>5</v>
      </c>
      <c r="AA547" s="23">
        <v>500</v>
      </c>
      <c r="AB547" s="47">
        <v>8000</v>
      </c>
      <c r="AC547" s="27"/>
      <c r="AD547" s="23">
        <v>300</v>
      </c>
      <c r="AE547" s="23" t="s">
        <v>136</v>
      </c>
      <c r="AF547" s="66" t="s">
        <v>141</v>
      </c>
      <c r="AG547" s="23"/>
      <c r="AH547" s="23" t="s">
        <v>128</v>
      </c>
      <c r="AI547" s="23" t="s">
        <v>128</v>
      </c>
      <c r="AJ547" s="23" t="s">
        <v>1712</v>
      </c>
      <c r="AK547" s="27" t="s">
        <v>1685</v>
      </c>
      <c r="AL547" s="27" t="s">
        <v>1713</v>
      </c>
      <c r="AM547" s="23"/>
      <c r="AN547" s="23"/>
      <c r="AO547" s="23"/>
      <c r="AP547" s="23"/>
      <c r="AQ547" s="23" t="s">
        <v>129</v>
      </c>
      <c r="AR547" s="23"/>
      <c r="AS547" s="23" t="s">
        <v>129</v>
      </c>
      <c r="AT547" s="23" t="s">
        <v>129</v>
      </c>
      <c r="AU547" s="23" t="s">
        <v>129</v>
      </c>
      <c r="AV547" s="23" t="s">
        <v>129</v>
      </c>
      <c r="AW547" s="23" t="s">
        <v>129</v>
      </c>
      <c r="AX547" s="23" t="s">
        <v>128</v>
      </c>
      <c r="AY547" s="23"/>
      <c r="AZ547" s="23" t="s">
        <v>1711</v>
      </c>
      <c r="BA547" s="65" t="s">
        <v>1714</v>
      </c>
    </row>
    <row r="548" spans="1:53" ht="16.05" customHeight="1" x14ac:dyDescent="0.3">
      <c r="A548" s="23">
        <v>1998</v>
      </c>
      <c r="B548" s="27" t="s">
        <v>123</v>
      </c>
      <c r="C548" s="27" t="s">
        <v>124</v>
      </c>
      <c r="D548" s="27" t="s">
        <v>1715</v>
      </c>
      <c r="E548" s="28">
        <v>35898</v>
      </c>
      <c r="F548" s="36">
        <v>0.63510416666666669</v>
      </c>
      <c r="G548" s="22">
        <v>35898</v>
      </c>
      <c r="H548" s="37">
        <v>0.76010416666666669</v>
      </c>
      <c r="I548" s="34" t="s">
        <v>6250</v>
      </c>
      <c r="J548" s="35">
        <v>39.238</v>
      </c>
      <c r="K548" s="35">
        <v>41.055</v>
      </c>
      <c r="L548" s="42">
        <v>33</v>
      </c>
      <c r="M548" s="35">
        <v>5.2750000000000004</v>
      </c>
      <c r="N548" s="35"/>
      <c r="O548" s="44">
        <v>5</v>
      </c>
      <c r="P548" s="44">
        <v>4.8</v>
      </c>
      <c r="Q548" s="44">
        <v>4.8</v>
      </c>
      <c r="R548" s="44"/>
      <c r="S548" s="27" t="s">
        <v>5351</v>
      </c>
      <c r="T548" s="23" t="s">
        <v>139</v>
      </c>
      <c r="U548" s="27"/>
      <c r="V548" s="46">
        <v>2404213</v>
      </c>
      <c r="W548" s="47"/>
      <c r="X548" s="23">
        <v>0</v>
      </c>
      <c r="Y548" s="23">
        <v>0</v>
      </c>
      <c r="Z548" s="50">
        <v>11</v>
      </c>
      <c r="AA548" s="23"/>
      <c r="AB548" s="47"/>
      <c r="AC548" s="27"/>
      <c r="AD548" s="23" t="s">
        <v>163</v>
      </c>
      <c r="AE548" s="23"/>
      <c r="AF548" s="66"/>
      <c r="AG548" s="23"/>
      <c r="AH548" s="23" t="s">
        <v>128</v>
      </c>
      <c r="AI548" s="23" t="s">
        <v>128</v>
      </c>
      <c r="AJ548" s="23" t="s">
        <v>43</v>
      </c>
      <c r="AK548" s="27" t="s">
        <v>100</v>
      </c>
      <c r="AL548" s="27"/>
      <c r="AM548" s="23"/>
      <c r="AN548" s="23"/>
      <c r="AO548" s="23"/>
      <c r="AP548" s="23"/>
      <c r="AQ548" s="23"/>
      <c r="AR548" s="23"/>
      <c r="AS548" s="23" t="s">
        <v>129</v>
      </c>
      <c r="AT548" s="23" t="s">
        <v>129</v>
      </c>
      <c r="AU548" s="23" t="s">
        <v>128</v>
      </c>
      <c r="AV548" s="23" t="s">
        <v>128</v>
      </c>
      <c r="AW548" s="23" t="s">
        <v>129</v>
      </c>
      <c r="AX548" s="23" t="s">
        <v>128</v>
      </c>
      <c r="AY548" s="23"/>
      <c r="AZ548" s="23" t="s">
        <v>1716</v>
      </c>
      <c r="BA548" s="45" t="s">
        <v>6528</v>
      </c>
    </row>
    <row r="549" spans="1:53" ht="16.05" customHeight="1" x14ac:dyDescent="0.3">
      <c r="A549" s="23">
        <v>1998</v>
      </c>
      <c r="B549" s="27" t="s">
        <v>254</v>
      </c>
      <c r="C549" s="27" t="s">
        <v>1428</v>
      </c>
      <c r="D549" s="27" t="s">
        <v>1717</v>
      </c>
      <c r="E549" s="28">
        <v>35943</v>
      </c>
      <c r="F549" s="36">
        <v>0.77324074074074067</v>
      </c>
      <c r="G549" s="22">
        <v>35943</v>
      </c>
      <c r="H549" s="37">
        <v>0.89824074074074067</v>
      </c>
      <c r="I549" s="34" t="s">
        <v>6250</v>
      </c>
      <c r="J549" s="35">
        <v>31.401</v>
      </c>
      <c r="K549" s="35">
        <v>27.667000000000002</v>
      </c>
      <c r="L549" s="42">
        <v>10</v>
      </c>
      <c r="M549" s="35">
        <v>5.4980000000000002</v>
      </c>
      <c r="N549" s="35"/>
      <c r="O549" s="44"/>
      <c r="P549" s="44">
        <v>5.5</v>
      </c>
      <c r="Q549" s="44">
        <v>5</v>
      </c>
      <c r="R549" s="44"/>
      <c r="S549" s="27" t="s">
        <v>5495</v>
      </c>
      <c r="T549" s="23" t="s">
        <v>497</v>
      </c>
      <c r="U549" s="27"/>
      <c r="V549" s="46"/>
      <c r="W549" s="47"/>
      <c r="X549" s="23">
        <v>0</v>
      </c>
      <c r="Y549" s="23">
        <v>0</v>
      </c>
      <c r="Z549" s="23">
        <v>1</v>
      </c>
      <c r="AA549" s="23"/>
      <c r="AB549" s="47"/>
      <c r="AC549" s="27"/>
      <c r="AD549" s="23"/>
      <c r="AE549" s="23"/>
      <c r="AF549" s="23"/>
      <c r="AG549" s="23"/>
      <c r="AH549" s="23"/>
      <c r="AI549" s="23"/>
      <c r="AJ549" s="23" t="s">
        <v>43</v>
      </c>
      <c r="AK549" s="27" t="s">
        <v>100</v>
      </c>
      <c r="AL549" s="27"/>
      <c r="AM549" s="23"/>
      <c r="AN549" s="23"/>
      <c r="AO549" s="23"/>
      <c r="AP549" s="23"/>
      <c r="AQ549" s="23"/>
      <c r="AR549" s="23"/>
      <c r="AS549" s="23" t="s">
        <v>129</v>
      </c>
      <c r="AT549" s="23" t="s">
        <v>129</v>
      </c>
      <c r="AU549" s="23" t="s">
        <v>128</v>
      </c>
      <c r="AV549" s="23" t="s">
        <v>128</v>
      </c>
      <c r="AW549" s="23" t="s">
        <v>129</v>
      </c>
      <c r="AX549" s="23" t="s">
        <v>128</v>
      </c>
      <c r="AY549" s="23"/>
      <c r="AZ549" s="23" t="s">
        <v>1718</v>
      </c>
      <c r="BA549" s="45" t="s">
        <v>6403</v>
      </c>
    </row>
    <row r="550" spans="1:53" ht="16.05" customHeight="1" x14ac:dyDescent="0.3">
      <c r="A550" s="23">
        <v>1998</v>
      </c>
      <c r="B550" s="27" t="s">
        <v>123</v>
      </c>
      <c r="C550" s="27" t="s">
        <v>124</v>
      </c>
      <c r="D550" s="27" t="s">
        <v>1719</v>
      </c>
      <c r="E550" s="28">
        <v>35980</v>
      </c>
      <c r="F550" s="36">
        <v>9.4282407407407412E-2</v>
      </c>
      <c r="G550" s="22">
        <v>35980</v>
      </c>
      <c r="H550" s="37">
        <v>0.21928240740740743</v>
      </c>
      <c r="I550" s="34" t="s">
        <v>6250</v>
      </c>
      <c r="J550" s="35">
        <v>36.874000000000002</v>
      </c>
      <c r="K550" s="35">
        <v>35.320999999999998</v>
      </c>
      <c r="L550" s="42">
        <v>33</v>
      </c>
      <c r="M550" s="35">
        <v>5.4340000000000002</v>
      </c>
      <c r="N550" s="35"/>
      <c r="O550" s="44">
        <v>5.3</v>
      </c>
      <c r="P550" s="44">
        <v>5</v>
      </c>
      <c r="Q550" s="44">
        <v>4.7</v>
      </c>
      <c r="R550" s="44"/>
      <c r="S550" s="27" t="s">
        <v>5355</v>
      </c>
      <c r="T550" s="23"/>
      <c r="U550" s="27"/>
      <c r="V550" s="46">
        <v>4219730</v>
      </c>
      <c r="W550" s="47">
        <v>1016</v>
      </c>
      <c r="X550" s="23">
        <v>0</v>
      </c>
      <c r="Y550" s="23">
        <v>0</v>
      </c>
      <c r="Z550" s="23">
        <v>1000</v>
      </c>
      <c r="AA550" s="23"/>
      <c r="AB550" s="47"/>
      <c r="AC550" s="27"/>
      <c r="AD550" s="23"/>
      <c r="AE550" s="23">
        <v>1</v>
      </c>
      <c r="AF550" s="23"/>
      <c r="AG550" s="23"/>
      <c r="AH550" s="23" t="s">
        <v>128</v>
      </c>
      <c r="AI550" s="23" t="s">
        <v>128</v>
      </c>
      <c r="AJ550" s="23" t="s">
        <v>390</v>
      </c>
      <c r="AK550" s="27" t="s">
        <v>100</v>
      </c>
      <c r="AL550" s="27" t="s">
        <v>1721</v>
      </c>
      <c r="AM550" s="23"/>
      <c r="AN550" s="23"/>
      <c r="AO550" s="23"/>
      <c r="AP550" s="23"/>
      <c r="AQ550" s="23"/>
      <c r="AR550" s="23"/>
      <c r="AS550" s="23" t="s">
        <v>129</v>
      </c>
      <c r="AT550" s="23" t="s">
        <v>129</v>
      </c>
      <c r="AU550" s="23" t="s">
        <v>128</v>
      </c>
      <c r="AV550" s="23" t="s">
        <v>129</v>
      </c>
      <c r="AW550" s="23" t="s">
        <v>129</v>
      </c>
      <c r="AX550" s="23" t="s">
        <v>128</v>
      </c>
      <c r="AY550" s="23"/>
      <c r="AZ550" s="23" t="s">
        <v>1720</v>
      </c>
      <c r="BA550" s="45" t="s">
        <v>6443</v>
      </c>
    </row>
    <row r="551" spans="1:53" ht="16.05" customHeight="1" x14ac:dyDescent="0.3">
      <c r="A551" s="23">
        <v>1998</v>
      </c>
      <c r="B551" s="27" t="s">
        <v>130</v>
      </c>
      <c r="C551" s="27" t="s">
        <v>131</v>
      </c>
      <c r="D551" s="27" t="s">
        <v>1722</v>
      </c>
      <c r="E551" s="28">
        <v>36004</v>
      </c>
      <c r="F551" s="36">
        <v>0.20258101851851851</v>
      </c>
      <c r="G551" s="22">
        <v>36004</v>
      </c>
      <c r="H551" s="37">
        <v>0.53591435185185188</v>
      </c>
      <c r="I551" s="34" t="s">
        <v>6250</v>
      </c>
      <c r="J551" s="35">
        <v>41.792999999999999</v>
      </c>
      <c r="K551" s="35">
        <v>81.459999999999994</v>
      </c>
      <c r="L551" s="42">
        <v>33</v>
      </c>
      <c r="M551" s="35">
        <v>5.1669999999999998</v>
      </c>
      <c r="N551" s="35"/>
      <c r="O551" s="44"/>
      <c r="P551" s="44">
        <v>5.3</v>
      </c>
      <c r="Q551" s="44">
        <v>4.7</v>
      </c>
      <c r="R551" s="44"/>
      <c r="S551" s="27" t="s">
        <v>5336</v>
      </c>
      <c r="T551" s="23" t="s">
        <v>139</v>
      </c>
      <c r="U551" s="27"/>
      <c r="V551" s="46">
        <v>2131287</v>
      </c>
      <c r="W551" s="47"/>
      <c r="X551" s="23">
        <v>0</v>
      </c>
      <c r="Y551" s="23">
        <v>0</v>
      </c>
      <c r="Z551" s="23">
        <v>15</v>
      </c>
      <c r="AA551" s="23"/>
      <c r="AB551" s="47"/>
      <c r="AC551" s="27"/>
      <c r="AD551" s="23" t="s">
        <v>232</v>
      </c>
      <c r="AE551" s="23">
        <v>19</v>
      </c>
      <c r="AF551" s="66">
        <v>1200000</v>
      </c>
      <c r="AG551" s="23" t="s">
        <v>128</v>
      </c>
      <c r="AH551" s="23" t="s">
        <v>128</v>
      </c>
      <c r="AI551" s="23" t="s">
        <v>128</v>
      </c>
      <c r="AJ551" s="23" t="s">
        <v>1631</v>
      </c>
      <c r="AK551" s="27"/>
      <c r="AL551" s="27" t="s">
        <v>5883</v>
      </c>
      <c r="AM551" s="23"/>
      <c r="AN551" s="23"/>
      <c r="AO551" s="23"/>
      <c r="AP551" s="23"/>
      <c r="AQ551" s="23"/>
      <c r="AR551" s="23"/>
      <c r="AS551" s="23" t="s">
        <v>129</v>
      </c>
      <c r="AT551" s="23" t="s">
        <v>129</v>
      </c>
      <c r="AU551" s="23" t="s">
        <v>128</v>
      </c>
      <c r="AV551" s="23" t="s">
        <v>128</v>
      </c>
      <c r="AW551" s="23" t="s">
        <v>129</v>
      </c>
      <c r="AX551" s="23" t="s">
        <v>128</v>
      </c>
      <c r="AY551" s="23"/>
      <c r="AZ551" s="23" t="s">
        <v>1723</v>
      </c>
      <c r="BA551" s="65" t="s">
        <v>1724</v>
      </c>
    </row>
    <row r="552" spans="1:53" ht="16.05" customHeight="1" x14ac:dyDescent="0.3">
      <c r="A552" s="23">
        <v>1998</v>
      </c>
      <c r="B552" s="27" t="s">
        <v>148</v>
      </c>
      <c r="C552" s="27" t="s">
        <v>191</v>
      </c>
      <c r="D552" s="27" t="s">
        <v>1725</v>
      </c>
      <c r="E552" s="28">
        <v>36019</v>
      </c>
      <c r="F552" s="36">
        <v>0.59056712962962965</v>
      </c>
      <c r="G552" s="22">
        <v>36019</v>
      </c>
      <c r="H552" s="37">
        <v>0.29890046296296297</v>
      </c>
      <c r="I552" s="34" t="s">
        <v>6250</v>
      </c>
      <c r="J552" s="35">
        <v>36.755000000000003</v>
      </c>
      <c r="K552" s="35">
        <v>-121.462</v>
      </c>
      <c r="L552" s="42">
        <v>8.8000000000000007</v>
      </c>
      <c r="M552" s="35">
        <v>5.1970000000000001</v>
      </c>
      <c r="N552" s="35">
        <v>5.0999999999999996</v>
      </c>
      <c r="O552" s="44">
        <v>5.35</v>
      </c>
      <c r="P552" s="44"/>
      <c r="Q552" s="44"/>
      <c r="R552" s="44"/>
      <c r="S552" s="27" t="s">
        <v>5608</v>
      </c>
      <c r="T552" s="23" t="s">
        <v>497</v>
      </c>
      <c r="U552" s="27"/>
      <c r="V552" s="46">
        <v>6371913</v>
      </c>
      <c r="W552" s="47"/>
      <c r="X552" s="23">
        <v>0</v>
      </c>
      <c r="Y552" s="23">
        <v>0</v>
      </c>
      <c r="Z552" s="23">
        <v>2</v>
      </c>
      <c r="AA552" s="23"/>
      <c r="AB552" s="47"/>
      <c r="AC552" s="27"/>
      <c r="AD552" s="23" t="s">
        <v>232</v>
      </c>
      <c r="AE552" s="23"/>
      <c r="AF552" s="66"/>
      <c r="AG552" s="23" t="s">
        <v>129</v>
      </c>
      <c r="AH552" s="23" t="s">
        <v>128</v>
      </c>
      <c r="AI552" s="23" t="s">
        <v>128</v>
      </c>
      <c r="AJ552" s="23" t="s">
        <v>43</v>
      </c>
      <c r="AK552" s="27"/>
      <c r="AL552" s="27"/>
      <c r="AM552" s="23"/>
      <c r="AN552" s="23"/>
      <c r="AO552" s="23"/>
      <c r="AP552" s="23"/>
      <c r="AQ552" s="23"/>
      <c r="AR552" s="23"/>
      <c r="AS552" s="23" t="s">
        <v>129</v>
      </c>
      <c r="AT552" s="23" t="s">
        <v>129</v>
      </c>
      <c r="AU552" s="23" t="s">
        <v>128</v>
      </c>
      <c r="AV552" s="23" t="s">
        <v>128</v>
      </c>
      <c r="AW552" s="23" t="s">
        <v>129</v>
      </c>
      <c r="AX552" s="23" t="s">
        <v>128</v>
      </c>
      <c r="AY552" s="23"/>
      <c r="AZ552" s="23" t="s">
        <v>1726</v>
      </c>
      <c r="BA552" s="65" t="s">
        <v>1161</v>
      </c>
    </row>
    <row r="553" spans="1:53" ht="16.05" customHeight="1" x14ac:dyDescent="0.3">
      <c r="A553" s="23">
        <v>1998</v>
      </c>
      <c r="B553" s="27" t="s">
        <v>159</v>
      </c>
      <c r="C553" s="27" t="s">
        <v>160</v>
      </c>
      <c r="D553" s="27" t="s">
        <v>1727</v>
      </c>
      <c r="E553" s="28">
        <v>36022</v>
      </c>
      <c r="F553" s="36">
        <v>0.22092592592592594</v>
      </c>
      <c r="G553" s="22">
        <v>36022</v>
      </c>
      <c r="H553" s="37">
        <v>0.30425925925925928</v>
      </c>
      <c r="I553" s="34" t="s">
        <v>6250</v>
      </c>
      <c r="J553" s="35">
        <v>42.408000000000001</v>
      </c>
      <c r="K553" s="35">
        <v>12.981</v>
      </c>
      <c r="L553" s="42">
        <v>10</v>
      </c>
      <c r="M553" s="43">
        <v>4.42</v>
      </c>
      <c r="N553" s="43">
        <v>4.4000000000000004</v>
      </c>
      <c r="O553" s="44">
        <v>4.8</v>
      </c>
      <c r="P553" s="44">
        <v>4.8</v>
      </c>
      <c r="Q553" s="44"/>
      <c r="R553" s="44"/>
      <c r="S553" s="27" t="s">
        <v>5428</v>
      </c>
      <c r="T553" s="23" t="s">
        <v>171</v>
      </c>
      <c r="U553" s="27"/>
      <c r="V553" s="46"/>
      <c r="W553" s="47"/>
      <c r="X553" s="23"/>
      <c r="Y553" s="23"/>
      <c r="Z553" s="23"/>
      <c r="AA553" s="23"/>
      <c r="AB553" s="47"/>
      <c r="AC553" s="27"/>
      <c r="AD553" s="23" t="s">
        <v>232</v>
      </c>
      <c r="AE553" s="23"/>
      <c r="AF553" s="66"/>
      <c r="AG553" s="23"/>
      <c r="AH553" s="23"/>
      <c r="AI553" s="23"/>
      <c r="AJ553" s="23" t="s">
        <v>43</v>
      </c>
      <c r="AK553" s="27" t="s">
        <v>100</v>
      </c>
      <c r="AL553" s="27" t="s">
        <v>1729</v>
      </c>
      <c r="AM553" s="23"/>
      <c r="AN553" s="23"/>
      <c r="AO553" s="23"/>
      <c r="AP553" s="23"/>
      <c r="AQ553" s="23"/>
      <c r="AR553" s="23"/>
      <c r="AS553" s="23" t="s">
        <v>128</v>
      </c>
      <c r="AT553" s="23" t="s">
        <v>128</v>
      </c>
      <c r="AU553" s="23" t="s">
        <v>128</v>
      </c>
      <c r="AV553" s="23" t="s">
        <v>128</v>
      </c>
      <c r="AW553" s="23" t="s">
        <v>129</v>
      </c>
      <c r="AX553" s="23" t="s">
        <v>128</v>
      </c>
      <c r="AY553" s="23"/>
      <c r="AZ553" s="23" t="s">
        <v>1728</v>
      </c>
      <c r="BA553" s="65" t="s">
        <v>1730</v>
      </c>
    </row>
    <row r="554" spans="1:53" ht="16.05" customHeight="1" x14ac:dyDescent="0.3">
      <c r="A554" s="23">
        <v>1998</v>
      </c>
      <c r="B554" s="27" t="s">
        <v>598</v>
      </c>
      <c r="C554" s="27" t="s">
        <v>598</v>
      </c>
      <c r="D554" s="27" t="s">
        <v>792</v>
      </c>
      <c r="E554" s="28">
        <v>36035</v>
      </c>
      <c r="F554" s="36">
        <v>0.99077546296296293</v>
      </c>
      <c r="G554" s="22">
        <v>36036</v>
      </c>
      <c r="H554" s="37">
        <v>0.36577546296296298</v>
      </c>
      <c r="I554" s="34" t="s">
        <v>6250</v>
      </c>
      <c r="J554" s="35">
        <v>35.521999999999998</v>
      </c>
      <c r="K554" s="35">
        <v>139.87899999999999</v>
      </c>
      <c r="L554" s="42">
        <v>75.900000000000006</v>
      </c>
      <c r="M554" s="35">
        <v>5.3579999999999997</v>
      </c>
      <c r="N554" s="35"/>
      <c r="O554" s="44"/>
      <c r="P554" s="44">
        <v>5.2</v>
      </c>
      <c r="Q554" s="44"/>
      <c r="R554" s="44"/>
      <c r="S554" s="27" t="s">
        <v>5341</v>
      </c>
      <c r="T554" s="23" t="s">
        <v>497</v>
      </c>
      <c r="U554" s="27"/>
      <c r="V554" s="46"/>
      <c r="W554" s="47"/>
      <c r="X554" s="23">
        <v>0</v>
      </c>
      <c r="Y554" s="23">
        <v>0</v>
      </c>
      <c r="Z554" s="23">
        <v>2</v>
      </c>
      <c r="AA554" s="23"/>
      <c r="AB554" s="47"/>
      <c r="AC554" s="27"/>
      <c r="AD554" s="23"/>
      <c r="AE554" s="23"/>
      <c r="AF554" s="23"/>
      <c r="AG554" s="23"/>
      <c r="AH554" s="23"/>
      <c r="AI554" s="23"/>
      <c r="AJ554" s="23" t="s">
        <v>1631</v>
      </c>
      <c r="AK554" s="27" t="s">
        <v>100</v>
      </c>
      <c r="AL554" s="27"/>
      <c r="AM554" s="23"/>
      <c r="AN554" s="23"/>
      <c r="AO554" s="23"/>
      <c r="AP554" s="23"/>
      <c r="AQ554" s="23"/>
      <c r="AR554" s="23"/>
      <c r="AS554" s="23" t="s">
        <v>129</v>
      </c>
      <c r="AT554" s="23" t="s">
        <v>129</v>
      </c>
      <c r="AU554" s="23" t="s">
        <v>128</v>
      </c>
      <c r="AV554" s="23" t="s">
        <v>128</v>
      </c>
      <c r="AW554" s="23" t="s">
        <v>129</v>
      </c>
      <c r="AX554" s="23" t="s">
        <v>128</v>
      </c>
      <c r="AY554" s="23"/>
      <c r="AZ554" s="23" t="s">
        <v>1731</v>
      </c>
      <c r="BA554" s="45" t="s">
        <v>6440</v>
      </c>
    </row>
    <row r="555" spans="1:53" ht="16.05" customHeight="1" x14ac:dyDescent="0.3">
      <c r="A555" s="23">
        <v>1998</v>
      </c>
      <c r="B555" s="27" t="s">
        <v>598</v>
      </c>
      <c r="C555" s="27" t="s">
        <v>598</v>
      </c>
      <c r="D555" s="27" t="s">
        <v>1732</v>
      </c>
      <c r="E555" s="28">
        <v>36053</v>
      </c>
      <c r="F555" s="36">
        <v>0.30840277777777775</v>
      </c>
      <c r="G555" s="22">
        <v>36053</v>
      </c>
      <c r="H555" s="37">
        <v>0.6834027777777778</v>
      </c>
      <c r="I555" s="34" t="s">
        <v>6250</v>
      </c>
      <c r="J555" s="35">
        <v>38.345999999999997</v>
      </c>
      <c r="K555" s="35">
        <v>140.50800000000001</v>
      </c>
      <c r="L555" s="42">
        <v>50.4</v>
      </c>
      <c r="M555" s="35">
        <v>5</v>
      </c>
      <c r="N555" s="35"/>
      <c r="O555" s="44"/>
      <c r="P555" s="44">
        <v>5.0999999999999996</v>
      </c>
      <c r="Q555" s="44"/>
      <c r="R555" s="44"/>
      <c r="S555" s="27" t="s">
        <v>5279</v>
      </c>
      <c r="T555" s="23" t="s">
        <v>497</v>
      </c>
      <c r="U555" s="27"/>
      <c r="V555" s="46">
        <v>7850049</v>
      </c>
      <c r="W555" s="47"/>
      <c r="X555" s="23">
        <v>0</v>
      </c>
      <c r="Y555" s="23">
        <v>0</v>
      </c>
      <c r="Z555" s="23">
        <v>1</v>
      </c>
      <c r="AA555" s="23"/>
      <c r="AB555" s="47"/>
      <c r="AC555" s="27"/>
      <c r="AD555" s="23"/>
      <c r="AE555" s="23"/>
      <c r="AF555" s="23"/>
      <c r="AG555" s="23"/>
      <c r="AH555" s="23" t="s">
        <v>128</v>
      </c>
      <c r="AI555" s="23" t="s">
        <v>128</v>
      </c>
      <c r="AJ555" s="23" t="s">
        <v>1631</v>
      </c>
      <c r="AK555" s="27" t="s">
        <v>100</v>
      </c>
      <c r="AL555" s="27"/>
      <c r="AM555" s="23"/>
      <c r="AN555" s="23"/>
      <c r="AO555" s="23"/>
      <c r="AP555" s="23"/>
      <c r="AQ555" s="23"/>
      <c r="AR555" s="23"/>
      <c r="AS555" s="23" t="s">
        <v>129</v>
      </c>
      <c r="AT555" s="23" t="s">
        <v>129</v>
      </c>
      <c r="AU555" s="23" t="s">
        <v>128</v>
      </c>
      <c r="AV555" s="23" t="s">
        <v>128</v>
      </c>
      <c r="AW555" s="23" t="s">
        <v>129</v>
      </c>
      <c r="AX555" s="23" t="s">
        <v>128</v>
      </c>
      <c r="AY555" s="23"/>
      <c r="AZ555" s="23" t="s">
        <v>1733</v>
      </c>
      <c r="BA555" s="45" t="s">
        <v>6406</v>
      </c>
    </row>
    <row r="556" spans="1:53" ht="16.05" customHeight="1" x14ac:dyDescent="0.3">
      <c r="A556" s="23">
        <v>1998</v>
      </c>
      <c r="B556" s="27" t="s">
        <v>159</v>
      </c>
      <c r="C556" s="27" t="s">
        <v>694</v>
      </c>
      <c r="D556" s="27" t="s">
        <v>1734</v>
      </c>
      <c r="E556" s="28">
        <v>36067</v>
      </c>
      <c r="F556" s="36">
        <v>0.92700231481481488</v>
      </c>
      <c r="G556" s="22">
        <v>36068</v>
      </c>
      <c r="H556" s="37">
        <v>1.0335648148148148E-2</v>
      </c>
      <c r="I556" s="34" t="s">
        <v>6250</v>
      </c>
      <c r="J556" s="35">
        <v>44.209000000000003</v>
      </c>
      <c r="K556" s="35">
        <v>20.079999999999998</v>
      </c>
      <c r="L556" s="42">
        <v>10</v>
      </c>
      <c r="M556" s="35">
        <v>5.5110000000000001</v>
      </c>
      <c r="N556" s="35"/>
      <c r="O556" s="44">
        <v>5.5</v>
      </c>
      <c r="P556" s="44">
        <v>5.2</v>
      </c>
      <c r="Q556" s="44">
        <v>5.3</v>
      </c>
      <c r="R556" s="44"/>
      <c r="S556" s="27" t="s">
        <v>5348</v>
      </c>
      <c r="T556" s="23" t="s">
        <v>146</v>
      </c>
      <c r="U556" s="27"/>
      <c r="V556" s="46">
        <v>7772732</v>
      </c>
      <c r="W556" s="47"/>
      <c r="X556" s="23">
        <v>1</v>
      </c>
      <c r="Y556" s="23">
        <v>0</v>
      </c>
      <c r="Z556" s="23">
        <v>17</v>
      </c>
      <c r="AA556" s="23"/>
      <c r="AB556" s="47"/>
      <c r="AC556" s="27" t="s">
        <v>808</v>
      </c>
      <c r="AD556" s="66">
        <v>24185</v>
      </c>
      <c r="AE556" s="23" t="s">
        <v>232</v>
      </c>
      <c r="AF556" s="66">
        <v>400000000</v>
      </c>
      <c r="AG556" s="23" t="s">
        <v>129</v>
      </c>
      <c r="AH556" s="23" t="s">
        <v>128</v>
      </c>
      <c r="AI556" s="23" t="s">
        <v>128</v>
      </c>
      <c r="AJ556" s="23" t="s">
        <v>43</v>
      </c>
      <c r="AK556" s="27"/>
      <c r="AL556" s="27" t="s">
        <v>1736</v>
      </c>
      <c r="AM556" s="23"/>
      <c r="AN556" s="23"/>
      <c r="AO556" s="23"/>
      <c r="AP556" s="23"/>
      <c r="AQ556" s="23"/>
      <c r="AR556" s="23"/>
      <c r="AS556" s="23" t="s">
        <v>129</v>
      </c>
      <c r="AT556" s="23" t="s">
        <v>129</v>
      </c>
      <c r="AU556" s="23" t="s">
        <v>129</v>
      </c>
      <c r="AV556" s="23" t="s">
        <v>128</v>
      </c>
      <c r="AW556" s="23" t="s">
        <v>129</v>
      </c>
      <c r="AX556" s="23" t="s">
        <v>128</v>
      </c>
      <c r="AY556" s="23"/>
      <c r="AZ556" s="23" t="s">
        <v>1735</v>
      </c>
      <c r="BA556" s="82" t="s">
        <v>1737</v>
      </c>
    </row>
    <row r="557" spans="1:53" ht="16.05" customHeight="1" x14ac:dyDescent="0.3">
      <c r="A557" s="23">
        <v>1998</v>
      </c>
      <c r="B557" s="27" t="s">
        <v>159</v>
      </c>
      <c r="C557" s="27" t="s">
        <v>239</v>
      </c>
      <c r="D557" s="27" t="s">
        <v>1738</v>
      </c>
      <c r="E557" s="28">
        <v>36068</v>
      </c>
      <c r="F557" s="36">
        <v>0.98812731481481475</v>
      </c>
      <c r="G557" s="22">
        <v>36069</v>
      </c>
      <c r="H557" s="37">
        <v>7.1458333333333332E-2</v>
      </c>
      <c r="I557" s="34" t="s">
        <v>6250</v>
      </c>
      <c r="J557" s="35">
        <v>41.924999999999997</v>
      </c>
      <c r="K557" s="35">
        <v>20.39</v>
      </c>
      <c r="L557" s="42">
        <v>10</v>
      </c>
      <c r="M557" s="35">
        <v>5.2919999999999998</v>
      </c>
      <c r="N557" s="35"/>
      <c r="O557" s="44"/>
      <c r="P557" s="44">
        <v>5</v>
      </c>
      <c r="Q557" s="44">
        <v>5.0999999999999996</v>
      </c>
      <c r="R557" s="44"/>
      <c r="S557" s="27" t="s">
        <v>5361</v>
      </c>
      <c r="T557" s="23" t="s">
        <v>139</v>
      </c>
      <c r="U557" s="27"/>
      <c r="V557" s="46"/>
      <c r="W557" s="47">
        <v>2100</v>
      </c>
      <c r="X557" s="23"/>
      <c r="Y557" s="23"/>
      <c r="Z557" s="23"/>
      <c r="AA557" s="23"/>
      <c r="AB557" s="47"/>
      <c r="AC557" s="27"/>
      <c r="AD557" s="23">
        <v>700</v>
      </c>
      <c r="AE557" s="23" t="s">
        <v>136</v>
      </c>
      <c r="AF557" s="62" t="s">
        <v>137</v>
      </c>
      <c r="AG557" s="23" t="s">
        <v>129</v>
      </c>
      <c r="AH557" s="23"/>
      <c r="AI557" s="23"/>
      <c r="AJ557" s="23" t="s">
        <v>43</v>
      </c>
      <c r="AK557" s="27" t="s">
        <v>100</v>
      </c>
      <c r="AL557" s="27"/>
      <c r="AM557" s="23"/>
      <c r="AN557" s="23"/>
      <c r="AO557" s="23"/>
      <c r="AP557" s="23"/>
      <c r="AQ557" s="23" t="s">
        <v>129</v>
      </c>
      <c r="AR557" s="23"/>
      <c r="AS557" s="23" t="s">
        <v>129</v>
      </c>
      <c r="AT557" s="23" t="s">
        <v>128</v>
      </c>
      <c r="AU557" s="23" t="s">
        <v>129</v>
      </c>
      <c r="AV557" s="23" t="s">
        <v>129</v>
      </c>
      <c r="AW557" s="23" t="s">
        <v>129</v>
      </c>
      <c r="AX557" s="23" t="s">
        <v>128</v>
      </c>
      <c r="AY557" s="23"/>
      <c r="AZ557" s="23" t="s">
        <v>1739</v>
      </c>
      <c r="BA557" s="45"/>
    </row>
    <row r="558" spans="1:53" ht="16.05" customHeight="1" x14ac:dyDescent="0.3">
      <c r="A558" s="23">
        <v>1998</v>
      </c>
      <c r="B558" s="27" t="s">
        <v>187</v>
      </c>
      <c r="C558" s="27" t="s">
        <v>188</v>
      </c>
      <c r="D558" s="27" t="s">
        <v>1740</v>
      </c>
      <c r="E558" s="28">
        <v>36073</v>
      </c>
      <c r="F558" s="36">
        <v>9.7604166666666672E-2</v>
      </c>
      <c r="G558" s="22">
        <v>36073</v>
      </c>
      <c r="H558" s="37">
        <v>0.2434375</v>
      </c>
      <c r="I558" s="34" t="s">
        <v>6250</v>
      </c>
      <c r="J558" s="35">
        <v>33.198999999999998</v>
      </c>
      <c r="K558" s="35">
        <v>47.225000000000001</v>
      </c>
      <c r="L558" s="42">
        <v>38.6</v>
      </c>
      <c r="M558" s="35">
        <v>5.391</v>
      </c>
      <c r="N558" s="35"/>
      <c r="O558" s="44"/>
      <c r="P558" s="44">
        <v>5.3</v>
      </c>
      <c r="Q558" s="44">
        <v>4.9000000000000004</v>
      </c>
      <c r="R558" s="44"/>
      <c r="S558" s="27" t="s">
        <v>5345</v>
      </c>
      <c r="T558" s="23"/>
      <c r="U558" s="27"/>
      <c r="V558" s="46"/>
      <c r="W558" s="47">
        <v>500</v>
      </c>
      <c r="X558" s="23"/>
      <c r="Y558" s="23"/>
      <c r="Z558" s="23"/>
      <c r="AA558" s="23"/>
      <c r="AB558" s="47"/>
      <c r="AC558" s="27"/>
      <c r="AD558" s="23">
        <v>100</v>
      </c>
      <c r="AE558" s="23"/>
      <c r="AF558" s="23" t="s">
        <v>141</v>
      </c>
      <c r="AG558" s="23" t="s">
        <v>129</v>
      </c>
      <c r="AH558" s="23"/>
      <c r="AI558" s="23"/>
      <c r="AJ558" s="23" t="s">
        <v>1631</v>
      </c>
      <c r="AK558" s="27" t="s">
        <v>764</v>
      </c>
      <c r="AL558" s="27"/>
      <c r="AM558" s="23"/>
      <c r="AN558" s="23"/>
      <c r="AO558" s="23"/>
      <c r="AP558" s="23"/>
      <c r="AQ558" s="23" t="s">
        <v>129</v>
      </c>
      <c r="AR558" s="23"/>
      <c r="AS558" s="23" t="s">
        <v>128</v>
      </c>
      <c r="AT558" s="23" t="s">
        <v>128</v>
      </c>
      <c r="AU558" s="23" t="s">
        <v>129</v>
      </c>
      <c r="AV558" s="23" t="s">
        <v>129</v>
      </c>
      <c r="AW558" s="23" t="s">
        <v>129</v>
      </c>
      <c r="AX558" s="23" t="s">
        <v>128</v>
      </c>
      <c r="AY558" s="23"/>
      <c r="AZ558" s="23" t="s">
        <v>1741</v>
      </c>
      <c r="BA558" s="45"/>
    </row>
    <row r="559" spans="1:53" ht="16.05" customHeight="1" x14ac:dyDescent="0.3">
      <c r="A559" s="23">
        <v>1998</v>
      </c>
      <c r="B559" s="27" t="s">
        <v>443</v>
      </c>
      <c r="C559" s="27" t="s">
        <v>444</v>
      </c>
      <c r="D559" s="27" t="s">
        <v>1742</v>
      </c>
      <c r="E559" s="28">
        <v>36086</v>
      </c>
      <c r="F559" s="36">
        <v>0.59731481481481474</v>
      </c>
      <c r="G559" s="22">
        <v>36086</v>
      </c>
      <c r="H559" s="37">
        <v>0.3473148148148148</v>
      </c>
      <c r="I559" s="34" t="s">
        <v>6250</v>
      </c>
      <c r="J559" s="35">
        <v>11.968</v>
      </c>
      <c r="K559" s="35">
        <v>-86.254000000000005</v>
      </c>
      <c r="L559" s="42">
        <v>10</v>
      </c>
      <c r="M559" s="43">
        <v>4.83</v>
      </c>
      <c r="N559" s="35"/>
      <c r="O559" s="44">
        <v>3.9</v>
      </c>
      <c r="P559" s="44">
        <v>4.4000000000000004</v>
      </c>
      <c r="Q559" s="44">
        <v>4</v>
      </c>
      <c r="R559" s="44"/>
      <c r="S559" s="27" t="s">
        <v>5110</v>
      </c>
      <c r="T559" s="23" t="s">
        <v>582</v>
      </c>
      <c r="U559" s="27"/>
      <c r="V559" s="46">
        <v>2300392</v>
      </c>
      <c r="W559" s="47"/>
      <c r="X559" s="23">
        <v>0</v>
      </c>
      <c r="Y559" s="23">
        <v>0</v>
      </c>
      <c r="Z559" s="23">
        <v>3</v>
      </c>
      <c r="AA559" s="23">
        <v>2</v>
      </c>
      <c r="AB559" s="47">
        <v>110</v>
      </c>
      <c r="AC559" s="27"/>
      <c r="AD559" s="23">
        <v>45</v>
      </c>
      <c r="AE559" s="23">
        <v>2</v>
      </c>
      <c r="AF559" s="66"/>
      <c r="AG559" s="23"/>
      <c r="AH559" s="23" t="s">
        <v>128</v>
      </c>
      <c r="AI559" s="23" t="s">
        <v>128</v>
      </c>
      <c r="AJ559" s="23" t="s">
        <v>43</v>
      </c>
      <c r="AK559" s="27"/>
      <c r="AL559" s="27" t="s">
        <v>1744</v>
      </c>
      <c r="AM559" s="23"/>
      <c r="AN559" s="23"/>
      <c r="AO559" s="23"/>
      <c r="AP559" s="23"/>
      <c r="AQ559" s="23"/>
      <c r="AR559" s="23"/>
      <c r="AS559" s="23" t="s">
        <v>129</v>
      </c>
      <c r="AT559" s="23" t="s">
        <v>129</v>
      </c>
      <c r="AU559" s="23" t="s">
        <v>128</v>
      </c>
      <c r="AV559" s="23" t="s">
        <v>128</v>
      </c>
      <c r="AW559" s="23" t="s">
        <v>129</v>
      </c>
      <c r="AX559" s="23" t="s">
        <v>128</v>
      </c>
      <c r="AY559" s="23"/>
      <c r="AZ559" s="23" t="s">
        <v>1743</v>
      </c>
      <c r="BA559" s="39" t="s">
        <v>1745</v>
      </c>
    </row>
    <row r="560" spans="1:53" ht="16.05" customHeight="1" x14ac:dyDescent="0.3">
      <c r="A560" s="23">
        <v>1998</v>
      </c>
      <c r="B560" s="27" t="s">
        <v>130</v>
      </c>
      <c r="C560" s="27" t="s">
        <v>131</v>
      </c>
      <c r="D560" s="27" t="s">
        <v>1746</v>
      </c>
      <c r="E560" s="28">
        <v>36094</v>
      </c>
      <c r="F560" s="36">
        <v>0.83453703703703708</v>
      </c>
      <c r="G560" s="22">
        <v>36095</v>
      </c>
      <c r="H560" s="37">
        <v>0.16787037037037036</v>
      </c>
      <c r="I560" s="34" t="s">
        <v>6250</v>
      </c>
      <c r="J560" s="35">
        <v>27.213000000000001</v>
      </c>
      <c r="K560" s="35">
        <v>101.057</v>
      </c>
      <c r="L560" s="42">
        <v>46</v>
      </c>
      <c r="M560" s="35">
        <v>5.2</v>
      </c>
      <c r="N560" s="35"/>
      <c r="O560" s="44">
        <v>4.5999999999999996</v>
      </c>
      <c r="P560" s="44">
        <v>4.7</v>
      </c>
      <c r="Q560" s="44">
        <v>4.5999999999999996</v>
      </c>
      <c r="R560" s="44"/>
      <c r="S560" s="27" t="s">
        <v>5110</v>
      </c>
      <c r="T560" s="23" t="s">
        <v>1336</v>
      </c>
      <c r="U560" s="27"/>
      <c r="V560" s="46">
        <v>843817</v>
      </c>
      <c r="W560" s="46">
        <v>3528</v>
      </c>
      <c r="X560" s="23">
        <v>0</v>
      </c>
      <c r="Y560" s="23">
        <v>0</v>
      </c>
      <c r="Z560" s="23">
        <v>28</v>
      </c>
      <c r="AA560" s="23"/>
      <c r="AB560" s="47"/>
      <c r="AC560" s="27"/>
      <c r="AD560" s="23" t="s">
        <v>1747</v>
      </c>
      <c r="AE560" s="23"/>
      <c r="AF560" s="66"/>
      <c r="AG560" s="23"/>
      <c r="AH560" s="23" t="s">
        <v>128</v>
      </c>
      <c r="AI560" s="23" t="s">
        <v>128</v>
      </c>
      <c r="AJ560" s="23" t="s">
        <v>387</v>
      </c>
      <c r="AK560" s="27" t="s">
        <v>100</v>
      </c>
      <c r="AL560" s="27" t="s">
        <v>1749</v>
      </c>
      <c r="AM560" s="23"/>
      <c r="AN560" s="23"/>
      <c r="AO560" s="23"/>
      <c r="AP560" s="23"/>
      <c r="AQ560" s="23"/>
      <c r="AR560" s="23"/>
      <c r="AS560" s="23" t="s">
        <v>129</v>
      </c>
      <c r="AT560" s="23" t="s">
        <v>129</v>
      </c>
      <c r="AU560" s="23" t="s">
        <v>128</v>
      </c>
      <c r="AV560" s="23" t="s">
        <v>129</v>
      </c>
      <c r="AW560" s="23" t="s">
        <v>129</v>
      </c>
      <c r="AX560" s="23" t="s">
        <v>128</v>
      </c>
      <c r="AY560" s="23"/>
      <c r="AZ560" s="23" t="s">
        <v>1748</v>
      </c>
      <c r="BA560" s="65" t="s">
        <v>1750</v>
      </c>
    </row>
    <row r="561" spans="1:53" ht="16.05" customHeight="1" x14ac:dyDescent="0.3">
      <c r="A561" s="23">
        <v>1998</v>
      </c>
      <c r="B561" s="27" t="s">
        <v>187</v>
      </c>
      <c r="C561" s="27" t="s">
        <v>188</v>
      </c>
      <c r="D561" s="27" t="s">
        <v>1751</v>
      </c>
      <c r="E561" s="28">
        <v>36112</v>
      </c>
      <c r="F561" s="36">
        <v>0.54247685185185179</v>
      </c>
      <c r="G561" s="22">
        <v>36112</v>
      </c>
      <c r="H561" s="37">
        <v>0.68831018518518527</v>
      </c>
      <c r="I561" s="34" t="s">
        <v>6250</v>
      </c>
      <c r="J561" s="35">
        <v>27.791</v>
      </c>
      <c r="K561" s="35">
        <v>53.607999999999997</v>
      </c>
      <c r="L561" s="42">
        <v>33</v>
      </c>
      <c r="M561" s="35">
        <v>5.4320000000000004</v>
      </c>
      <c r="N561" s="35"/>
      <c r="O561" s="44"/>
      <c r="P561" s="44">
        <v>5.3</v>
      </c>
      <c r="Q561" s="44">
        <v>5.0999999999999996</v>
      </c>
      <c r="R561" s="44"/>
      <c r="S561" s="27" t="s">
        <v>5355</v>
      </c>
      <c r="T561" s="23" t="s">
        <v>497</v>
      </c>
      <c r="U561" s="27"/>
      <c r="V561" s="46">
        <v>1598321</v>
      </c>
      <c r="W561" s="47">
        <v>4355</v>
      </c>
      <c r="X561" s="23">
        <v>5</v>
      </c>
      <c r="Y561" s="23">
        <v>5</v>
      </c>
      <c r="Z561" s="50" t="s">
        <v>5796</v>
      </c>
      <c r="AA561" s="23"/>
      <c r="AB561" s="47"/>
      <c r="AC561" s="27" t="s">
        <v>5908</v>
      </c>
      <c r="AD561" s="23">
        <v>850</v>
      </c>
      <c r="AE561" s="23"/>
      <c r="AF561" s="62" t="s">
        <v>137</v>
      </c>
      <c r="AG561" s="23"/>
      <c r="AH561" s="23" t="s">
        <v>129</v>
      </c>
      <c r="AI561" s="23" t="s">
        <v>128</v>
      </c>
      <c r="AJ561" s="23" t="s">
        <v>311</v>
      </c>
      <c r="AK561" s="27"/>
      <c r="AL561" s="27"/>
      <c r="AM561" s="23"/>
      <c r="AN561" s="23"/>
      <c r="AO561" s="23"/>
      <c r="AP561" s="23"/>
      <c r="AQ561" s="23" t="s">
        <v>129</v>
      </c>
      <c r="AR561" s="23"/>
      <c r="AS561" s="23" t="s">
        <v>129</v>
      </c>
      <c r="AT561" s="23" t="s">
        <v>129</v>
      </c>
      <c r="AU561" s="23" t="s">
        <v>129</v>
      </c>
      <c r="AV561" s="23" t="s">
        <v>129</v>
      </c>
      <c r="AW561" s="23" t="s">
        <v>129</v>
      </c>
      <c r="AX561" s="23" t="s">
        <v>128</v>
      </c>
      <c r="AY561" s="23"/>
      <c r="AZ561" s="23" t="s">
        <v>1752</v>
      </c>
      <c r="BA561" s="39" t="s">
        <v>5797</v>
      </c>
    </row>
    <row r="562" spans="1:53" ht="16.05" customHeight="1" x14ac:dyDescent="0.3">
      <c r="A562" s="23">
        <v>1998</v>
      </c>
      <c r="B562" s="27" t="s">
        <v>148</v>
      </c>
      <c r="C562" s="27" t="s">
        <v>191</v>
      </c>
      <c r="D562" s="27" t="s">
        <v>1753</v>
      </c>
      <c r="E562" s="28">
        <v>36125</v>
      </c>
      <c r="F562" s="36">
        <v>0.82630787037037035</v>
      </c>
      <c r="G562" s="22">
        <v>36125</v>
      </c>
      <c r="H562" s="37">
        <v>0.49297453703703703</v>
      </c>
      <c r="I562" s="34" t="s">
        <v>6250</v>
      </c>
      <c r="J562" s="35">
        <v>40.622999999999998</v>
      </c>
      <c r="K562" s="35">
        <v>-122.408</v>
      </c>
      <c r="L562" s="42">
        <v>23.7</v>
      </c>
      <c r="M562" s="35">
        <v>5.4020000000000001</v>
      </c>
      <c r="N562" s="35">
        <v>5.0999999999999996</v>
      </c>
      <c r="O562" s="44"/>
      <c r="P562" s="44">
        <v>4.8</v>
      </c>
      <c r="Q562" s="44">
        <v>4.9000000000000004</v>
      </c>
      <c r="R562" s="44"/>
      <c r="S562" s="27" t="s">
        <v>6164</v>
      </c>
      <c r="T562" s="23"/>
      <c r="U562" s="27"/>
      <c r="V562" s="46"/>
      <c r="W562" s="47"/>
      <c r="X562" s="23"/>
      <c r="Y562" s="23"/>
      <c r="Z562" s="23"/>
      <c r="AA562" s="23"/>
      <c r="AB562" s="47"/>
      <c r="AC562" s="27"/>
      <c r="AD562" s="23" t="s">
        <v>420</v>
      </c>
      <c r="AE562" s="23"/>
      <c r="AF562" s="66"/>
      <c r="AG562" s="23"/>
      <c r="AH562" s="23"/>
      <c r="AI562" s="23"/>
      <c r="AJ562" s="23" t="s">
        <v>43</v>
      </c>
      <c r="AK562" s="27" t="s">
        <v>102</v>
      </c>
      <c r="AL562" s="27"/>
      <c r="AM562" s="23"/>
      <c r="AN562" s="23"/>
      <c r="AO562" s="23"/>
      <c r="AP562" s="23"/>
      <c r="AQ562" s="23"/>
      <c r="AR562" s="23"/>
      <c r="AS562" s="23" t="s">
        <v>128</v>
      </c>
      <c r="AT562" s="23" t="s">
        <v>128</v>
      </c>
      <c r="AU562" s="23" t="s">
        <v>128</v>
      </c>
      <c r="AV562" s="23" t="s">
        <v>128</v>
      </c>
      <c r="AW562" s="23" t="s">
        <v>129</v>
      </c>
      <c r="AX562" s="23" t="s">
        <v>128</v>
      </c>
      <c r="AY562" s="23"/>
      <c r="AZ562" s="23" t="s">
        <v>1754</v>
      </c>
      <c r="BA562" s="45" t="s">
        <v>1755</v>
      </c>
    </row>
    <row r="563" spans="1:53" ht="16.05" customHeight="1" x14ac:dyDescent="0.3">
      <c r="A563" s="23">
        <v>1998</v>
      </c>
      <c r="B563" s="27" t="s">
        <v>130</v>
      </c>
      <c r="C563" s="27" t="s">
        <v>131</v>
      </c>
      <c r="D563" s="27" t="s">
        <v>1756</v>
      </c>
      <c r="E563" s="28">
        <v>36130</v>
      </c>
      <c r="F563" s="36">
        <v>0.31800925925925927</v>
      </c>
      <c r="G563" s="22">
        <v>36130</v>
      </c>
      <c r="H563" s="37">
        <v>0.65134259259259253</v>
      </c>
      <c r="I563" s="34" t="s">
        <v>6250</v>
      </c>
      <c r="J563" s="35">
        <v>26.373000000000001</v>
      </c>
      <c r="K563" s="35">
        <v>104.021</v>
      </c>
      <c r="L563" s="42">
        <v>10</v>
      </c>
      <c r="M563" s="35">
        <v>5.08</v>
      </c>
      <c r="N563" s="35"/>
      <c r="O563" s="44"/>
      <c r="P563" s="44">
        <v>4.5</v>
      </c>
      <c r="Q563" s="44">
        <v>4.4000000000000004</v>
      </c>
      <c r="R563" s="44"/>
      <c r="S563" s="27" t="s">
        <v>5110</v>
      </c>
      <c r="T563" s="23" t="s">
        <v>497</v>
      </c>
      <c r="U563" s="27"/>
      <c r="V563" s="46">
        <v>1858595</v>
      </c>
      <c r="W563" s="46">
        <v>107084</v>
      </c>
      <c r="X563" s="23">
        <v>0</v>
      </c>
      <c r="Y563" s="23">
        <v>0</v>
      </c>
      <c r="Z563" s="23">
        <v>84</v>
      </c>
      <c r="AA563" s="23"/>
      <c r="AB563" s="47"/>
      <c r="AC563" s="27"/>
      <c r="AD563" s="66">
        <v>21872</v>
      </c>
      <c r="AE563" s="23" t="s">
        <v>136</v>
      </c>
      <c r="AF563" s="66">
        <v>22600000</v>
      </c>
      <c r="AG563" s="23" t="s">
        <v>128</v>
      </c>
      <c r="AH563" s="23" t="s">
        <v>128</v>
      </c>
      <c r="AI563" s="23" t="s">
        <v>128</v>
      </c>
      <c r="AJ563" s="23" t="s">
        <v>43</v>
      </c>
      <c r="AK563" s="27"/>
      <c r="AL563" s="27"/>
      <c r="AM563" s="23"/>
      <c r="AN563" s="23"/>
      <c r="AO563" s="23"/>
      <c r="AP563" s="23"/>
      <c r="AQ563" s="23"/>
      <c r="AR563" s="23"/>
      <c r="AS563" s="23" t="s">
        <v>129</v>
      </c>
      <c r="AT563" s="23" t="s">
        <v>129</v>
      </c>
      <c r="AU563" s="23" t="s">
        <v>129</v>
      </c>
      <c r="AV563" s="23" t="s">
        <v>129</v>
      </c>
      <c r="AW563" s="23" t="s">
        <v>129</v>
      </c>
      <c r="AX563" s="23" t="s">
        <v>128</v>
      </c>
      <c r="AY563" s="23"/>
      <c r="AZ563" s="23" t="s">
        <v>1757</v>
      </c>
      <c r="BA563" s="65" t="s">
        <v>1758</v>
      </c>
    </row>
    <row r="564" spans="1:53" ht="16.05" customHeight="1" x14ac:dyDescent="0.3">
      <c r="A564" s="23">
        <v>1998</v>
      </c>
      <c r="B564" s="27" t="s">
        <v>123</v>
      </c>
      <c r="C564" s="27" t="s">
        <v>124</v>
      </c>
      <c r="D564" s="27" t="s">
        <v>1759</v>
      </c>
      <c r="E564" s="28">
        <v>36143</v>
      </c>
      <c r="F564" s="36">
        <v>0.54593749999999996</v>
      </c>
      <c r="G564" s="22">
        <v>36143</v>
      </c>
      <c r="H564" s="37">
        <v>0.62927083333333333</v>
      </c>
      <c r="I564" s="34" t="s">
        <v>6250</v>
      </c>
      <c r="J564" s="35">
        <v>38.969000000000001</v>
      </c>
      <c r="K564" s="35">
        <v>35.793999999999997</v>
      </c>
      <c r="L564" s="42">
        <v>10</v>
      </c>
      <c r="M564" s="35">
        <v>4.7</v>
      </c>
      <c r="N564" s="35"/>
      <c r="O564" s="44"/>
      <c r="P564" s="44">
        <v>4.5</v>
      </c>
      <c r="Q564" s="44">
        <v>3.9</v>
      </c>
      <c r="R564" s="44"/>
      <c r="S564" s="27" t="s">
        <v>5277</v>
      </c>
      <c r="T564" s="23" t="s">
        <v>497</v>
      </c>
      <c r="U564" s="27"/>
      <c r="V564" s="46">
        <v>1473702</v>
      </c>
      <c r="W564" s="47">
        <v>690</v>
      </c>
      <c r="X564" s="23">
        <v>0</v>
      </c>
      <c r="Y564" s="23">
        <v>0</v>
      </c>
      <c r="Z564" s="23">
        <v>2</v>
      </c>
      <c r="AA564" s="23"/>
      <c r="AB564" s="47"/>
      <c r="AC564" s="27"/>
      <c r="AD564" s="23">
        <v>118</v>
      </c>
      <c r="AE564" s="23">
        <v>20</v>
      </c>
      <c r="AF564" s="66"/>
      <c r="AG564" s="23"/>
      <c r="AH564" s="23" t="s">
        <v>128</v>
      </c>
      <c r="AI564" s="23" t="s">
        <v>128</v>
      </c>
      <c r="AJ564" s="23" t="s">
        <v>311</v>
      </c>
      <c r="AK564" s="27" t="s">
        <v>494</v>
      </c>
      <c r="AL564" s="27" t="s">
        <v>1761</v>
      </c>
      <c r="AM564" s="23"/>
      <c r="AN564" s="23"/>
      <c r="AO564" s="23"/>
      <c r="AP564" s="23"/>
      <c r="AQ564" s="23"/>
      <c r="AR564" s="23"/>
      <c r="AS564" s="23" t="s">
        <v>129</v>
      </c>
      <c r="AT564" s="23" t="s">
        <v>129</v>
      </c>
      <c r="AU564" s="23" t="s">
        <v>128</v>
      </c>
      <c r="AV564" s="23" t="s">
        <v>129</v>
      </c>
      <c r="AW564" s="23" t="s">
        <v>129</v>
      </c>
      <c r="AX564" s="23" t="s">
        <v>128</v>
      </c>
      <c r="AY564" s="23"/>
      <c r="AZ564" s="23" t="s">
        <v>1760</v>
      </c>
      <c r="BA564" s="65" t="s">
        <v>1762</v>
      </c>
    </row>
    <row r="565" spans="1:53" ht="16.05" customHeight="1" x14ac:dyDescent="0.3">
      <c r="A565" s="23">
        <v>1999</v>
      </c>
      <c r="B565" s="27" t="s">
        <v>130</v>
      </c>
      <c r="C565" s="27" t="s">
        <v>131</v>
      </c>
      <c r="D565" s="27" t="s">
        <v>132</v>
      </c>
      <c r="E565" s="28">
        <v>36162</v>
      </c>
      <c r="F565" s="36">
        <v>0.74662037037037043</v>
      </c>
      <c r="G565" s="22">
        <v>36163</v>
      </c>
      <c r="H565" s="37">
        <v>7.9953703703703707E-2</v>
      </c>
      <c r="I565" s="34" t="s">
        <v>6250</v>
      </c>
      <c r="J565" s="35">
        <v>27.277000000000001</v>
      </c>
      <c r="K565" s="35">
        <v>101.05</v>
      </c>
      <c r="L565" s="42">
        <v>41</v>
      </c>
      <c r="M565" s="35">
        <v>4.8899999999999997</v>
      </c>
      <c r="N565" s="35"/>
      <c r="O565" s="44">
        <v>4.4000000000000004</v>
      </c>
      <c r="P565" s="44">
        <v>4.5</v>
      </c>
      <c r="Q565" s="44">
        <v>4.0999999999999996</v>
      </c>
      <c r="R565" s="44"/>
      <c r="S565" s="27" t="s">
        <v>5110</v>
      </c>
      <c r="T565" s="44" t="s">
        <v>1336</v>
      </c>
      <c r="U565" s="27"/>
      <c r="V565" s="46">
        <v>1420272</v>
      </c>
      <c r="W565" s="47"/>
      <c r="X565" s="23">
        <v>0</v>
      </c>
      <c r="Y565" s="23">
        <v>0</v>
      </c>
      <c r="Z565" s="23">
        <v>2</v>
      </c>
      <c r="AA565" s="23"/>
      <c r="AB565" s="47"/>
      <c r="AC565" s="27"/>
      <c r="AD565" s="23"/>
      <c r="AE565" s="23"/>
      <c r="AF565" s="23"/>
      <c r="AG565" s="23"/>
      <c r="AH565" s="23" t="s">
        <v>128</v>
      </c>
      <c r="AI565" s="23" t="s">
        <v>128</v>
      </c>
      <c r="AJ565" s="23" t="s">
        <v>390</v>
      </c>
      <c r="AK565" s="27" t="s">
        <v>1764</v>
      </c>
      <c r="AL565" s="27"/>
      <c r="AM565" s="23"/>
      <c r="AN565" s="23"/>
      <c r="AO565" s="23"/>
      <c r="AP565" s="23"/>
      <c r="AQ565" s="23"/>
      <c r="AR565" s="23"/>
      <c r="AS565" s="23" t="s">
        <v>129</v>
      </c>
      <c r="AT565" s="23" t="s">
        <v>129</v>
      </c>
      <c r="AU565" s="23" t="s">
        <v>128</v>
      </c>
      <c r="AV565" s="23" t="s">
        <v>128</v>
      </c>
      <c r="AW565" s="23" t="s">
        <v>129</v>
      </c>
      <c r="AX565" s="23" t="s">
        <v>128</v>
      </c>
      <c r="AY565" s="23"/>
      <c r="AZ565" s="23" t="s">
        <v>1763</v>
      </c>
      <c r="BA565" s="45" t="s">
        <v>6529</v>
      </c>
    </row>
    <row r="566" spans="1:53" ht="16.05" customHeight="1" x14ac:dyDescent="0.3">
      <c r="A566" s="23">
        <v>1999</v>
      </c>
      <c r="B566" s="27" t="s">
        <v>269</v>
      </c>
      <c r="C566" s="27" t="s">
        <v>409</v>
      </c>
      <c r="D566" s="27" t="s">
        <v>1769</v>
      </c>
      <c r="E566" s="28">
        <v>36190</v>
      </c>
      <c r="F566" s="36">
        <v>0.51695601851851858</v>
      </c>
      <c r="G566" s="22">
        <v>36190</v>
      </c>
      <c r="H566" s="37">
        <v>0.30862268518518515</v>
      </c>
      <c r="I566" s="34" t="s">
        <v>6250</v>
      </c>
      <c r="J566" s="35">
        <v>4.5110000000000001</v>
      </c>
      <c r="K566" s="35">
        <v>-75.89</v>
      </c>
      <c r="L566" s="42">
        <v>10</v>
      </c>
      <c r="M566" s="43">
        <v>3.98</v>
      </c>
      <c r="N566" s="35"/>
      <c r="O566" s="44">
        <v>4.2</v>
      </c>
      <c r="P566" s="44">
        <v>4</v>
      </c>
      <c r="Q566" s="44"/>
      <c r="R566" s="44"/>
      <c r="S566" s="27" t="s">
        <v>5110</v>
      </c>
      <c r="T566" s="23" t="s">
        <v>582</v>
      </c>
      <c r="U566" s="27"/>
      <c r="V566" s="46">
        <v>2648027</v>
      </c>
      <c r="W566" s="47"/>
      <c r="X566" s="23">
        <v>0</v>
      </c>
      <c r="Y566" s="23">
        <v>0</v>
      </c>
      <c r="Z566" s="23">
        <v>5</v>
      </c>
      <c r="AA566" s="23"/>
      <c r="AB566" s="47"/>
      <c r="AC566" s="27"/>
      <c r="AD566" s="23">
        <v>5</v>
      </c>
      <c r="AE566" s="23"/>
      <c r="AF566" s="23"/>
      <c r="AG566" s="23"/>
      <c r="AH566" s="23" t="s">
        <v>128</v>
      </c>
      <c r="AI566" s="23" t="s">
        <v>128</v>
      </c>
      <c r="AJ566" s="23" t="s">
        <v>390</v>
      </c>
      <c r="AK566" s="27" t="s">
        <v>97</v>
      </c>
      <c r="AL566" s="27" t="s">
        <v>1771</v>
      </c>
      <c r="AM566" s="23"/>
      <c r="AN566" s="23"/>
      <c r="AO566" s="23"/>
      <c r="AP566" s="23"/>
      <c r="AQ566" s="23"/>
      <c r="AR566" s="23"/>
      <c r="AS566" s="23" t="s">
        <v>129</v>
      </c>
      <c r="AT566" s="23" t="s">
        <v>129</v>
      </c>
      <c r="AU566" s="23" t="s">
        <v>128</v>
      </c>
      <c r="AV566" s="23" t="s">
        <v>128</v>
      </c>
      <c r="AW566" s="23" t="s">
        <v>129</v>
      </c>
      <c r="AX566" s="23" t="s">
        <v>128</v>
      </c>
      <c r="AY566" s="23"/>
      <c r="AZ566" s="23" t="s">
        <v>1770</v>
      </c>
      <c r="BA566" s="65" t="s">
        <v>1772</v>
      </c>
    </row>
    <row r="567" spans="1:53" ht="16.05" customHeight="1" x14ac:dyDescent="0.3">
      <c r="A567" s="23">
        <v>1999</v>
      </c>
      <c r="B567" s="27" t="s">
        <v>159</v>
      </c>
      <c r="C567" s="27" t="s">
        <v>229</v>
      </c>
      <c r="D567" s="27" t="s">
        <v>1773</v>
      </c>
      <c r="E567" s="28">
        <v>36193</v>
      </c>
      <c r="F567" s="36">
        <v>0.57310185185185192</v>
      </c>
      <c r="G567" s="22">
        <v>36193</v>
      </c>
      <c r="H567" s="37">
        <v>0.61476851851851855</v>
      </c>
      <c r="I567" s="34" t="s">
        <v>6250</v>
      </c>
      <c r="J567" s="35">
        <v>38.192999999999998</v>
      </c>
      <c r="K567" s="35">
        <v>-1.5660000000000001</v>
      </c>
      <c r="L567" s="42">
        <v>10</v>
      </c>
      <c r="M567" s="35">
        <v>4.8</v>
      </c>
      <c r="N567" s="35"/>
      <c r="O567" s="44">
        <v>5.2</v>
      </c>
      <c r="P567" s="44">
        <v>4.8</v>
      </c>
      <c r="Q567" s="44">
        <v>4.2</v>
      </c>
      <c r="R567" s="44"/>
      <c r="S567" s="27" t="s">
        <v>5419</v>
      </c>
      <c r="T567" s="23" t="s">
        <v>134</v>
      </c>
      <c r="U567" s="27"/>
      <c r="V567" s="46">
        <v>3743095</v>
      </c>
      <c r="W567" s="47">
        <v>20</v>
      </c>
      <c r="X567" s="23">
        <v>0</v>
      </c>
      <c r="Y567" s="23">
        <v>0</v>
      </c>
      <c r="Z567" s="23">
        <v>20</v>
      </c>
      <c r="AA567" s="23">
        <v>3500</v>
      </c>
      <c r="AB567" s="47"/>
      <c r="AC567" s="27"/>
      <c r="AD567" s="92" t="s">
        <v>135</v>
      </c>
      <c r="AE567" s="23"/>
      <c r="AF567" s="66">
        <v>44000000</v>
      </c>
      <c r="AG567" s="23" t="s">
        <v>129</v>
      </c>
      <c r="AH567" s="23" t="s">
        <v>129</v>
      </c>
      <c r="AI567" s="23" t="s">
        <v>128</v>
      </c>
      <c r="AJ567" s="23" t="s">
        <v>43</v>
      </c>
      <c r="AK567" s="27" t="s">
        <v>100</v>
      </c>
      <c r="AL567" s="27"/>
      <c r="AM567" s="23"/>
      <c r="AN567" s="23"/>
      <c r="AO567" s="23" t="s">
        <v>129</v>
      </c>
      <c r="AP567" s="23"/>
      <c r="AQ567" s="23"/>
      <c r="AR567" s="23"/>
      <c r="AS567" s="23" t="s">
        <v>129</v>
      </c>
      <c r="AT567" s="23" t="s">
        <v>129</v>
      </c>
      <c r="AU567" s="23" t="s">
        <v>129</v>
      </c>
      <c r="AV567" s="23" t="s">
        <v>129</v>
      </c>
      <c r="AW567" s="23" t="s">
        <v>129</v>
      </c>
      <c r="AX567" s="23" t="s">
        <v>128</v>
      </c>
      <c r="AY567" s="23"/>
      <c r="AZ567" s="23" t="s">
        <v>1774</v>
      </c>
      <c r="BA567" s="65" t="s">
        <v>1775</v>
      </c>
    </row>
    <row r="568" spans="1:53" ht="16.05" customHeight="1" x14ac:dyDescent="0.3">
      <c r="A568" s="23">
        <v>1999</v>
      </c>
      <c r="B568" s="27" t="s">
        <v>123</v>
      </c>
      <c r="C568" s="27" t="s">
        <v>590</v>
      </c>
      <c r="D568" s="27" t="s">
        <v>1013</v>
      </c>
      <c r="E568" s="28">
        <v>36212</v>
      </c>
      <c r="F568" s="36">
        <v>0.76015046296296296</v>
      </c>
      <c r="G568" s="22">
        <v>36212</v>
      </c>
      <c r="H568" s="37">
        <v>0.88515046296296296</v>
      </c>
      <c r="I568" s="34" t="s">
        <v>6250</v>
      </c>
      <c r="J568" s="35">
        <v>43.213999999999999</v>
      </c>
      <c r="K568" s="35">
        <v>46.825000000000003</v>
      </c>
      <c r="L568" s="42">
        <v>65</v>
      </c>
      <c r="M568" s="35">
        <v>5.335</v>
      </c>
      <c r="N568" s="35"/>
      <c r="O568" s="44">
        <v>4.0999999999999996</v>
      </c>
      <c r="P568" s="44">
        <v>5</v>
      </c>
      <c r="Q568" s="44">
        <v>5.0999999999999996</v>
      </c>
      <c r="R568" s="44"/>
      <c r="S568" s="27" t="s">
        <v>5312</v>
      </c>
      <c r="T568" s="23" t="s">
        <v>139</v>
      </c>
      <c r="U568" s="27"/>
      <c r="V568" s="46">
        <v>2382232</v>
      </c>
      <c r="W568" s="46">
        <v>5020</v>
      </c>
      <c r="X568" s="23">
        <v>1</v>
      </c>
      <c r="Y568" s="23">
        <v>1</v>
      </c>
      <c r="Z568" s="23">
        <v>20</v>
      </c>
      <c r="AA568" s="23">
        <v>5000</v>
      </c>
      <c r="AB568" s="47"/>
      <c r="AC568" s="27" t="s">
        <v>5908</v>
      </c>
      <c r="AD568" s="23" t="s">
        <v>163</v>
      </c>
      <c r="AE568" s="23"/>
      <c r="AF568" s="66"/>
      <c r="AG568" s="23"/>
      <c r="AH568" s="23" t="s">
        <v>128</v>
      </c>
      <c r="AI568" s="23" t="s">
        <v>128</v>
      </c>
      <c r="AJ568" s="23" t="s">
        <v>390</v>
      </c>
      <c r="AK568" s="27"/>
      <c r="AL568" s="27" t="s">
        <v>1777</v>
      </c>
      <c r="AM568" s="23"/>
      <c r="AN568" s="23"/>
      <c r="AO568" s="23"/>
      <c r="AP568" s="23"/>
      <c r="AQ568" s="23"/>
      <c r="AR568" s="23"/>
      <c r="AS568" s="23" t="s">
        <v>129</v>
      </c>
      <c r="AT568" s="23" t="s">
        <v>129</v>
      </c>
      <c r="AU568" s="23" t="s">
        <v>128</v>
      </c>
      <c r="AV568" s="23" t="s">
        <v>129</v>
      </c>
      <c r="AW568" s="23" t="s">
        <v>129</v>
      </c>
      <c r="AX568" s="23" t="s">
        <v>128</v>
      </c>
      <c r="AY568" s="23"/>
      <c r="AZ568" s="23" t="s">
        <v>1776</v>
      </c>
      <c r="BA568" s="45" t="s">
        <v>1778</v>
      </c>
    </row>
    <row r="569" spans="1:53" ht="16.05" customHeight="1" x14ac:dyDescent="0.3">
      <c r="A569" s="23">
        <v>1999</v>
      </c>
      <c r="B569" s="24" t="s">
        <v>443</v>
      </c>
      <c r="C569" s="24" t="s">
        <v>1108</v>
      </c>
      <c r="D569" s="24" t="s">
        <v>5156</v>
      </c>
      <c r="E569" s="25">
        <v>36220</v>
      </c>
      <c r="F569" s="38">
        <v>0.91063657407407417</v>
      </c>
      <c r="G569" s="22">
        <v>36220</v>
      </c>
      <c r="H569" s="37">
        <v>0.66063657407407406</v>
      </c>
      <c r="I569" s="34" t="s">
        <v>6250</v>
      </c>
      <c r="J569" s="43">
        <v>13.667999999999999</v>
      </c>
      <c r="K569" s="43">
        <v>-88.751999999999995</v>
      </c>
      <c r="L569" s="56">
        <v>8.8000000000000007</v>
      </c>
      <c r="M569" s="43">
        <v>4</v>
      </c>
      <c r="N569" s="43"/>
      <c r="O569" s="57"/>
      <c r="P569" s="57">
        <v>4.5999999999999996</v>
      </c>
      <c r="Q569" s="57">
        <v>4.2</v>
      </c>
      <c r="R569" s="57"/>
      <c r="S569" s="24" t="s">
        <v>5420</v>
      </c>
      <c r="T569" s="26" t="s">
        <v>171</v>
      </c>
      <c r="U569" s="24"/>
      <c r="V569" s="46"/>
      <c r="W569" s="58"/>
      <c r="X569" s="26">
        <v>0</v>
      </c>
      <c r="Y569" s="26">
        <v>0</v>
      </c>
      <c r="Z569" s="26">
        <v>0</v>
      </c>
      <c r="AA569" s="26"/>
      <c r="AB569" s="58"/>
      <c r="AC569" s="24"/>
      <c r="AD569" s="26" t="s">
        <v>232</v>
      </c>
      <c r="AE569" s="26"/>
      <c r="AF569" s="59"/>
      <c r="AG569" s="26"/>
      <c r="AH569" s="26"/>
      <c r="AI569" s="26"/>
      <c r="AJ569" s="26" t="s">
        <v>5160</v>
      </c>
      <c r="AK569" s="24"/>
      <c r="AL569" s="24" t="s">
        <v>5162</v>
      </c>
      <c r="AM569" s="26"/>
      <c r="AN569" s="26"/>
      <c r="AO569" s="26"/>
      <c r="AP569" s="26"/>
      <c r="AQ569" s="26"/>
      <c r="AR569" s="26"/>
      <c r="AS569" s="26" t="s">
        <v>128</v>
      </c>
      <c r="AT569" s="26" t="s">
        <v>128</v>
      </c>
      <c r="AU569" s="26" t="s">
        <v>128</v>
      </c>
      <c r="AV569" s="26" t="s">
        <v>128</v>
      </c>
      <c r="AW569" s="26" t="s">
        <v>128</v>
      </c>
      <c r="AX569" s="26" t="s">
        <v>128</v>
      </c>
      <c r="AY569" s="26"/>
      <c r="AZ569" s="26" t="s">
        <v>5153</v>
      </c>
      <c r="BA569" s="39" t="s">
        <v>5163</v>
      </c>
    </row>
    <row r="570" spans="1:53" ht="16.05" customHeight="1" x14ac:dyDescent="0.3">
      <c r="A570" s="23">
        <v>1999</v>
      </c>
      <c r="B570" s="27" t="s">
        <v>130</v>
      </c>
      <c r="C570" s="27" t="s">
        <v>131</v>
      </c>
      <c r="D570" s="27" t="s">
        <v>1779</v>
      </c>
      <c r="E570" s="28">
        <v>36230</v>
      </c>
      <c r="F570" s="36">
        <v>0.55427083333333338</v>
      </c>
      <c r="G570" s="22">
        <v>36230</v>
      </c>
      <c r="H570" s="37">
        <v>0.88760416666666664</v>
      </c>
      <c r="I570" s="34" t="s">
        <v>6250</v>
      </c>
      <c r="J570" s="35">
        <v>41.131</v>
      </c>
      <c r="K570" s="35">
        <v>114.658</v>
      </c>
      <c r="L570" s="42">
        <v>33</v>
      </c>
      <c r="M570" s="35">
        <v>5.1470000000000002</v>
      </c>
      <c r="N570" s="35"/>
      <c r="O570" s="44">
        <v>5.3</v>
      </c>
      <c r="P570" s="44">
        <v>5.0999999999999996</v>
      </c>
      <c r="Q570" s="44">
        <v>5.2</v>
      </c>
      <c r="R570" s="44"/>
      <c r="S570" s="27" t="s">
        <v>5334</v>
      </c>
      <c r="T570" s="23" t="s">
        <v>582</v>
      </c>
      <c r="U570" s="27"/>
      <c r="V570" s="46">
        <v>5705166</v>
      </c>
      <c r="W570" s="46">
        <v>16000</v>
      </c>
      <c r="X570" s="23">
        <v>0</v>
      </c>
      <c r="Y570" s="23">
        <v>0</v>
      </c>
      <c r="Z570" s="23">
        <v>3</v>
      </c>
      <c r="AA570" s="66">
        <v>1000</v>
      </c>
      <c r="AB570" s="47"/>
      <c r="AC570" s="27"/>
      <c r="AD570" s="23">
        <v>3000</v>
      </c>
      <c r="AE570" s="23">
        <v>200</v>
      </c>
      <c r="AF570" s="62" t="s">
        <v>137</v>
      </c>
      <c r="AG570" s="23"/>
      <c r="AH570" s="23" t="s">
        <v>128</v>
      </c>
      <c r="AI570" s="23" t="s">
        <v>128</v>
      </c>
      <c r="AJ570" s="23" t="s">
        <v>43</v>
      </c>
      <c r="AK570" s="27"/>
      <c r="AL570" s="27"/>
      <c r="AM570" s="23"/>
      <c r="AN570" s="23"/>
      <c r="AO570" s="23"/>
      <c r="AP570" s="23"/>
      <c r="AQ570" s="23" t="s">
        <v>129</v>
      </c>
      <c r="AR570" s="23"/>
      <c r="AS570" s="23" t="s">
        <v>129</v>
      </c>
      <c r="AT570" s="23" t="s">
        <v>129</v>
      </c>
      <c r="AU570" s="23" t="s">
        <v>129</v>
      </c>
      <c r="AV570" s="23" t="s">
        <v>129</v>
      </c>
      <c r="AW570" s="23" t="s">
        <v>129</v>
      </c>
      <c r="AX570" s="23" t="s">
        <v>128</v>
      </c>
      <c r="AY570" s="23"/>
      <c r="AZ570" s="23" t="s">
        <v>1780</v>
      </c>
      <c r="BA570" s="45" t="s">
        <v>1781</v>
      </c>
    </row>
    <row r="571" spans="1:53" ht="16.05" customHeight="1" x14ac:dyDescent="0.3">
      <c r="A571" s="23">
        <v>1999</v>
      </c>
      <c r="B571" s="24" t="s">
        <v>443</v>
      </c>
      <c r="C571" s="24" t="s">
        <v>1108</v>
      </c>
      <c r="D571" s="24" t="s">
        <v>5156</v>
      </c>
      <c r="E571" s="25">
        <v>36236</v>
      </c>
      <c r="F571" s="38">
        <v>0.9017708333333333</v>
      </c>
      <c r="G571" s="22">
        <v>36236</v>
      </c>
      <c r="H571" s="37">
        <v>0.6517708333333333</v>
      </c>
      <c r="I571" s="34" t="s">
        <v>6250</v>
      </c>
      <c r="J571" s="43">
        <v>13.537000000000001</v>
      </c>
      <c r="K571" s="43">
        <v>-88.832999999999998</v>
      </c>
      <c r="L571" s="56">
        <v>10.6</v>
      </c>
      <c r="M571" s="43">
        <v>4.4000000000000004</v>
      </c>
      <c r="N571" s="43"/>
      <c r="O571" s="57"/>
      <c r="P571" s="57">
        <v>4.5</v>
      </c>
      <c r="Q571" s="57">
        <v>4.2</v>
      </c>
      <c r="R571" s="57"/>
      <c r="S571" s="24" t="s">
        <v>5420</v>
      </c>
      <c r="T571" s="26" t="s">
        <v>139</v>
      </c>
      <c r="U571" s="24"/>
      <c r="V571" s="46"/>
      <c r="W571" s="58"/>
      <c r="X571" s="26">
        <v>0</v>
      </c>
      <c r="Y571" s="26">
        <v>0</v>
      </c>
      <c r="Z571" s="26">
        <v>0</v>
      </c>
      <c r="AA571" s="26"/>
      <c r="AB571" s="58"/>
      <c r="AC571" s="24"/>
      <c r="AD571" s="26" t="s">
        <v>5158</v>
      </c>
      <c r="AE571" s="26"/>
      <c r="AF571" s="59"/>
      <c r="AG571" s="26"/>
      <c r="AH571" s="26"/>
      <c r="AI571" s="26"/>
      <c r="AJ571" s="26" t="s">
        <v>5161</v>
      </c>
      <c r="AK571" s="24"/>
      <c r="AL571" s="24" t="s">
        <v>5162</v>
      </c>
      <c r="AM571" s="26"/>
      <c r="AN571" s="26"/>
      <c r="AO571" s="26"/>
      <c r="AP571" s="26"/>
      <c r="AQ571" s="26"/>
      <c r="AR571" s="26"/>
      <c r="AS571" s="26" t="s">
        <v>128</v>
      </c>
      <c r="AT571" s="26" t="s">
        <v>128</v>
      </c>
      <c r="AU571" s="26" t="s">
        <v>128</v>
      </c>
      <c r="AV571" s="26" t="s">
        <v>128</v>
      </c>
      <c r="AW571" s="26" t="s">
        <v>128</v>
      </c>
      <c r="AX571" s="26" t="s">
        <v>128</v>
      </c>
      <c r="AY571" s="26"/>
      <c r="AZ571" s="26" t="s">
        <v>5159</v>
      </c>
      <c r="BA571" s="39" t="s">
        <v>5164</v>
      </c>
    </row>
    <row r="572" spans="1:53" ht="16.05" customHeight="1" x14ac:dyDescent="0.3">
      <c r="A572" s="23">
        <v>1999</v>
      </c>
      <c r="B572" s="27" t="s">
        <v>598</v>
      </c>
      <c r="C572" s="27" t="s">
        <v>598</v>
      </c>
      <c r="D572" s="27" t="s">
        <v>1785</v>
      </c>
      <c r="E572" s="28">
        <v>36244</v>
      </c>
      <c r="F572" s="36">
        <v>0.97998842592592583</v>
      </c>
      <c r="G572" s="22">
        <v>36245</v>
      </c>
      <c r="H572" s="37">
        <v>0.35498842592592594</v>
      </c>
      <c r="I572" s="34" t="s">
        <v>6250</v>
      </c>
      <c r="J572" s="35">
        <v>36.396999999999998</v>
      </c>
      <c r="K572" s="35">
        <v>140.46899999999999</v>
      </c>
      <c r="L572" s="42">
        <v>82.9</v>
      </c>
      <c r="M572" s="35">
        <v>5.2389999999999999</v>
      </c>
      <c r="N572" s="35"/>
      <c r="O572" s="44"/>
      <c r="P572" s="44">
        <v>5</v>
      </c>
      <c r="Q572" s="44"/>
      <c r="R572" s="44"/>
      <c r="S572" s="27" t="s">
        <v>5356</v>
      </c>
      <c r="T572" s="23" t="s">
        <v>139</v>
      </c>
      <c r="U572" s="27"/>
      <c r="V572" s="93"/>
      <c r="W572" s="47">
        <v>1</v>
      </c>
      <c r="X572" s="23">
        <v>0</v>
      </c>
      <c r="Y572" s="23">
        <v>0</v>
      </c>
      <c r="Z572" s="23">
        <v>1</v>
      </c>
      <c r="AA572" s="23"/>
      <c r="AB572" s="47"/>
      <c r="AC572" s="27"/>
      <c r="AD572" s="23"/>
      <c r="AE572" s="23"/>
      <c r="AF572" s="23"/>
      <c r="AG572" s="23"/>
      <c r="AH572" s="23"/>
      <c r="AI572" s="23"/>
      <c r="AJ572" s="23" t="s">
        <v>387</v>
      </c>
      <c r="AK572" s="27"/>
      <c r="AL572" s="27" t="s">
        <v>1787</v>
      </c>
      <c r="AM572" s="23"/>
      <c r="AN572" s="23"/>
      <c r="AO572" s="23"/>
      <c r="AP572" s="23"/>
      <c r="AQ572" s="23"/>
      <c r="AR572" s="23"/>
      <c r="AS572" s="23" t="s">
        <v>129</v>
      </c>
      <c r="AT572" s="23" t="s">
        <v>129</v>
      </c>
      <c r="AU572" s="23" t="s">
        <v>128</v>
      </c>
      <c r="AV572" s="23" t="s">
        <v>128</v>
      </c>
      <c r="AW572" s="23" t="s">
        <v>129</v>
      </c>
      <c r="AX572" s="23" t="s">
        <v>128</v>
      </c>
      <c r="AY572" s="23"/>
      <c r="AZ572" s="23" t="s">
        <v>1786</v>
      </c>
      <c r="BA572" s="45" t="s">
        <v>6412</v>
      </c>
    </row>
    <row r="573" spans="1:53" ht="16.05" customHeight="1" x14ac:dyDescent="0.3">
      <c r="A573" s="23">
        <v>1999</v>
      </c>
      <c r="B573" s="27" t="s">
        <v>357</v>
      </c>
      <c r="C573" s="27" t="s">
        <v>358</v>
      </c>
      <c r="D573" s="27" t="s">
        <v>1788</v>
      </c>
      <c r="E573" s="28">
        <v>36256</v>
      </c>
      <c r="F573" s="36">
        <v>0.81763888888888892</v>
      </c>
      <c r="G573" s="22">
        <v>36257</v>
      </c>
      <c r="H573" s="37">
        <v>4.6805555555555552E-2</v>
      </c>
      <c r="I573" s="34" t="s">
        <v>6250</v>
      </c>
      <c r="J573" s="35">
        <v>30.414000000000001</v>
      </c>
      <c r="K573" s="35">
        <v>79.320999999999998</v>
      </c>
      <c r="L573" s="42">
        <v>10</v>
      </c>
      <c r="M573" s="35">
        <v>4.8899999999999997</v>
      </c>
      <c r="N573" s="35"/>
      <c r="O573" s="44"/>
      <c r="P573" s="44">
        <v>5.0999999999999996</v>
      </c>
      <c r="Q573" s="44">
        <v>4.0999999999999996</v>
      </c>
      <c r="R573" s="44"/>
      <c r="S573" s="27" t="s">
        <v>5110</v>
      </c>
      <c r="T573" s="23"/>
      <c r="U573" s="27"/>
      <c r="V573" s="46"/>
      <c r="W573" s="47"/>
      <c r="X573" s="23"/>
      <c r="Y573" s="23"/>
      <c r="Z573" s="23"/>
      <c r="AA573" s="23"/>
      <c r="AB573" s="47"/>
      <c r="AC573" s="27"/>
      <c r="AD573" s="23" t="s">
        <v>163</v>
      </c>
      <c r="AE573" s="23"/>
      <c r="AF573" s="66"/>
      <c r="AG573" s="23" t="s">
        <v>129</v>
      </c>
      <c r="AH573" s="23" t="s">
        <v>129</v>
      </c>
      <c r="AI573" s="23"/>
      <c r="AJ573" s="23" t="s">
        <v>390</v>
      </c>
      <c r="AK573" s="27" t="s">
        <v>95</v>
      </c>
      <c r="AL573" s="27" t="s">
        <v>1790</v>
      </c>
      <c r="AM573" s="23"/>
      <c r="AN573" s="23"/>
      <c r="AO573" s="23"/>
      <c r="AP573" s="23"/>
      <c r="AQ573" s="23"/>
      <c r="AR573" s="23"/>
      <c r="AS573" s="23" t="s">
        <v>128</v>
      </c>
      <c r="AT573" s="23" t="s">
        <v>128</v>
      </c>
      <c r="AU573" s="23" t="s">
        <v>128</v>
      </c>
      <c r="AV573" s="23" t="s">
        <v>128</v>
      </c>
      <c r="AW573" s="23" t="s">
        <v>129</v>
      </c>
      <c r="AX573" s="23" t="s">
        <v>128</v>
      </c>
      <c r="AY573" s="23"/>
      <c r="AZ573" s="23" t="s">
        <v>1789</v>
      </c>
      <c r="BA573" s="65" t="s">
        <v>1791</v>
      </c>
    </row>
    <row r="574" spans="1:53" ht="16.05" customHeight="1" x14ac:dyDescent="0.3">
      <c r="A574" s="23">
        <v>1999</v>
      </c>
      <c r="B574" s="27" t="s">
        <v>143</v>
      </c>
      <c r="C574" s="27" t="s">
        <v>661</v>
      </c>
      <c r="D574" s="27" t="s">
        <v>662</v>
      </c>
      <c r="E574" s="28">
        <v>36272</v>
      </c>
      <c r="F574" s="36">
        <v>0.93027777777777787</v>
      </c>
      <c r="G574" s="22">
        <v>36273</v>
      </c>
      <c r="H574" s="37">
        <v>1.3611111111111114E-2</v>
      </c>
      <c r="I574" s="34" t="s">
        <v>6250</v>
      </c>
      <c r="J574" s="35">
        <v>-27.952999999999999</v>
      </c>
      <c r="K574" s="35">
        <v>26.635000000000002</v>
      </c>
      <c r="L574" s="42">
        <v>5</v>
      </c>
      <c r="M574" s="43">
        <v>5.26</v>
      </c>
      <c r="N574" s="35"/>
      <c r="O574" s="44"/>
      <c r="P574" s="44">
        <v>5.7</v>
      </c>
      <c r="Q574" s="44">
        <v>4.7</v>
      </c>
      <c r="R574" s="44"/>
      <c r="S574" s="27" t="s">
        <v>5110</v>
      </c>
      <c r="T574" s="23" t="s">
        <v>146</v>
      </c>
      <c r="U574" s="27" t="s">
        <v>193</v>
      </c>
      <c r="V574" s="46">
        <v>565596</v>
      </c>
      <c r="W574" s="47"/>
      <c r="X574" s="23">
        <v>2</v>
      </c>
      <c r="Y574" s="23">
        <v>2</v>
      </c>
      <c r="Z574" s="23"/>
      <c r="AA574" s="23"/>
      <c r="AB574" s="47"/>
      <c r="AC574" s="27" t="s">
        <v>1792</v>
      </c>
      <c r="AD574" s="23" t="s">
        <v>456</v>
      </c>
      <c r="AE574" s="23"/>
      <c r="AF574" s="66"/>
      <c r="AG574" s="23" t="s">
        <v>129</v>
      </c>
      <c r="AH574" s="23" t="s">
        <v>128</v>
      </c>
      <c r="AI574" s="23" t="s">
        <v>128</v>
      </c>
      <c r="AJ574" s="23" t="s">
        <v>43</v>
      </c>
      <c r="AK574" s="27" t="s">
        <v>100</v>
      </c>
      <c r="AL574" s="27"/>
      <c r="AM574" s="23"/>
      <c r="AN574" s="23"/>
      <c r="AO574" s="23"/>
      <c r="AP574" s="23"/>
      <c r="AQ574" s="23"/>
      <c r="AR574" s="23"/>
      <c r="AS574" s="23" t="s">
        <v>129</v>
      </c>
      <c r="AT574" s="23" t="s">
        <v>129</v>
      </c>
      <c r="AU574" s="23" t="s">
        <v>128</v>
      </c>
      <c r="AV574" s="23" t="s">
        <v>128</v>
      </c>
      <c r="AW574" s="23" t="s">
        <v>129</v>
      </c>
      <c r="AX574" s="23" t="s">
        <v>128</v>
      </c>
      <c r="AY574" s="23"/>
      <c r="AZ574" s="23" t="s">
        <v>1793</v>
      </c>
      <c r="BA574" s="65" t="s">
        <v>1794</v>
      </c>
    </row>
    <row r="575" spans="1:53" ht="16.05" customHeight="1" x14ac:dyDescent="0.3">
      <c r="A575" s="23">
        <v>1999</v>
      </c>
      <c r="B575" s="27" t="s">
        <v>159</v>
      </c>
      <c r="C575" s="27" t="s">
        <v>694</v>
      </c>
      <c r="D575" s="51" t="s">
        <v>1734</v>
      </c>
      <c r="E575" s="28">
        <v>36280</v>
      </c>
      <c r="F575" s="36">
        <v>0.14627314814814815</v>
      </c>
      <c r="G575" s="22">
        <v>36280</v>
      </c>
      <c r="H575" s="37">
        <v>0.22960648148148147</v>
      </c>
      <c r="I575" s="34" t="s">
        <v>6250</v>
      </c>
      <c r="J575" s="35">
        <v>44.180999999999997</v>
      </c>
      <c r="K575" s="35">
        <v>20.071000000000002</v>
      </c>
      <c r="L575" s="42">
        <v>13.7</v>
      </c>
      <c r="M575" s="35">
        <v>5.4059999999999997</v>
      </c>
      <c r="N575" s="35">
        <v>5.2</v>
      </c>
      <c r="O575" s="44"/>
      <c r="P575" s="44">
        <v>5</v>
      </c>
      <c r="Q575" s="44">
        <v>4.8</v>
      </c>
      <c r="R575" s="44"/>
      <c r="S575" s="27" t="s">
        <v>5386</v>
      </c>
      <c r="T575" s="23" t="s">
        <v>134</v>
      </c>
      <c r="U575" s="27"/>
      <c r="V575" s="46"/>
      <c r="W575" s="47"/>
      <c r="X575" s="23">
        <v>0</v>
      </c>
      <c r="Y575" s="23">
        <v>0</v>
      </c>
      <c r="Z575" s="23"/>
      <c r="AA575" s="23"/>
      <c r="AB575" s="47"/>
      <c r="AC575" s="27"/>
      <c r="AD575" s="66">
        <v>12000</v>
      </c>
      <c r="AE575" s="23"/>
      <c r="AF575" s="66"/>
      <c r="AG575" s="23"/>
      <c r="AH575" s="23" t="s">
        <v>128</v>
      </c>
      <c r="AI575" s="23" t="s">
        <v>128</v>
      </c>
      <c r="AJ575" s="23" t="s">
        <v>1796</v>
      </c>
      <c r="AK575" s="27"/>
      <c r="AL575" s="27" t="s">
        <v>1797</v>
      </c>
      <c r="AM575" s="23"/>
      <c r="AN575" s="23"/>
      <c r="AO575" s="23"/>
      <c r="AP575" s="23"/>
      <c r="AQ575" s="23"/>
      <c r="AR575" s="23"/>
      <c r="AS575" s="23" t="s">
        <v>128</v>
      </c>
      <c r="AT575" s="23" t="s">
        <v>128</v>
      </c>
      <c r="AU575" s="23" t="s">
        <v>128</v>
      </c>
      <c r="AV575" s="23" t="s">
        <v>128</v>
      </c>
      <c r="AW575" s="23" t="s">
        <v>128</v>
      </c>
      <c r="AX575" s="23" t="s">
        <v>128</v>
      </c>
      <c r="AY575" s="23"/>
      <c r="AZ575" s="23" t="s">
        <v>1795</v>
      </c>
      <c r="BA575" s="94" t="s">
        <v>6561</v>
      </c>
    </row>
    <row r="576" spans="1:53" ht="16.05" customHeight="1" x14ac:dyDescent="0.3">
      <c r="A576" s="23">
        <v>1999</v>
      </c>
      <c r="B576" s="27" t="s">
        <v>187</v>
      </c>
      <c r="C576" s="27" t="s">
        <v>188</v>
      </c>
      <c r="D576" s="27" t="s">
        <v>1588</v>
      </c>
      <c r="E576" s="28">
        <v>36280</v>
      </c>
      <c r="F576" s="36">
        <v>0.18057870370370369</v>
      </c>
      <c r="G576" s="22">
        <v>36280</v>
      </c>
      <c r="H576" s="37">
        <v>0.36807870370370371</v>
      </c>
      <c r="I576" s="34" t="s">
        <v>6250</v>
      </c>
      <c r="J576" s="35">
        <v>27.837</v>
      </c>
      <c r="K576" s="35">
        <v>53.537999999999997</v>
      </c>
      <c r="L576" s="42">
        <v>36.1</v>
      </c>
      <c r="M576" s="35">
        <v>5.1509999999999998</v>
      </c>
      <c r="N576" s="35"/>
      <c r="O576" s="44"/>
      <c r="P576" s="44">
        <v>4.9000000000000004</v>
      </c>
      <c r="Q576" s="44">
        <v>4.8</v>
      </c>
      <c r="R576" s="44"/>
      <c r="S576" s="27" t="s">
        <v>5334</v>
      </c>
      <c r="T576" s="23"/>
      <c r="U576" s="27"/>
      <c r="V576" s="46"/>
      <c r="W576" s="47"/>
      <c r="X576" s="23"/>
      <c r="Y576" s="23"/>
      <c r="Z576" s="23"/>
      <c r="AA576" s="23"/>
      <c r="AB576" s="47"/>
      <c r="AC576" s="27"/>
      <c r="AD576" s="23" t="s">
        <v>163</v>
      </c>
      <c r="AE576" s="23"/>
      <c r="AF576" s="66"/>
      <c r="AG576" s="23"/>
      <c r="AH576" s="23"/>
      <c r="AI576" s="23"/>
      <c r="AJ576" s="23" t="s">
        <v>1799</v>
      </c>
      <c r="AK576" s="27" t="s">
        <v>97</v>
      </c>
      <c r="AL576" s="27" t="s">
        <v>1800</v>
      </c>
      <c r="AM576" s="23"/>
      <c r="AN576" s="23"/>
      <c r="AO576" s="23"/>
      <c r="AP576" s="23"/>
      <c r="AQ576" s="23"/>
      <c r="AR576" s="23"/>
      <c r="AS576" s="23" t="s">
        <v>128</v>
      </c>
      <c r="AT576" s="23" t="s">
        <v>128</v>
      </c>
      <c r="AU576" s="23" t="s">
        <v>128</v>
      </c>
      <c r="AV576" s="23" t="s">
        <v>128</v>
      </c>
      <c r="AW576" s="23" t="s">
        <v>129</v>
      </c>
      <c r="AX576" s="23" t="s">
        <v>128</v>
      </c>
      <c r="AY576" s="23"/>
      <c r="AZ576" s="23" t="s">
        <v>1798</v>
      </c>
      <c r="BA576" s="45" t="s">
        <v>6530</v>
      </c>
    </row>
    <row r="577" spans="1:53" ht="16.05" customHeight="1" x14ac:dyDescent="0.3">
      <c r="A577" s="23">
        <v>1999</v>
      </c>
      <c r="B577" s="27" t="s">
        <v>148</v>
      </c>
      <c r="C577" s="27" t="s">
        <v>149</v>
      </c>
      <c r="D577" s="27" t="s">
        <v>1119</v>
      </c>
      <c r="E577" s="28">
        <v>36312</v>
      </c>
      <c r="F577" s="36">
        <v>0.63752314814814814</v>
      </c>
      <c r="G577" s="22">
        <v>36312</v>
      </c>
      <c r="H577" s="37">
        <v>0.34585648148148151</v>
      </c>
      <c r="I577" s="34" t="s">
        <v>6250</v>
      </c>
      <c r="J577" s="35">
        <v>32.378999999999998</v>
      </c>
      <c r="K577" s="35">
        <v>-115.24299999999999</v>
      </c>
      <c r="L577" s="42">
        <v>6</v>
      </c>
      <c r="M577" s="35">
        <v>5.0010000000000003</v>
      </c>
      <c r="N577" s="35">
        <v>4.8</v>
      </c>
      <c r="O577" s="44">
        <v>4.9000000000000004</v>
      </c>
      <c r="P577" s="57">
        <v>4.9000000000000004</v>
      </c>
      <c r="Q577" s="57">
        <v>4.2</v>
      </c>
      <c r="R577" s="44"/>
      <c r="S577" s="27" t="s">
        <v>5499</v>
      </c>
      <c r="T577" s="23"/>
      <c r="U577" s="27"/>
      <c r="V577" s="46"/>
      <c r="W577" s="47"/>
      <c r="X577" s="23">
        <v>0</v>
      </c>
      <c r="Y577" s="23">
        <v>0</v>
      </c>
      <c r="Z577" s="23">
        <v>0</v>
      </c>
      <c r="AA577" s="23"/>
      <c r="AB577" s="47"/>
      <c r="AC577" s="27"/>
      <c r="AD577" s="23">
        <v>8</v>
      </c>
      <c r="AE577" s="23"/>
      <c r="AF577" s="23"/>
      <c r="AG577" s="23"/>
      <c r="AH577" s="23"/>
      <c r="AI577" s="23"/>
      <c r="AJ577" s="23" t="s">
        <v>43</v>
      </c>
      <c r="AK577" s="27" t="s">
        <v>100</v>
      </c>
      <c r="AL577" s="27" t="s">
        <v>1802</v>
      </c>
      <c r="AM577" s="23"/>
      <c r="AN577" s="23"/>
      <c r="AO577" s="23"/>
      <c r="AP577" s="23"/>
      <c r="AQ577" s="23"/>
      <c r="AR577" s="23"/>
      <c r="AS577" s="23" t="s">
        <v>128</v>
      </c>
      <c r="AT577" s="23" t="s">
        <v>128</v>
      </c>
      <c r="AU577" s="23" t="s">
        <v>128</v>
      </c>
      <c r="AV577" s="23" t="s">
        <v>128</v>
      </c>
      <c r="AW577" s="23" t="s">
        <v>129</v>
      </c>
      <c r="AX577" s="23" t="s">
        <v>128</v>
      </c>
      <c r="AY577" s="23"/>
      <c r="AZ577" s="23" t="s">
        <v>1801</v>
      </c>
      <c r="BA577" s="27" t="s">
        <v>1803</v>
      </c>
    </row>
    <row r="578" spans="1:53" ht="16.05" customHeight="1" x14ac:dyDescent="0.3">
      <c r="A578" s="23">
        <v>1999</v>
      </c>
      <c r="B578" s="27" t="s">
        <v>123</v>
      </c>
      <c r="C578" s="27" t="s">
        <v>901</v>
      </c>
      <c r="D578" s="27" t="s">
        <v>1804</v>
      </c>
      <c r="E578" s="28">
        <v>36315</v>
      </c>
      <c r="F578" s="36">
        <v>0.38391203703703702</v>
      </c>
      <c r="G578" s="22">
        <v>36315</v>
      </c>
      <c r="H578" s="37">
        <v>0.59224537037037039</v>
      </c>
      <c r="I578" s="34" t="s">
        <v>6250</v>
      </c>
      <c r="J578" s="35">
        <v>40.802</v>
      </c>
      <c r="K578" s="35">
        <v>47.448</v>
      </c>
      <c r="L578" s="42">
        <v>33</v>
      </c>
      <c r="M578" s="35">
        <v>5.4450000000000003</v>
      </c>
      <c r="N578" s="35">
        <v>5.4</v>
      </c>
      <c r="O578" s="44"/>
      <c r="P578" s="44">
        <v>5.4</v>
      </c>
      <c r="Q578" s="44">
        <v>5</v>
      </c>
      <c r="R578" s="44"/>
      <c r="S578" s="27" t="s">
        <v>5538</v>
      </c>
      <c r="T578" s="23" t="s">
        <v>582</v>
      </c>
      <c r="U578" s="27"/>
      <c r="V578" s="46">
        <v>5400036</v>
      </c>
      <c r="W578" s="47">
        <v>9170</v>
      </c>
      <c r="X578" s="50" t="s">
        <v>1805</v>
      </c>
      <c r="Y578" s="23">
        <v>0</v>
      </c>
      <c r="Z578" s="50" t="s">
        <v>5746</v>
      </c>
      <c r="AA578" s="50">
        <v>8400</v>
      </c>
      <c r="AB578" s="47"/>
      <c r="AC578" s="24" t="s">
        <v>5969</v>
      </c>
      <c r="AD578" s="50" t="s">
        <v>5744</v>
      </c>
      <c r="AE578" s="50">
        <v>150</v>
      </c>
      <c r="AF578" s="66">
        <v>5000000</v>
      </c>
      <c r="AG578" s="23"/>
      <c r="AH578" s="23" t="s">
        <v>128</v>
      </c>
      <c r="AI578" s="23" t="s">
        <v>128</v>
      </c>
      <c r="AJ578" s="23" t="s">
        <v>43</v>
      </c>
      <c r="AK578" s="27" t="s">
        <v>100</v>
      </c>
      <c r="AL578" s="27"/>
      <c r="AM578" s="23"/>
      <c r="AN578" s="23"/>
      <c r="AO578" s="23"/>
      <c r="AP578" s="23"/>
      <c r="AQ578" s="23"/>
      <c r="AR578" s="23"/>
      <c r="AS578" s="23" t="s">
        <v>129</v>
      </c>
      <c r="AT578" s="23" t="s">
        <v>129</v>
      </c>
      <c r="AU578" s="23" t="s">
        <v>129</v>
      </c>
      <c r="AV578" s="23" t="s">
        <v>129</v>
      </c>
      <c r="AW578" s="23" t="s">
        <v>129</v>
      </c>
      <c r="AX578" s="23" t="s">
        <v>128</v>
      </c>
      <c r="AY578" s="23"/>
      <c r="AZ578" s="23" t="s">
        <v>1806</v>
      </c>
      <c r="BA578" s="45" t="s">
        <v>5745</v>
      </c>
    </row>
    <row r="579" spans="1:53" ht="16.05" customHeight="1" x14ac:dyDescent="0.3">
      <c r="A579" s="23">
        <v>1999</v>
      </c>
      <c r="B579" s="27" t="s">
        <v>159</v>
      </c>
      <c r="C579" s="27" t="s">
        <v>694</v>
      </c>
      <c r="D579" s="27" t="s">
        <v>1807</v>
      </c>
      <c r="E579" s="28">
        <v>36342</v>
      </c>
      <c r="F579" s="36">
        <v>0.32012731481481482</v>
      </c>
      <c r="G579" s="22">
        <v>36342</v>
      </c>
      <c r="H579" s="37">
        <v>0.40346064814814814</v>
      </c>
      <c r="I579" s="34" t="s">
        <v>6250</v>
      </c>
      <c r="J579" s="35">
        <v>43.677</v>
      </c>
      <c r="K579" s="35">
        <v>21.016999999999999</v>
      </c>
      <c r="L579" s="42">
        <v>10</v>
      </c>
      <c r="M579" s="35">
        <v>5.19</v>
      </c>
      <c r="N579" s="35"/>
      <c r="O579" s="44"/>
      <c r="P579" s="44">
        <v>4.9000000000000004</v>
      </c>
      <c r="Q579" s="44">
        <v>4.8</v>
      </c>
      <c r="R579" s="44"/>
      <c r="S579" s="27" t="s">
        <v>5363</v>
      </c>
      <c r="T579" s="23" t="s">
        <v>171</v>
      </c>
      <c r="U579" s="27"/>
      <c r="V579" s="46"/>
      <c r="W579" s="47"/>
      <c r="X579" s="23">
        <v>0</v>
      </c>
      <c r="Y579" s="23">
        <v>0</v>
      </c>
      <c r="Z579" s="23"/>
      <c r="AA579" s="23"/>
      <c r="AB579" s="47"/>
      <c r="AC579" s="27"/>
      <c r="AD579" s="23" t="s">
        <v>163</v>
      </c>
      <c r="AE579" s="23"/>
      <c r="AF579" s="66"/>
      <c r="AG579" s="23"/>
      <c r="AH579" s="23" t="s">
        <v>128</v>
      </c>
      <c r="AI579" s="23" t="s">
        <v>128</v>
      </c>
      <c r="AJ579" s="23" t="s">
        <v>43</v>
      </c>
      <c r="AK579" s="27" t="s">
        <v>100</v>
      </c>
      <c r="AL579" s="27" t="s">
        <v>1809</v>
      </c>
      <c r="AM579" s="23"/>
      <c r="AN579" s="23"/>
      <c r="AO579" s="23"/>
      <c r="AP579" s="23"/>
      <c r="AQ579" s="23"/>
      <c r="AR579" s="23"/>
      <c r="AS579" s="23" t="s">
        <v>129</v>
      </c>
      <c r="AT579" s="23" t="s">
        <v>128</v>
      </c>
      <c r="AU579" s="23" t="s">
        <v>128</v>
      </c>
      <c r="AV579" s="23" t="s">
        <v>128</v>
      </c>
      <c r="AW579" s="23" t="s">
        <v>129</v>
      </c>
      <c r="AX579" s="23" t="s">
        <v>128</v>
      </c>
      <c r="AY579" s="23"/>
      <c r="AZ579" s="23" t="s">
        <v>1808</v>
      </c>
      <c r="BA579" s="82" t="s">
        <v>6564</v>
      </c>
    </row>
    <row r="580" spans="1:53" ht="16.05" customHeight="1" x14ac:dyDescent="0.3">
      <c r="A580" s="23">
        <v>1999</v>
      </c>
      <c r="B580" s="27" t="s">
        <v>269</v>
      </c>
      <c r="C580" s="27" t="s">
        <v>409</v>
      </c>
      <c r="D580" s="27" t="s">
        <v>1810</v>
      </c>
      <c r="E580" s="28">
        <v>36358</v>
      </c>
      <c r="F580" s="36">
        <v>0.51518518518518519</v>
      </c>
      <c r="G580" s="22">
        <v>36358</v>
      </c>
      <c r="H580" s="37">
        <v>0.30685185185185188</v>
      </c>
      <c r="I580" s="34" t="s">
        <v>6250</v>
      </c>
      <c r="J580" s="35">
        <v>6.2779999999999996</v>
      </c>
      <c r="K580" s="35">
        <v>-72.531000000000006</v>
      </c>
      <c r="L580" s="42">
        <v>12</v>
      </c>
      <c r="M580" s="35">
        <v>5.08</v>
      </c>
      <c r="N580" s="35"/>
      <c r="O580" s="44"/>
      <c r="P580" s="44">
        <v>4.8</v>
      </c>
      <c r="Q580" s="44">
        <v>4.4000000000000004</v>
      </c>
      <c r="R580" s="44"/>
      <c r="S580" s="27" t="s">
        <v>5110</v>
      </c>
      <c r="T580" s="23"/>
      <c r="U580" s="27"/>
      <c r="V580" s="46">
        <f>4370+450</f>
        <v>4820</v>
      </c>
      <c r="W580" s="47"/>
      <c r="X580" s="23"/>
      <c r="Y580" s="23"/>
      <c r="Z580" s="23"/>
      <c r="AA580" s="23"/>
      <c r="AB580" s="47"/>
      <c r="AC580" s="27"/>
      <c r="AD580" s="23">
        <v>65</v>
      </c>
      <c r="AE580" s="23"/>
      <c r="AF580" s="66"/>
      <c r="AG580" s="23"/>
      <c r="AH580" s="23"/>
      <c r="AI580" s="23"/>
      <c r="AJ580" s="23" t="s">
        <v>43</v>
      </c>
      <c r="AK580" s="27" t="s">
        <v>100</v>
      </c>
      <c r="AL580" s="27"/>
      <c r="AM580" s="23"/>
      <c r="AN580" s="23"/>
      <c r="AO580" s="23"/>
      <c r="AP580" s="23"/>
      <c r="AQ580" s="23"/>
      <c r="AR580" s="23"/>
      <c r="AS580" s="23" t="s">
        <v>128</v>
      </c>
      <c r="AT580" s="23" t="s">
        <v>128</v>
      </c>
      <c r="AU580" s="23" t="s">
        <v>128</v>
      </c>
      <c r="AV580" s="23" t="s">
        <v>128</v>
      </c>
      <c r="AW580" s="23" t="s">
        <v>129</v>
      </c>
      <c r="AX580" s="23" t="s">
        <v>128</v>
      </c>
      <c r="AY580" s="23"/>
      <c r="AZ580" s="23" t="s">
        <v>1811</v>
      </c>
      <c r="BA580" s="65" t="s">
        <v>1812</v>
      </c>
    </row>
    <row r="581" spans="1:53" ht="16.05" customHeight="1" x14ac:dyDescent="0.3">
      <c r="A581" s="23">
        <v>1999</v>
      </c>
      <c r="B581" s="27" t="s">
        <v>357</v>
      </c>
      <c r="C581" s="27" t="s">
        <v>1813</v>
      </c>
      <c r="D581" s="27" t="s">
        <v>1814</v>
      </c>
      <c r="E581" s="28">
        <v>36363</v>
      </c>
      <c r="F581" s="36">
        <v>0.44601851851851854</v>
      </c>
      <c r="G581" s="22">
        <v>36363</v>
      </c>
      <c r="H581" s="37">
        <v>0.69601851851851848</v>
      </c>
      <c r="I581" s="34" t="s">
        <v>6250</v>
      </c>
      <c r="J581" s="35">
        <v>21.544</v>
      </c>
      <c r="K581" s="35">
        <v>91.894999999999996</v>
      </c>
      <c r="L581" s="42">
        <v>10</v>
      </c>
      <c r="M581" s="35">
        <v>5.08</v>
      </c>
      <c r="N581" s="35"/>
      <c r="O581" s="44"/>
      <c r="P581" s="44">
        <v>5.2</v>
      </c>
      <c r="Q581" s="44">
        <v>4.4000000000000004</v>
      </c>
      <c r="R581" s="44"/>
      <c r="S581" s="27" t="s">
        <v>5110</v>
      </c>
      <c r="T581" s="23" t="s">
        <v>139</v>
      </c>
      <c r="U581" s="27"/>
      <c r="V581" s="46">
        <v>8205130</v>
      </c>
      <c r="W581" s="47">
        <v>15200</v>
      </c>
      <c r="X581" s="23">
        <v>6</v>
      </c>
      <c r="Y581" s="23">
        <v>6</v>
      </c>
      <c r="Z581" s="50" t="s">
        <v>5785</v>
      </c>
      <c r="AA581" s="23"/>
      <c r="AB581" s="47"/>
      <c r="AC581" s="27" t="s">
        <v>5686</v>
      </c>
      <c r="AD581" s="50">
        <v>971</v>
      </c>
      <c r="AE581" s="23" t="s">
        <v>5786</v>
      </c>
      <c r="AF581" s="62" t="s">
        <v>127</v>
      </c>
      <c r="AG581" s="23" t="s">
        <v>129</v>
      </c>
      <c r="AH581" s="23" t="s">
        <v>129</v>
      </c>
      <c r="AI581" s="23" t="s">
        <v>128</v>
      </c>
      <c r="AJ581" s="23" t="s">
        <v>43</v>
      </c>
      <c r="AK581" s="27"/>
      <c r="AL581" s="27" t="s">
        <v>5788</v>
      </c>
      <c r="AM581" s="23"/>
      <c r="AN581" s="23"/>
      <c r="AO581" s="23"/>
      <c r="AP581" s="23"/>
      <c r="AQ581" s="23" t="s">
        <v>129</v>
      </c>
      <c r="AR581" s="23"/>
      <c r="AS581" s="23" t="s">
        <v>129</v>
      </c>
      <c r="AT581" s="23" t="s">
        <v>129</v>
      </c>
      <c r="AU581" s="23" t="s">
        <v>129</v>
      </c>
      <c r="AV581" s="23" t="s">
        <v>129</v>
      </c>
      <c r="AW581" s="23" t="s">
        <v>129</v>
      </c>
      <c r="AX581" s="23" t="s">
        <v>128</v>
      </c>
      <c r="AY581" s="23"/>
      <c r="AZ581" s="23" t="s">
        <v>1815</v>
      </c>
      <c r="BA581" s="45" t="s">
        <v>5787</v>
      </c>
    </row>
    <row r="582" spans="1:53" ht="16.05" customHeight="1" x14ac:dyDescent="0.3">
      <c r="A582" s="23">
        <v>1999</v>
      </c>
      <c r="B582" s="27" t="s">
        <v>187</v>
      </c>
      <c r="C582" s="27" t="s">
        <v>188</v>
      </c>
      <c r="D582" s="27" t="s">
        <v>1816</v>
      </c>
      <c r="E582" s="28">
        <v>36382</v>
      </c>
      <c r="F582" s="36">
        <v>0.81526620370370362</v>
      </c>
      <c r="G582" s="22">
        <v>36383</v>
      </c>
      <c r="H582" s="37">
        <v>2.7662037037037034E-3</v>
      </c>
      <c r="I582" s="34" t="s">
        <v>6250</v>
      </c>
      <c r="J582" s="35">
        <v>36.244999999999997</v>
      </c>
      <c r="K582" s="35">
        <v>54.645000000000003</v>
      </c>
      <c r="L582" s="42">
        <v>15.6</v>
      </c>
      <c r="M582" s="35">
        <v>5.08</v>
      </c>
      <c r="N582" s="35"/>
      <c r="O582" s="44"/>
      <c r="P582" s="44">
        <v>4.4000000000000004</v>
      </c>
      <c r="Q582" s="44">
        <v>4.4000000000000004</v>
      </c>
      <c r="R582" s="44"/>
      <c r="S582" s="27" t="s">
        <v>5110</v>
      </c>
      <c r="T582" s="23" t="s">
        <v>582</v>
      </c>
      <c r="U582" s="27"/>
      <c r="V582" s="46">
        <v>1065881</v>
      </c>
      <c r="W582" s="47"/>
      <c r="X582" s="23">
        <v>1</v>
      </c>
      <c r="Y582" s="23">
        <v>1</v>
      </c>
      <c r="Z582" s="23">
        <v>1</v>
      </c>
      <c r="AA582" s="23"/>
      <c r="AB582" s="47"/>
      <c r="AC582" s="27" t="s">
        <v>5908</v>
      </c>
      <c r="AD582" s="23" t="s">
        <v>163</v>
      </c>
      <c r="AE582" s="23"/>
      <c r="AF582" s="23"/>
      <c r="AG582" s="23"/>
      <c r="AH582" s="23" t="s">
        <v>128</v>
      </c>
      <c r="AI582" s="23" t="s">
        <v>128</v>
      </c>
      <c r="AJ582" s="23" t="s">
        <v>43</v>
      </c>
      <c r="AK582" s="27" t="s">
        <v>100</v>
      </c>
      <c r="AL582" s="27"/>
      <c r="AM582" s="23"/>
      <c r="AN582" s="23"/>
      <c r="AO582" s="23"/>
      <c r="AP582" s="23"/>
      <c r="AQ582" s="23"/>
      <c r="AR582" s="23"/>
      <c r="AS582" s="23" t="s">
        <v>129</v>
      </c>
      <c r="AT582" s="23" t="s">
        <v>129</v>
      </c>
      <c r="AU582" s="23" t="s">
        <v>128</v>
      </c>
      <c r="AV582" s="23" t="s">
        <v>128</v>
      </c>
      <c r="AW582" s="23" t="s">
        <v>129</v>
      </c>
      <c r="AX582" s="23" t="s">
        <v>128</v>
      </c>
      <c r="AY582" s="23"/>
      <c r="AZ582" s="23" t="s">
        <v>1817</v>
      </c>
      <c r="BA582" s="65" t="s">
        <v>5852</v>
      </c>
    </row>
    <row r="583" spans="1:53" ht="16.05" customHeight="1" x14ac:dyDescent="0.3">
      <c r="A583" s="23">
        <v>1999</v>
      </c>
      <c r="B583" s="27" t="s">
        <v>159</v>
      </c>
      <c r="C583" s="27" t="s">
        <v>1818</v>
      </c>
      <c r="D583" s="27" t="s">
        <v>1819</v>
      </c>
      <c r="E583" s="28">
        <v>36385</v>
      </c>
      <c r="F583" s="36">
        <v>0.64696759259259262</v>
      </c>
      <c r="G583" s="22">
        <v>36385</v>
      </c>
      <c r="H583" s="37">
        <v>0.77196759259259251</v>
      </c>
      <c r="I583" s="34" t="s">
        <v>6250</v>
      </c>
      <c r="J583" s="35">
        <v>34.713999999999999</v>
      </c>
      <c r="K583" s="35">
        <v>32.89</v>
      </c>
      <c r="L583" s="42">
        <v>33</v>
      </c>
      <c r="M583" s="35">
        <v>5</v>
      </c>
      <c r="N583" s="35">
        <v>3.9</v>
      </c>
      <c r="O583" s="44"/>
      <c r="P583" s="44">
        <v>4.7</v>
      </c>
      <c r="Q583" s="44">
        <v>4.4000000000000004</v>
      </c>
      <c r="R583" s="44"/>
      <c r="S583" s="27" t="s">
        <v>5421</v>
      </c>
      <c r="T583" s="23" t="s">
        <v>497</v>
      </c>
      <c r="U583" s="27"/>
      <c r="V583" s="46"/>
      <c r="W583" s="47"/>
      <c r="X583" s="23"/>
      <c r="Y583" s="23"/>
      <c r="Z583" s="23">
        <v>43</v>
      </c>
      <c r="AA583" s="23"/>
      <c r="AB583" s="47"/>
      <c r="AC583" s="27" t="s">
        <v>1820</v>
      </c>
      <c r="AD583" s="23">
        <v>82</v>
      </c>
      <c r="AE583" s="23"/>
      <c r="AF583" s="66"/>
      <c r="AG583" s="23"/>
      <c r="AH583" s="23"/>
      <c r="AI583" s="23"/>
      <c r="AJ583" s="23" t="s">
        <v>390</v>
      </c>
      <c r="AK583" s="27" t="s">
        <v>1822</v>
      </c>
      <c r="AL583" s="27" t="s">
        <v>1823</v>
      </c>
      <c r="AM583" s="23"/>
      <c r="AN583" s="23"/>
      <c r="AO583" s="23"/>
      <c r="AP583" s="23"/>
      <c r="AQ583" s="23"/>
      <c r="AR583" s="23"/>
      <c r="AS583" s="23" t="s">
        <v>128</v>
      </c>
      <c r="AT583" s="23" t="s">
        <v>128</v>
      </c>
      <c r="AU583" s="23" t="s">
        <v>128</v>
      </c>
      <c r="AV583" s="23" t="s">
        <v>128</v>
      </c>
      <c r="AW583" s="23" t="s">
        <v>129</v>
      </c>
      <c r="AX583" s="23" t="s">
        <v>128</v>
      </c>
      <c r="AY583" s="23"/>
      <c r="AZ583" s="23" t="s">
        <v>1821</v>
      </c>
      <c r="BA583" s="65" t="s">
        <v>1824</v>
      </c>
    </row>
    <row r="584" spans="1:53" ht="16.05" customHeight="1" x14ac:dyDescent="0.3">
      <c r="A584" s="23">
        <v>1999</v>
      </c>
      <c r="B584" s="27" t="s">
        <v>123</v>
      </c>
      <c r="C584" s="27" t="s">
        <v>124</v>
      </c>
      <c r="D584" s="27" t="s">
        <v>1825</v>
      </c>
      <c r="E584" s="28">
        <v>36403</v>
      </c>
      <c r="F584" s="36">
        <v>0.34084490740740742</v>
      </c>
      <c r="G584" s="22">
        <v>36403</v>
      </c>
      <c r="H584" s="37">
        <v>0.46584490740740742</v>
      </c>
      <c r="I584" s="34" t="s">
        <v>6250</v>
      </c>
      <c r="J584" s="35">
        <v>40.710999999999999</v>
      </c>
      <c r="K584" s="35">
        <v>29.949000000000002</v>
      </c>
      <c r="L584" s="42">
        <v>10</v>
      </c>
      <c r="M584" s="35">
        <v>5.1790000000000003</v>
      </c>
      <c r="N584" s="43">
        <v>5.0999999999999996</v>
      </c>
      <c r="O584" s="44"/>
      <c r="P584" s="44">
        <v>5.2</v>
      </c>
      <c r="Q584" s="44">
        <v>4.9000000000000004</v>
      </c>
      <c r="R584" s="44"/>
      <c r="S584" s="27" t="s">
        <v>5387</v>
      </c>
      <c r="T584" s="23" t="s">
        <v>134</v>
      </c>
      <c r="U584" s="27"/>
      <c r="V584" s="46">
        <v>2125835</v>
      </c>
      <c r="W584" s="47">
        <v>167</v>
      </c>
      <c r="X584" s="23">
        <v>1</v>
      </c>
      <c r="Y584" s="23">
        <v>1</v>
      </c>
      <c r="Z584" s="23">
        <v>166</v>
      </c>
      <c r="AA584" s="23"/>
      <c r="AB584" s="47"/>
      <c r="AC584" s="27" t="s">
        <v>5908</v>
      </c>
      <c r="AD584" s="23" t="s">
        <v>232</v>
      </c>
      <c r="AE584" s="23" t="s">
        <v>232</v>
      </c>
      <c r="AF584" s="66" t="s">
        <v>141</v>
      </c>
      <c r="AG584" s="23" t="s">
        <v>128</v>
      </c>
      <c r="AH584" s="23" t="s">
        <v>128</v>
      </c>
      <c r="AI584" s="23" t="s">
        <v>128</v>
      </c>
      <c r="AJ584" s="23" t="s">
        <v>390</v>
      </c>
      <c r="AK584" s="27" t="s">
        <v>95</v>
      </c>
      <c r="AL584" s="27" t="s">
        <v>1827</v>
      </c>
      <c r="AM584" s="23"/>
      <c r="AN584" s="23"/>
      <c r="AO584" s="23"/>
      <c r="AP584" s="23"/>
      <c r="AQ584" s="23" t="s">
        <v>129</v>
      </c>
      <c r="AR584" s="23"/>
      <c r="AS584" s="23" t="s">
        <v>129</v>
      </c>
      <c r="AT584" s="23" t="s">
        <v>129</v>
      </c>
      <c r="AU584" s="23" t="s">
        <v>129</v>
      </c>
      <c r="AV584" s="23" t="s">
        <v>129</v>
      </c>
      <c r="AW584" s="23" t="s">
        <v>129</v>
      </c>
      <c r="AX584" s="23" t="s">
        <v>128</v>
      </c>
      <c r="AY584" s="23"/>
      <c r="AZ584" s="23" t="s">
        <v>1826</v>
      </c>
      <c r="BA584" s="39" t="s">
        <v>5851</v>
      </c>
    </row>
    <row r="585" spans="1:53" ht="16.05" customHeight="1" x14ac:dyDescent="0.3">
      <c r="A585" s="23">
        <v>1999</v>
      </c>
      <c r="B585" s="27" t="s">
        <v>148</v>
      </c>
      <c r="C585" s="27" t="s">
        <v>149</v>
      </c>
      <c r="D585" s="27" t="s">
        <v>1828</v>
      </c>
      <c r="E585" s="28">
        <v>36413</v>
      </c>
      <c r="F585" s="36">
        <v>0.56946759259259261</v>
      </c>
      <c r="G585" s="22">
        <v>36413</v>
      </c>
      <c r="H585" s="37">
        <v>0.27780092592592592</v>
      </c>
      <c r="I585" s="34" t="s">
        <v>6250</v>
      </c>
      <c r="J585" s="35">
        <v>32.271999999999998</v>
      </c>
      <c r="K585" s="35">
        <v>-115.233</v>
      </c>
      <c r="L585" s="42">
        <v>6</v>
      </c>
      <c r="M585" s="35">
        <v>4.8</v>
      </c>
      <c r="N585" s="35"/>
      <c r="O585" s="44">
        <v>4.8</v>
      </c>
      <c r="P585" s="57">
        <v>4.7</v>
      </c>
      <c r="Q585" s="57">
        <v>4.2</v>
      </c>
      <c r="R585" s="44"/>
      <c r="S585" s="27" t="s">
        <v>5460</v>
      </c>
      <c r="T585" s="23"/>
      <c r="U585" s="27"/>
      <c r="V585" s="46"/>
      <c r="W585" s="47"/>
      <c r="X585" s="23">
        <v>0</v>
      </c>
      <c r="Y585" s="23">
        <v>0</v>
      </c>
      <c r="Z585" s="23">
        <v>0</v>
      </c>
      <c r="AA585" s="23"/>
      <c r="AB585" s="47"/>
      <c r="AC585" s="27"/>
      <c r="AD585" s="23">
        <v>3</v>
      </c>
      <c r="AE585" s="23"/>
      <c r="AF585" s="23"/>
      <c r="AG585" s="23"/>
      <c r="AH585" s="23"/>
      <c r="AI585" s="23"/>
      <c r="AJ585" s="23" t="s">
        <v>1830</v>
      </c>
      <c r="AK585" s="27" t="s">
        <v>100</v>
      </c>
      <c r="AL585" s="27" t="s">
        <v>1831</v>
      </c>
      <c r="AM585" s="23"/>
      <c r="AN585" s="23"/>
      <c r="AO585" s="23"/>
      <c r="AP585" s="23"/>
      <c r="AQ585" s="23"/>
      <c r="AR585" s="23"/>
      <c r="AS585" s="23" t="s">
        <v>128</v>
      </c>
      <c r="AT585" s="23" t="s">
        <v>128</v>
      </c>
      <c r="AU585" s="23" t="s">
        <v>128</v>
      </c>
      <c r="AV585" s="23" t="s">
        <v>128</v>
      </c>
      <c r="AW585" s="23" t="s">
        <v>128</v>
      </c>
      <c r="AX585" s="23" t="s">
        <v>128</v>
      </c>
      <c r="AY585" s="23"/>
      <c r="AZ585" s="23" t="s">
        <v>1829</v>
      </c>
      <c r="BA585" s="27" t="s">
        <v>1803</v>
      </c>
    </row>
    <row r="586" spans="1:53" ht="16.05" customHeight="1" x14ac:dyDescent="0.3">
      <c r="A586" s="23">
        <v>1999</v>
      </c>
      <c r="B586" s="27" t="s">
        <v>187</v>
      </c>
      <c r="C586" s="27" t="s">
        <v>188</v>
      </c>
      <c r="D586" s="27" t="s">
        <v>1832</v>
      </c>
      <c r="E586" s="28">
        <v>36416</v>
      </c>
      <c r="F586" s="36">
        <v>0.98063657407407412</v>
      </c>
      <c r="G586" s="22">
        <v>36417</v>
      </c>
      <c r="H586" s="37">
        <v>0.16813657407407409</v>
      </c>
      <c r="I586" s="34" t="s">
        <v>6250</v>
      </c>
      <c r="J586" s="35">
        <v>31.907</v>
      </c>
      <c r="K586" s="35">
        <v>50.59</v>
      </c>
      <c r="L586" s="42">
        <v>33</v>
      </c>
      <c r="M586" s="43">
        <v>5.0199999999999996</v>
      </c>
      <c r="N586" s="35"/>
      <c r="O586" s="44">
        <v>4.4000000000000004</v>
      </c>
      <c r="P586" s="44">
        <v>4.8</v>
      </c>
      <c r="Q586" s="44">
        <v>4.3</v>
      </c>
      <c r="R586" s="44"/>
      <c r="S586" s="27" t="s">
        <v>5110</v>
      </c>
      <c r="T586" s="23"/>
      <c r="U586" s="27"/>
      <c r="V586" s="46"/>
      <c r="W586" s="47"/>
      <c r="X586" s="23"/>
      <c r="Y586" s="23"/>
      <c r="Z586" s="23"/>
      <c r="AA586" s="23"/>
      <c r="AB586" s="47"/>
      <c r="AC586" s="27"/>
      <c r="AD586" s="23" t="s">
        <v>232</v>
      </c>
      <c r="AE586" s="23"/>
      <c r="AF586" s="66"/>
      <c r="AG586" s="23"/>
      <c r="AH586" s="23"/>
      <c r="AI586" s="23"/>
      <c r="AJ586" s="23" t="s">
        <v>43</v>
      </c>
      <c r="AK586" s="27" t="s">
        <v>100</v>
      </c>
      <c r="AL586" s="27"/>
      <c r="AM586" s="23"/>
      <c r="AN586" s="23"/>
      <c r="AO586" s="23"/>
      <c r="AP586" s="23"/>
      <c r="AQ586" s="23"/>
      <c r="AR586" s="23"/>
      <c r="AS586" s="23" t="s">
        <v>128</v>
      </c>
      <c r="AT586" s="23" t="s">
        <v>128</v>
      </c>
      <c r="AU586" s="23" t="s">
        <v>128</v>
      </c>
      <c r="AV586" s="23" t="s">
        <v>128</v>
      </c>
      <c r="AW586" s="23" t="s">
        <v>129</v>
      </c>
      <c r="AX586" s="23" t="s">
        <v>128</v>
      </c>
      <c r="AY586" s="23"/>
      <c r="AZ586" s="23" t="s">
        <v>1833</v>
      </c>
      <c r="BA586" s="45" t="s">
        <v>6531</v>
      </c>
    </row>
    <row r="587" spans="1:53" ht="16.05" customHeight="1" x14ac:dyDescent="0.3">
      <c r="A587" s="23">
        <v>1999</v>
      </c>
      <c r="B587" s="27" t="s">
        <v>187</v>
      </c>
      <c r="C587" s="27" t="s">
        <v>188</v>
      </c>
      <c r="D587" s="27" t="s">
        <v>1834</v>
      </c>
      <c r="E587" s="28">
        <v>36427</v>
      </c>
      <c r="F587" s="36">
        <v>0.80363425925925924</v>
      </c>
      <c r="G587" s="22">
        <v>36427</v>
      </c>
      <c r="H587" s="37">
        <v>0.94946759259259261</v>
      </c>
      <c r="I587" s="34" t="s">
        <v>6250</v>
      </c>
      <c r="J587" s="35">
        <v>28.645</v>
      </c>
      <c r="K587" s="35">
        <v>51.328000000000003</v>
      </c>
      <c r="L587" s="42">
        <v>33</v>
      </c>
      <c r="M587" s="35">
        <v>5.2779999999999996</v>
      </c>
      <c r="N587" s="35"/>
      <c r="O587" s="44"/>
      <c r="P587" s="44">
        <v>5.2</v>
      </c>
      <c r="Q587" s="44">
        <v>4.7</v>
      </c>
      <c r="R587" s="44"/>
      <c r="S587" s="27" t="s">
        <v>5296</v>
      </c>
      <c r="T587" s="23" t="s">
        <v>1276</v>
      </c>
      <c r="U587" s="27"/>
      <c r="V587" s="46"/>
      <c r="W587" s="47"/>
      <c r="X587" s="23">
        <v>0</v>
      </c>
      <c r="Y587" s="23">
        <v>0</v>
      </c>
      <c r="Z587" s="23">
        <v>0</v>
      </c>
      <c r="AA587" s="23"/>
      <c r="AB587" s="47"/>
      <c r="AC587" s="27"/>
      <c r="AD587" s="23" t="s">
        <v>420</v>
      </c>
      <c r="AE587" s="23"/>
      <c r="AF587" s="66"/>
      <c r="AG587" s="23"/>
      <c r="AH587" s="23"/>
      <c r="AI587" s="23"/>
      <c r="AJ587" s="23" t="s">
        <v>43</v>
      </c>
      <c r="AK587" s="27"/>
      <c r="AL587" s="27"/>
      <c r="AM587" s="23"/>
      <c r="AN587" s="23"/>
      <c r="AO587" s="23"/>
      <c r="AP587" s="23"/>
      <c r="AQ587" s="23"/>
      <c r="AR587" s="23"/>
      <c r="AS587" s="23" t="s">
        <v>128</v>
      </c>
      <c r="AT587" s="23" t="s">
        <v>128</v>
      </c>
      <c r="AU587" s="23" t="s">
        <v>128</v>
      </c>
      <c r="AV587" s="23" t="s">
        <v>128</v>
      </c>
      <c r="AW587" s="23" t="s">
        <v>129</v>
      </c>
      <c r="AX587" s="23" t="s">
        <v>128</v>
      </c>
      <c r="AY587" s="23"/>
      <c r="AZ587" s="23" t="s">
        <v>1835</v>
      </c>
      <c r="BA587" s="65" t="s">
        <v>1836</v>
      </c>
    </row>
    <row r="588" spans="1:53" ht="16.05" customHeight="1" x14ac:dyDescent="0.3">
      <c r="A588" s="23">
        <v>1999</v>
      </c>
      <c r="B588" s="27" t="s">
        <v>123</v>
      </c>
      <c r="C588" s="27" t="s">
        <v>124</v>
      </c>
      <c r="D588" s="27" t="s">
        <v>1825</v>
      </c>
      <c r="E588" s="28">
        <v>36432</v>
      </c>
      <c r="F588" s="36">
        <v>9.0856481481481483E-3</v>
      </c>
      <c r="G588" s="22">
        <v>36432</v>
      </c>
      <c r="H588" s="37">
        <v>0.13408564814814813</v>
      </c>
      <c r="I588" s="34" t="s">
        <v>6250</v>
      </c>
      <c r="J588" s="35">
        <v>40.738999999999997</v>
      </c>
      <c r="K588" s="35">
        <v>29.346</v>
      </c>
      <c r="L588" s="42">
        <v>10</v>
      </c>
      <c r="M588" s="35">
        <v>5.1929999999999996</v>
      </c>
      <c r="N588" s="35"/>
      <c r="O588" s="44"/>
      <c r="P588" s="44">
        <v>4.9000000000000004</v>
      </c>
      <c r="Q588" s="44">
        <v>4.5</v>
      </c>
      <c r="R588" s="44"/>
      <c r="S588" s="27" t="s">
        <v>5363</v>
      </c>
      <c r="T588" s="23" t="s">
        <v>139</v>
      </c>
      <c r="U588" s="27"/>
      <c r="V588" s="46">
        <v>14983569</v>
      </c>
      <c r="W588" s="47"/>
      <c r="X588" s="23">
        <v>1</v>
      </c>
      <c r="Y588" s="23">
        <v>0</v>
      </c>
      <c r="Z588" s="23">
        <v>55</v>
      </c>
      <c r="AA588" s="23"/>
      <c r="AB588" s="47"/>
      <c r="AC588" s="27" t="s">
        <v>5849</v>
      </c>
      <c r="AD588" s="23"/>
      <c r="AE588" s="23"/>
      <c r="AF588" s="23"/>
      <c r="AG588" s="23"/>
      <c r="AH588" s="23" t="s">
        <v>128</v>
      </c>
      <c r="AI588" s="23" t="s">
        <v>128</v>
      </c>
      <c r="AJ588" s="23" t="s">
        <v>390</v>
      </c>
      <c r="AK588" s="27"/>
      <c r="AL588" s="27" t="s">
        <v>1838</v>
      </c>
      <c r="AM588" s="23"/>
      <c r="AN588" s="23"/>
      <c r="AO588" s="23"/>
      <c r="AP588" s="23"/>
      <c r="AQ588" s="23"/>
      <c r="AR588" s="23"/>
      <c r="AS588" s="23" t="s">
        <v>129</v>
      </c>
      <c r="AT588" s="23" t="s">
        <v>129</v>
      </c>
      <c r="AU588" s="23" t="s">
        <v>128</v>
      </c>
      <c r="AV588" s="23" t="s">
        <v>128</v>
      </c>
      <c r="AW588" s="23" t="s">
        <v>129</v>
      </c>
      <c r="AX588" s="23" t="s">
        <v>128</v>
      </c>
      <c r="AY588" s="23"/>
      <c r="AZ588" s="23" t="s">
        <v>1837</v>
      </c>
      <c r="BA588" s="39" t="s">
        <v>5850</v>
      </c>
    </row>
    <row r="589" spans="1:53" ht="16.05" customHeight="1" x14ac:dyDescent="0.3">
      <c r="A589" s="23">
        <v>1999</v>
      </c>
      <c r="B589" s="27" t="s">
        <v>123</v>
      </c>
      <c r="C589" s="27" t="s">
        <v>124</v>
      </c>
      <c r="D589" s="27" t="s">
        <v>1839</v>
      </c>
      <c r="E589" s="28">
        <v>36438</v>
      </c>
      <c r="F589" s="36">
        <v>3.712962962962963E-2</v>
      </c>
      <c r="G589" s="22">
        <v>36438</v>
      </c>
      <c r="H589" s="37">
        <v>0.16212962962962962</v>
      </c>
      <c r="I589" s="34" t="s">
        <v>6250</v>
      </c>
      <c r="J589" s="35">
        <v>36.729999999999997</v>
      </c>
      <c r="K589" s="35">
        <v>28.24</v>
      </c>
      <c r="L589" s="42">
        <v>33</v>
      </c>
      <c r="M589" s="35">
        <v>5.1909999999999998</v>
      </c>
      <c r="N589" s="35">
        <v>5.6</v>
      </c>
      <c r="O589" s="44">
        <v>4.9000000000000004</v>
      </c>
      <c r="P589" s="44">
        <v>4.8</v>
      </c>
      <c r="Q589" s="44">
        <v>4.7</v>
      </c>
      <c r="R589" s="44"/>
      <c r="S589" s="27" t="s">
        <v>5388</v>
      </c>
      <c r="T589" s="23" t="s">
        <v>582</v>
      </c>
      <c r="U589" s="27"/>
      <c r="V589" s="46">
        <v>871609</v>
      </c>
      <c r="W589" s="47"/>
      <c r="X589" s="23">
        <v>0</v>
      </c>
      <c r="Y589" s="23">
        <v>0</v>
      </c>
      <c r="Z589" s="50" t="s">
        <v>1840</v>
      </c>
      <c r="AA589" s="23"/>
      <c r="AB589" s="47"/>
      <c r="AC589" s="27" t="s">
        <v>1841</v>
      </c>
      <c r="AD589" s="23" t="s">
        <v>1842</v>
      </c>
      <c r="AE589" s="23"/>
      <c r="AF589" s="66"/>
      <c r="AG589" s="23"/>
      <c r="AH589" s="23" t="s">
        <v>128</v>
      </c>
      <c r="AI589" s="23" t="s">
        <v>128</v>
      </c>
      <c r="AJ589" s="23" t="s">
        <v>43</v>
      </c>
      <c r="AK589" s="27" t="s">
        <v>290</v>
      </c>
      <c r="AL589" s="27" t="s">
        <v>1844</v>
      </c>
      <c r="AM589" s="23"/>
      <c r="AN589" s="23"/>
      <c r="AO589" s="23"/>
      <c r="AP589" s="23"/>
      <c r="AQ589" s="23"/>
      <c r="AR589" s="23"/>
      <c r="AS589" s="23" t="s">
        <v>129</v>
      </c>
      <c r="AT589" s="23" t="s">
        <v>129</v>
      </c>
      <c r="AU589" s="23" t="s">
        <v>128</v>
      </c>
      <c r="AV589" s="23" t="s">
        <v>129</v>
      </c>
      <c r="AW589" s="23" t="s">
        <v>129</v>
      </c>
      <c r="AX589" s="23" t="s">
        <v>128</v>
      </c>
      <c r="AY589" s="23"/>
      <c r="AZ589" s="23" t="s">
        <v>1843</v>
      </c>
      <c r="BA589" s="65" t="s">
        <v>1845</v>
      </c>
    </row>
    <row r="590" spans="1:53" ht="16.05" customHeight="1" x14ac:dyDescent="0.3">
      <c r="A590" s="23">
        <v>1999</v>
      </c>
      <c r="B590" s="27" t="s">
        <v>269</v>
      </c>
      <c r="C590" s="27" t="s">
        <v>270</v>
      </c>
      <c r="D590" s="27" t="s">
        <v>1846</v>
      </c>
      <c r="E590" s="28">
        <v>36464</v>
      </c>
      <c r="F590" s="36">
        <v>0.56089120370370371</v>
      </c>
      <c r="G590" s="22">
        <v>36464</v>
      </c>
      <c r="H590" s="37">
        <v>0.3525578703703704</v>
      </c>
      <c r="I590" s="34" t="s">
        <v>6250</v>
      </c>
      <c r="J590" s="35">
        <v>-13.637</v>
      </c>
      <c r="K590" s="35">
        <v>-74.433000000000007</v>
      </c>
      <c r="L590" s="42">
        <v>62</v>
      </c>
      <c r="M590" s="43">
        <v>4.5</v>
      </c>
      <c r="N590" s="35"/>
      <c r="O590" s="44">
        <v>3.6</v>
      </c>
      <c r="P590" s="44">
        <v>4.4000000000000004</v>
      </c>
      <c r="Q590" s="44">
        <v>2.5</v>
      </c>
      <c r="R590" s="44"/>
      <c r="S590" s="27" t="s">
        <v>5463</v>
      </c>
      <c r="T590" s="23" t="s">
        <v>139</v>
      </c>
      <c r="U590" s="27"/>
      <c r="V590" s="46"/>
      <c r="W590" s="46">
        <v>6580</v>
      </c>
      <c r="X590" s="23">
        <v>0</v>
      </c>
      <c r="Y590" s="23">
        <v>0</v>
      </c>
      <c r="Z590" s="50" t="s">
        <v>1847</v>
      </c>
      <c r="AA590" s="23">
        <v>1050</v>
      </c>
      <c r="AB590" s="47"/>
      <c r="AC590" s="27" t="s">
        <v>1848</v>
      </c>
      <c r="AD590" s="23">
        <v>1100</v>
      </c>
      <c r="AE590" s="50" t="s">
        <v>5140</v>
      </c>
      <c r="AF590" s="62" t="s">
        <v>127</v>
      </c>
      <c r="AG590" s="23"/>
      <c r="AH590" s="23"/>
      <c r="AI590" s="23"/>
      <c r="AJ590" s="23" t="s">
        <v>43</v>
      </c>
      <c r="AK590" s="27"/>
      <c r="AL590" s="27" t="s">
        <v>1850</v>
      </c>
      <c r="AM590" s="23"/>
      <c r="AN590" s="23"/>
      <c r="AO590" s="23"/>
      <c r="AP590" s="23"/>
      <c r="AQ590" s="23" t="s">
        <v>129</v>
      </c>
      <c r="AR590" s="23"/>
      <c r="AS590" s="23" t="s">
        <v>129</v>
      </c>
      <c r="AT590" s="23" t="s">
        <v>129</v>
      </c>
      <c r="AU590" s="23" t="s">
        <v>129</v>
      </c>
      <c r="AV590" s="23" t="s">
        <v>129</v>
      </c>
      <c r="AW590" s="23" t="s">
        <v>129</v>
      </c>
      <c r="AX590" s="23" t="s">
        <v>128</v>
      </c>
      <c r="AY590" s="23"/>
      <c r="AZ590" s="23" t="s">
        <v>1849</v>
      </c>
      <c r="BA590" s="65" t="s">
        <v>5141</v>
      </c>
    </row>
    <row r="591" spans="1:53" ht="16.05" customHeight="1" x14ac:dyDescent="0.3">
      <c r="A591" s="23">
        <v>1999</v>
      </c>
      <c r="B591" s="27" t="s">
        <v>187</v>
      </c>
      <c r="C591" s="27" t="s">
        <v>188</v>
      </c>
      <c r="D591" s="27" t="s">
        <v>1851</v>
      </c>
      <c r="E591" s="28">
        <v>36464</v>
      </c>
      <c r="F591" s="36">
        <v>0.63170138888888883</v>
      </c>
      <c r="G591" s="22">
        <v>36464</v>
      </c>
      <c r="H591" s="37">
        <v>0.7775347222222222</v>
      </c>
      <c r="I591" s="34" t="s">
        <v>6250</v>
      </c>
      <c r="J591" s="35">
        <v>29.413</v>
      </c>
      <c r="K591" s="35">
        <v>51.807000000000002</v>
      </c>
      <c r="L591" s="42">
        <v>33</v>
      </c>
      <c r="M591" s="35">
        <v>5.1920000000000002</v>
      </c>
      <c r="N591" s="35"/>
      <c r="O591" s="44"/>
      <c r="P591" s="44">
        <v>5</v>
      </c>
      <c r="Q591" s="44">
        <v>4.9000000000000004</v>
      </c>
      <c r="R591" s="44"/>
      <c r="S591" s="27" t="s">
        <v>5363</v>
      </c>
      <c r="T591" s="23" t="s">
        <v>134</v>
      </c>
      <c r="U591" s="27"/>
      <c r="V591" s="46">
        <v>312828</v>
      </c>
      <c r="W591" s="47"/>
      <c r="X591" s="23">
        <v>0</v>
      </c>
      <c r="Y591" s="23">
        <v>0</v>
      </c>
      <c r="Z591" s="23">
        <v>30</v>
      </c>
      <c r="AA591" s="23"/>
      <c r="AB591" s="47"/>
      <c r="AC591" s="27"/>
      <c r="AD591" s="23" t="s">
        <v>232</v>
      </c>
      <c r="AE591" s="23"/>
      <c r="AF591" s="66"/>
      <c r="AG591" s="23" t="s">
        <v>129</v>
      </c>
      <c r="AH591" s="23" t="s">
        <v>128</v>
      </c>
      <c r="AI591" s="23" t="s">
        <v>128</v>
      </c>
      <c r="AJ591" s="23" t="s">
        <v>390</v>
      </c>
      <c r="AK591" s="27" t="s">
        <v>290</v>
      </c>
      <c r="AL591" s="27" t="s">
        <v>1853</v>
      </c>
      <c r="AM591" s="23"/>
      <c r="AN591" s="23"/>
      <c r="AO591" s="23"/>
      <c r="AP591" s="23"/>
      <c r="AQ591" s="23"/>
      <c r="AR591" s="23"/>
      <c r="AS591" s="23" t="s">
        <v>129</v>
      </c>
      <c r="AT591" s="23" t="s">
        <v>129</v>
      </c>
      <c r="AU591" s="23" t="s">
        <v>128</v>
      </c>
      <c r="AV591" s="23" t="s">
        <v>128</v>
      </c>
      <c r="AW591" s="23" t="s">
        <v>129</v>
      </c>
      <c r="AX591" s="23" t="s">
        <v>128</v>
      </c>
      <c r="AY591" s="23"/>
      <c r="AZ591" s="23" t="s">
        <v>1852</v>
      </c>
      <c r="BA591" s="45" t="s">
        <v>6532</v>
      </c>
    </row>
    <row r="592" spans="1:53" ht="16.05" customHeight="1" x14ac:dyDescent="0.3">
      <c r="A592" s="23">
        <v>1999</v>
      </c>
      <c r="B592" s="27" t="s">
        <v>130</v>
      </c>
      <c r="C592" s="27" t="s">
        <v>131</v>
      </c>
      <c r="D592" s="27" t="s">
        <v>1854</v>
      </c>
      <c r="E592" s="28">
        <v>36465</v>
      </c>
      <c r="F592" s="36">
        <v>0.55921296296296297</v>
      </c>
      <c r="G592" s="22">
        <v>36465</v>
      </c>
      <c r="H592" s="37">
        <v>0.89254629629629623</v>
      </c>
      <c r="I592" s="34" t="s">
        <v>6250</v>
      </c>
      <c r="J592" s="35">
        <v>39.899000000000001</v>
      </c>
      <c r="K592" s="35">
        <v>113.983</v>
      </c>
      <c r="L592" s="42">
        <v>10</v>
      </c>
      <c r="M592" s="35">
        <v>5.274</v>
      </c>
      <c r="N592" s="35"/>
      <c r="O592" s="44">
        <v>5.5</v>
      </c>
      <c r="P592" s="44">
        <v>5.0999999999999996</v>
      </c>
      <c r="Q592" s="44">
        <v>5.3</v>
      </c>
      <c r="R592" s="44"/>
      <c r="S592" s="27" t="s">
        <v>5351</v>
      </c>
      <c r="T592" s="23" t="s">
        <v>134</v>
      </c>
      <c r="U592" s="27"/>
      <c r="V592" s="46">
        <v>10972984</v>
      </c>
      <c r="W592" s="47">
        <v>3020004</v>
      </c>
      <c r="X592" s="23">
        <v>0</v>
      </c>
      <c r="Y592" s="23">
        <v>0</v>
      </c>
      <c r="Z592" s="50" t="s">
        <v>375</v>
      </c>
      <c r="AA592" s="30">
        <v>20000</v>
      </c>
      <c r="AB592" s="47"/>
      <c r="AC592" s="27"/>
      <c r="AD592" s="23">
        <v>6000</v>
      </c>
      <c r="AE592" s="30" t="s">
        <v>136</v>
      </c>
      <c r="AF592" s="66">
        <v>44000000</v>
      </c>
      <c r="AG592" s="23" t="s">
        <v>129</v>
      </c>
      <c r="AH592" s="23" t="s">
        <v>128</v>
      </c>
      <c r="AI592" s="23" t="s">
        <v>128</v>
      </c>
      <c r="AJ592" s="23" t="s">
        <v>43</v>
      </c>
      <c r="AK592" s="27" t="s">
        <v>572</v>
      </c>
      <c r="AL592" s="27"/>
      <c r="AM592" s="23"/>
      <c r="AN592" s="23"/>
      <c r="AO592" s="23"/>
      <c r="AP592" s="23"/>
      <c r="AQ592" s="23"/>
      <c r="AR592" s="23"/>
      <c r="AS592" s="23" t="s">
        <v>129</v>
      </c>
      <c r="AT592" s="23" t="s">
        <v>129</v>
      </c>
      <c r="AU592" s="23" t="s">
        <v>129</v>
      </c>
      <c r="AV592" s="23" t="s">
        <v>129</v>
      </c>
      <c r="AW592" s="23" t="s">
        <v>129</v>
      </c>
      <c r="AX592" s="23" t="s">
        <v>128</v>
      </c>
      <c r="AY592" s="23"/>
      <c r="AZ592" s="23" t="s">
        <v>1855</v>
      </c>
      <c r="BA592" s="65" t="s">
        <v>1856</v>
      </c>
    </row>
    <row r="593" spans="1:53" ht="16.05" customHeight="1" x14ac:dyDescent="0.3">
      <c r="A593" s="23">
        <v>1999</v>
      </c>
      <c r="B593" s="27" t="s">
        <v>123</v>
      </c>
      <c r="C593" s="27" t="s">
        <v>124</v>
      </c>
      <c r="D593" s="27" t="s">
        <v>1825</v>
      </c>
      <c r="E593" s="28">
        <v>36471</v>
      </c>
      <c r="F593" s="36">
        <v>0.70464120370370376</v>
      </c>
      <c r="G593" s="22">
        <v>36471</v>
      </c>
      <c r="H593" s="37">
        <v>0.78797453703703713</v>
      </c>
      <c r="I593" s="34" t="s">
        <v>6250</v>
      </c>
      <c r="J593" s="35">
        <v>40.692999999999998</v>
      </c>
      <c r="K593" s="35">
        <v>30.725000000000001</v>
      </c>
      <c r="L593" s="42">
        <v>10</v>
      </c>
      <c r="M593" s="35">
        <v>4.9729999999999999</v>
      </c>
      <c r="N593" s="35"/>
      <c r="O593" s="44"/>
      <c r="P593" s="44">
        <v>4.9000000000000004</v>
      </c>
      <c r="Q593" s="44">
        <v>4.2</v>
      </c>
      <c r="R593" s="44"/>
      <c r="S593" s="27" t="s">
        <v>5367</v>
      </c>
      <c r="T593" s="23" t="s">
        <v>139</v>
      </c>
      <c r="U593" s="27"/>
      <c r="V593" s="46">
        <v>4755063</v>
      </c>
      <c r="W593" s="47">
        <v>1</v>
      </c>
      <c r="X593" s="23">
        <v>1</v>
      </c>
      <c r="Y593" s="23">
        <v>0</v>
      </c>
      <c r="Z593" s="23"/>
      <c r="AA593" s="23"/>
      <c r="AB593" s="47"/>
      <c r="AC593" s="27" t="s">
        <v>808</v>
      </c>
      <c r="AD593" s="23"/>
      <c r="AE593" s="23"/>
      <c r="AF593" s="66"/>
      <c r="AG593" s="23"/>
      <c r="AH593" s="23" t="s">
        <v>128</v>
      </c>
      <c r="AI593" s="23" t="s">
        <v>128</v>
      </c>
      <c r="AJ593" s="23" t="s">
        <v>390</v>
      </c>
      <c r="AK593" s="27" t="s">
        <v>1164</v>
      </c>
      <c r="AL593" s="27" t="s">
        <v>1858</v>
      </c>
      <c r="AM593" s="23"/>
      <c r="AN593" s="23"/>
      <c r="AO593" s="23"/>
      <c r="AP593" s="23"/>
      <c r="AQ593" s="23"/>
      <c r="AR593" s="23"/>
      <c r="AS593" s="23" t="s">
        <v>129</v>
      </c>
      <c r="AT593" s="23" t="s">
        <v>129</v>
      </c>
      <c r="AU593" s="23" t="s">
        <v>128</v>
      </c>
      <c r="AV593" s="23" t="s">
        <v>128</v>
      </c>
      <c r="AW593" s="23" t="s">
        <v>129</v>
      </c>
      <c r="AX593" s="23" t="s">
        <v>128</v>
      </c>
      <c r="AY593" s="23"/>
      <c r="AZ593" s="23" t="s">
        <v>1857</v>
      </c>
      <c r="BA593" s="65" t="s">
        <v>1859</v>
      </c>
    </row>
    <row r="594" spans="1:53" ht="16.05" customHeight="1" x14ac:dyDescent="0.3">
      <c r="A594" s="23">
        <v>1999</v>
      </c>
      <c r="B594" s="27" t="s">
        <v>187</v>
      </c>
      <c r="C594" s="27" t="s">
        <v>188</v>
      </c>
      <c r="D594" s="27" t="s">
        <v>1860</v>
      </c>
      <c r="E594" s="28">
        <v>36472</v>
      </c>
      <c r="F594" s="36">
        <v>0.90096064814814814</v>
      </c>
      <c r="G594" s="22">
        <v>36473</v>
      </c>
      <c r="H594" s="37">
        <v>4.6793981481481478E-2</v>
      </c>
      <c r="I594" s="34" t="s">
        <v>6250</v>
      </c>
      <c r="J594" s="35">
        <v>35.725999999999999</v>
      </c>
      <c r="K594" s="35">
        <v>61.204999999999998</v>
      </c>
      <c r="L594" s="42">
        <v>25.9</v>
      </c>
      <c r="M594" s="35">
        <v>5.5039999999999996</v>
      </c>
      <c r="N594" s="35"/>
      <c r="O594" s="44"/>
      <c r="P594" s="44">
        <v>5.4</v>
      </c>
      <c r="Q594" s="44">
        <v>5.2</v>
      </c>
      <c r="R594" s="44"/>
      <c r="S594" s="27" t="s">
        <v>5500</v>
      </c>
      <c r="T594" s="23" t="s">
        <v>146</v>
      </c>
      <c r="U594" s="27"/>
      <c r="V594" s="46">
        <v>4549891</v>
      </c>
      <c r="W594" s="47"/>
      <c r="X594" s="23"/>
      <c r="Y594" s="23"/>
      <c r="Z594" s="23"/>
      <c r="AA594" s="23"/>
      <c r="AB594" s="47"/>
      <c r="AC594" s="27"/>
      <c r="AD594" s="23"/>
      <c r="AE594" s="23" t="s">
        <v>156</v>
      </c>
      <c r="AF594" s="66"/>
      <c r="AG594" s="23"/>
      <c r="AH594" s="23" t="s">
        <v>128</v>
      </c>
      <c r="AI594" s="23"/>
      <c r="AJ594" s="23" t="s">
        <v>311</v>
      </c>
      <c r="AK594" s="27" t="s">
        <v>1862</v>
      </c>
      <c r="AL594" s="27" t="s">
        <v>1863</v>
      </c>
      <c r="AM594" s="23"/>
      <c r="AN594" s="23"/>
      <c r="AO594" s="23"/>
      <c r="AP594" s="23"/>
      <c r="AQ594" s="23"/>
      <c r="AR594" s="23"/>
      <c r="AS594" s="23" t="s">
        <v>129</v>
      </c>
      <c r="AT594" s="23" t="s">
        <v>128</v>
      </c>
      <c r="AU594" s="23" t="s">
        <v>128</v>
      </c>
      <c r="AV594" s="23" t="s">
        <v>128</v>
      </c>
      <c r="AW594" s="23" t="s">
        <v>129</v>
      </c>
      <c r="AX594" s="23" t="s">
        <v>128</v>
      </c>
      <c r="AY594" s="23"/>
      <c r="AZ594" s="23" t="s">
        <v>1861</v>
      </c>
      <c r="BA594" s="45" t="s">
        <v>6533</v>
      </c>
    </row>
    <row r="595" spans="1:53" ht="16.05" customHeight="1" x14ac:dyDescent="0.3">
      <c r="A595" s="23">
        <v>1999</v>
      </c>
      <c r="B595" s="27" t="s">
        <v>130</v>
      </c>
      <c r="C595" s="27" t="s">
        <v>131</v>
      </c>
      <c r="D595" s="27" t="s">
        <v>1864</v>
      </c>
      <c r="E595" s="28">
        <v>36488</v>
      </c>
      <c r="F595" s="36">
        <v>0.69468750000000001</v>
      </c>
      <c r="G595" s="22">
        <v>36489</v>
      </c>
      <c r="H595" s="37">
        <v>2.8020833333333332E-2</v>
      </c>
      <c r="I595" s="34" t="s">
        <v>6250</v>
      </c>
      <c r="J595" s="35">
        <v>24.588999999999999</v>
      </c>
      <c r="K595" s="35">
        <v>102.872</v>
      </c>
      <c r="L595" s="42">
        <v>33</v>
      </c>
      <c r="M595" s="35">
        <v>5.2</v>
      </c>
      <c r="N595" s="35"/>
      <c r="O595" s="44">
        <v>5</v>
      </c>
      <c r="P595" s="44">
        <v>4.8</v>
      </c>
      <c r="Q595" s="44">
        <v>4.5999999999999996</v>
      </c>
      <c r="R595" s="44"/>
      <c r="S595" s="27" t="s">
        <v>5110</v>
      </c>
      <c r="T595" s="23"/>
      <c r="U595" s="27"/>
      <c r="V595" s="46">
        <v>10924086</v>
      </c>
      <c r="W595" s="47"/>
      <c r="X595" s="23">
        <v>1</v>
      </c>
      <c r="Y595" s="23">
        <v>1</v>
      </c>
      <c r="Z595" s="23">
        <v>5</v>
      </c>
      <c r="AA595" s="23"/>
      <c r="AB595" s="47"/>
      <c r="AC595" s="27" t="s">
        <v>5908</v>
      </c>
      <c r="AD595" s="23"/>
      <c r="AE595" s="23">
        <v>90</v>
      </c>
      <c r="AF595" s="66">
        <v>9250000</v>
      </c>
      <c r="AG595" s="23"/>
      <c r="AH595" s="23" t="s">
        <v>128</v>
      </c>
      <c r="AI595" s="23" t="s">
        <v>128</v>
      </c>
      <c r="AJ595" s="23" t="s">
        <v>43</v>
      </c>
      <c r="AK595" s="27" t="s">
        <v>100</v>
      </c>
      <c r="AL595" s="27" t="s">
        <v>5897</v>
      </c>
      <c r="AM595" s="23"/>
      <c r="AN595" s="23"/>
      <c r="AO595" s="23"/>
      <c r="AP595" s="23"/>
      <c r="AQ595" s="23"/>
      <c r="AR595" s="23"/>
      <c r="AS595" s="23" t="s">
        <v>129</v>
      </c>
      <c r="AT595" s="23" t="s">
        <v>129</v>
      </c>
      <c r="AU595" s="23" t="s">
        <v>129</v>
      </c>
      <c r="AV595" s="23" t="s">
        <v>128</v>
      </c>
      <c r="AW595" s="23" t="s">
        <v>129</v>
      </c>
      <c r="AX595" s="23" t="s">
        <v>128</v>
      </c>
      <c r="AY595" s="23"/>
      <c r="AZ595" s="23" t="s">
        <v>1865</v>
      </c>
      <c r="BA595" s="39" t="s">
        <v>5848</v>
      </c>
    </row>
    <row r="596" spans="1:53" ht="16.05" customHeight="1" x14ac:dyDescent="0.3">
      <c r="A596" s="23">
        <v>1999</v>
      </c>
      <c r="B596" s="27" t="s">
        <v>187</v>
      </c>
      <c r="C596" s="27" t="s">
        <v>188</v>
      </c>
      <c r="D596" s="27" t="s">
        <v>275</v>
      </c>
      <c r="E596" s="28">
        <v>36490</v>
      </c>
      <c r="F596" s="36">
        <v>0.18569444444444447</v>
      </c>
      <c r="G596" s="22">
        <v>36490</v>
      </c>
      <c r="H596" s="37">
        <v>0.33152777777777781</v>
      </c>
      <c r="I596" s="34" t="s">
        <v>6250</v>
      </c>
      <c r="J596" s="35">
        <v>36.92</v>
      </c>
      <c r="K596" s="35">
        <v>54.9</v>
      </c>
      <c r="L596" s="42">
        <v>33</v>
      </c>
      <c r="M596" s="35">
        <v>5.3310000000000004</v>
      </c>
      <c r="N596" s="35"/>
      <c r="O596" s="44"/>
      <c r="P596" s="44">
        <v>5.2</v>
      </c>
      <c r="Q596" s="44">
        <v>4.8</v>
      </c>
      <c r="R596" s="44"/>
      <c r="S596" s="27" t="s">
        <v>5368</v>
      </c>
      <c r="T596" s="23" t="s">
        <v>582</v>
      </c>
      <c r="U596" s="27"/>
      <c r="V596" s="46"/>
      <c r="W596" s="47">
        <v>250</v>
      </c>
      <c r="X596" s="23"/>
      <c r="Y596" s="23"/>
      <c r="Z596" s="23"/>
      <c r="AA596" s="23"/>
      <c r="AB596" s="47"/>
      <c r="AC596" s="27"/>
      <c r="AD596" s="23">
        <v>50</v>
      </c>
      <c r="AE596" s="23"/>
      <c r="AF596" s="66" t="s">
        <v>141</v>
      </c>
      <c r="AG596" s="23"/>
      <c r="AH596" s="23"/>
      <c r="AI596" s="23"/>
      <c r="AJ596" s="23" t="s">
        <v>43</v>
      </c>
      <c r="AK596" s="27"/>
      <c r="AL596" s="27"/>
      <c r="AM596" s="23"/>
      <c r="AN596" s="23"/>
      <c r="AO596" s="23"/>
      <c r="AP596" s="23"/>
      <c r="AQ596" s="23" t="s">
        <v>129</v>
      </c>
      <c r="AR596" s="23"/>
      <c r="AS596" s="23" t="s">
        <v>129</v>
      </c>
      <c r="AT596" s="23" t="s">
        <v>128</v>
      </c>
      <c r="AU596" s="23" t="s">
        <v>129</v>
      </c>
      <c r="AV596" s="23" t="s">
        <v>129</v>
      </c>
      <c r="AW596" s="23" t="s">
        <v>129</v>
      </c>
      <c r="AX596" s="23" t="s">
        <v>128</v>
      </c>
      <c r="AY596" s="23"/>
      <c r="AZ596" s="23" t="s">
        <v>1866</v>
      </c>
      <c r="BA596" s="45"/>
    </row>
    <row r="597" spans="1:53" ht="16.05" customHeight="1" x14ac:dyDescent="0.3">
      <c r="A597" s="23">
        <v>1999</v>
      </c>
      <c r="B597" s="27" t="s">
        <v>130</v>
      </c>
      <c r="C597" s="27" t="s">
        <v>131</v>
      </c>
      <c r="D597" s="27" t="s">
        <v>1867</v>
      </c>
      <c r="E597" s="28">
        <v>36493</v>
      </c>
      <c r="F597" s="36">
        <v>0.17407407407407408</v>
      </c>
      <c r="G597" s="22">
        <v>36493</v>
      </c>
      <c r="H597" s="37">
        <v>0.50740740740740742</v>
      </c>
      <c r="I597" s="34" t="s">
        <v>6250</v>
      </c>
      <c r="J597" s="35">
        <v>40.459000000000003</v>
      </c>
      <c r="K597" s="35">
        <v>122.889</v>
      </c>
      <c r="L597" s="42">
        <v>10</v>
      </c>
      <c r="M597" s="43">
        <v>5.45</v>
      </c>
      <c r="N597" s="35"/>
      <c r="O597" s="44">
        <v>5.3</v>
      </c>
      <c r="P597" s="44">
        <v>5</v>
      </c>
      <c r="Q597" s="44">
        <v>5</v>
      </c>
      <c r="R597" s="44"/>
      <c r="S597" s="27" t="s">
        <v>5110</v>
      </c>
      <c r="T597" s="23"/>
      <c r="U597" s="27"/>
      <c r="V597" s="46">
        <v>1661098</v>
      </c>
      <c r="W597" s="47">
        <v>800</v>
      </c>
      <c r="X597" s="23">
        <v>0</v>
      </c>
      <c r="Y597" s="23">
        <v>0</v>
      </c>
      <c r="Z597" s="23"/>
      <c r="AA597" s="23"/>
      <c r="AB597" s="47"/>
      <c r="AC597" s="27"/>
      <c r="AD597" s="23">
        <v>160</v>
      </c>
      <c r="AE597" s="23"/>
      <c r="AF597" s="66" t="s">
        <v>141</v>
      </c>
      <c r="AG597" s="23"/>
      <c r="AH597" s="23"/>
      <c r="AI597" s="23"/>
      <c r="AJ597" s="23" t="s">
        <v>1869</v>
      </c>
      <c r="AK597" s="27"/>
      <c r="AL597" s="27" t="s">
        <v>1870</v>
      </c>
      <c r="AM597" s="23"/>
      <c r="AN597" s="23"/>
      <c r="AO597" s="23"/>
      <c r="AP597" s="23"/>
      <c r="AQ597" s="23" t="s">
        <v>129</v>
      </c>
      <c r="AR597" s="23"/>
      <c r="AS597" s="23" t="s">
        <v>129</v>
      </c>
      <c r="AT597" s="23" t="s">
        <v>129</v>
      </c>
      <c r="AU597" s="23" t="s">
        <v>129</v>
      </c>
      <c r="AV597" s="23" t="s">
        <v>129</v>
      </c>
      <c r="AW597" s="23" t="s">
        <v>129</v>
      </c>
      <c r="AX597" s="23" t="s">
        <v>128</v>
      </c>
      <c r="AY597" s="23"/>
      <c r="AZ597" s="23" t="s">
        <v>1868</v>
      </c>
      <c r="BA597" s="65" t="s">
        <v>1871</v>
      </c>
    </row>
    <row r="598" spans="1:53" ht="16.05" customHeight="1" x14ac:dyDescent="0.3">
      <c r="A598" s="23">
        <v>1999</v>
      </c>
      <c r="B598" s="27" t="s">
        <v>218</v>
      </c>
      <c r="C598" s="27" t="s">
        <v>481</v>
      </c>
      <c r="D598" s="27" t="s">
        <v>482</v>
      </c>
      <c r="E598" s="28">
        <v>36509</v>
      </c>
      <c r="F598" s="36">
        <v>0.21704861111111109</v>
      </c>
      <c r="G598" s="22">
        <v>36509</v>
      </c>
      <c r="H598" s="37">
        <v>0.55038194444444444</v>
      </c>
      <c r="I598" s="34" t="s">
        <v>6250</v>
      </c>
      <c r="J598" s="35">
        <v>11.246</v>
      </c>
      <c r="K598" s="35">
        <v>124.657</v>
      </c>
      <c r="L598" s="42">
        <v>33</v>
      </c>
      <c r="M598" s="35">
        <v>5.14</v>
      </c>
      <c r="N598" s="35"/>
      <c r="O598" s="44"/>
      <c r="P598" s="44">
        <v>4.8</v>
      </c>
      <c r="Q598" s="44">
        <v>4.5</v>
      </c>
      <c r="R598" s="44"/>
      <c r="S598" s="27" t="s">
        <v>5110</v>
      </c>
      <c r="T598" s="23"/>
      <c r="U598" s="27"/>
      <c r="V598" s="46">
        <v>4614092</v>
      </c>
      <c r="W598" s="47"/>
      <c r="X598" s="23">
        <v>1</v>
      </c>
      <c r="Y598" s="23">
        <v>0</v>
      </c>
      <c r="Z598" s="23"/>
      <c r="AA598" s="23"/>
      <c r="AB598" s="47"/>
      <c r="AC598" s="27" t="s">
        <v>5846</v>
      </c>
      <c r="AD598" s="23" t="s">
        <v>420</v>
      </c>
      <c r="AE598" s="23"/>
      <c r="AF598" s="23"/>
      <c r="AG598" s="23"/>
      <c r="AH598" s="23" t="s">
        <v>128</v>
      </c>
      <c r="AI598" s="23" t="s">
        <v>128</v>
      </c>
      <c r="AJ598" s="23" t="s">
        <v>1631</v>
      </c>
      <c r="AK598" s="27"/>
      <c r="AL598" s="27"/>
      <c r="AM598" s="23"/>
      <c r="AN598" s="23"/>
      <c r="AO598" s="23"/>
      <c r="AP598" s="23"/>
      <c r="AQ598" s="23"/>
      <c r="AR598" s="23"/>
      <c r="AS598" s="23" t="s">
        <v>129</v>
      </c>
      <c r="AT598" s="23" t="s">
        <v>129</v>
      </c>
      <c r="AU598" s="23" t="s">
        <v>128</v>
      </c>
      <c r="AV598" s="23" t="s">
        <v>128</v>
      </c>
      <c r="AW598" s="23" t="s">
        <v>129</v>
      </c>
      <c r="AX598" s="23" t="s">
        <v>128</v>
      </c>
      <c r="AY598" s="23"/>
      <c r="AZ598" s="23" t="s">
        <v>1872</v>
      </c>
      <c r="BA598" s="39" t="s">
        <v>5847</v>
      </c>
    </row>
    <row r="599" spans="1:53" ht="16.05" customHeight="1" x14ac:dyDescent="0.3">
      <c r="A599" s="23">
        <v>2000</v>
      </c>
      <c r="B599" s="27" t="s">
        <v>148</v>
      </c>
      <c r="C599" s="27" t="s">
        <v>831</v>
      </c>
      <c r="D599" s="27" t="s">
        <v>1873</v>
      </c>
      <c r="E599" s="28">
        <v>36526</v>
      </c>
      <c r="F599" s="36">
        <v>0.47427083333333336</v>
      </c>
      <c r="G599" s="22">
        <v>36526</v>
      </c>
      <c r="H599" s="37">
        <v>0.26593749999999999</v>
      </c>
      <c r="I599" s="34" t="s">
        <v>6250</v>
      </c>
      <c r="J599" s="35">
        <v>46.887999999999998</v>
      </c>
      <c r="K599" s="35">
        <v>-78.930000000000007</v>
      </c>
      <c r="L599" s="42">
        <v>18</v>
      </c>
      <c r="M599" s="43">
        <v>4.83</v>
      </c>
      <c r="N599" s="35"/>
      <c r="O599" s="44"/>
      <c r="P599" s="44">
        <v>4.7</v>
      </c>
      <c r="Q599" s="44"/>
      <c r="R599" s="44"/>
      <c r="S599" s="27" t="s">
        <v>5110</v>
      </c>
      <c r="T599" s="23" t="s">
        <v>139</v>
      </c>
      <c r="U599" s="27"/>
      <c r="V599" s="47"/>
      <c r="W599" s="47"/>
      <c r="X599" s="23"/>
      <c r="Y599" s="23"/>
      <c r="Z599" s="23"/>
      <c r="AA599" s="23"/>
      <c r="AB599" s="47"/>
      <c r="AC599" s="27"/>
      <c r="AD599" s="23" t="s">
        <v>420</v>
      </c>
      <c r="AE599" s="23"/>
      <c r="AF599" s="66"/>
      <c r="AG599" s="23"/>
      <c r="AH599" s="23"/>
      <c r="AI599" s="23"/>
      <c r="AJ599" s="23" t="s">
        <v>43</v>
      </c>
      <c r="AK599" s="27" t="s">
        <v>100</v>
      </c>
      <c r="AL599" s="27"/>
      <c r="AM599" s="23"/>
      <c r="AN599" s="23"/>
      <c r="AO599" s="23"/>
      <c r="AP599" s="23"/>
      <c r="AQ599" s="23"/>
      <c r="AR599" s="23"/>
      <c r="AS599" s="23" t="s">
        <v>128</v>
      </c>
      <c r="AT599" s="23" t="s">
        <v>128</v>
      </c>
      <c r="AU599" s="23" t="s">
        <v>128</v>
      </c>
      <c r="AV599" s="23" t="s">
        <v>128</v>
      </c>
      <c r="AW599" s="23" t="s">
        <v>128</v>
      </c>
      <c r="AX599" s="23" t="s">
        <v>128</v>
      </c>
      <c r="AY599" s="23"/>
      <c r="AZ599" s="23" t="s">
        <v>1874</v>
      </c>
      <c r="BA599" s="65" t="s">
        <v>1875</v>
      </c>
    </row>
    <row r="600" spans="1:53" ht="16.05" customHeight="1" x14ac:dyDescent="0.3">
      <c r="A600" s="23">
        <v>2000</v>
      </c>
      <c r="B600" s="27" t="s">
        <v>357</v>
      </c>
      <c r="C600" s="27" t="s">
        <v>1813</v>
      </c>
      <c r="D600" s="27" t="s">
        <v>1876</v>
      </c>
      <c r="E600" s="28">
        <v>36528</v>
      </c>
      <c r="F600" s="36">
        <v>0.94041666666666668</v>
      </c>
      <c r="G600" s="22">
        <v>36529</v>
      </c>
      <c r="H600" s="37">
        <v>0.16958333333333334</v>
      </c>
      <c r="I600" s="34" t="s">
        <v>6250</v>
      </c>
      <c r="J600" s="35">
        <v>22.132000000000001</v>
      </c>
      <c r="K600" s="35">
        <v>92.771000000000001</v>
      </c>
      <c r="L600" s="42">
        <v>33</v>
      </c>
      <c r="M600" s="43">
        <v>4.83</v>
      </c>
      <c r="N600" s="35"/>
      <c r="O600" s="44"/>
      <c r="P600" s="44">
        <v>4.5999999999999996</v>
      </c>
      <c r="Q600" s="44"/>
      <c r="R600" s="44"/>
      <c r="S600" s="27" t="s">
        <v>5110</v>
      </c>
      <c r="T600" s="23"/>
      <c r="U600" s="27"/>
      <c r="V600" s="47"/>
      <c r="W600" s="47"/>
      <c r="X600" s="23"/>
      <c r="Y600" s="23"/>
      <c r="Z600" s="23"/>
      <c r="AA600" s="23"/>
      <c r="AB600" s="47"/>
      <c r="AC600" s="27"/>
      <c r="AD600" s="23">
        <v>100</v>
      </c>
      <c r="AE600" s="23"/>
      <c r="AF600" s="66" t="s">
        <v>141</v>
      </c>
      <c r="AG600" s="23"/>
      <c r="AH600" s="23"/>
      <c r="AI600" s="23"/>
      <c r="AJ600" s="23" t="s">
        <v>43</v>
      </c>
      <c r="AK600" s="27"/>
      <c r="AL600" s="27"/>
      <c r="AM600" s="23"/>
      <c r="AN600" s="23"/>
      <c r="AO600" s="23"/>
      <c r="AP600" s="23"/>
      <c r="AQ600" s="23" t="s">
        <v>129</v>
      </c>
      <c r="AR600" s="23"/>
      <c r="AS600" s="23" t="s">
        <v>128</v>
      </c>
      <c r="AT600" s="23" t="s">
        <v>128</v>
      </c>
      <c r="AU600" s="23" t="s">
        <v>129</v>
      </c>
      <c r="AV600" s="23" t="s">
        <v>128</v>
      </c>
      <c r="AW600" s="23" t="s">
        <v>129</v>
      </c>
      <c r="AX600" s="23" t="s">
        <v>128</v>
      </c>
      <c r="AY600" s="23"/>
      <c r="AZ600" s="23" t="s">
        <v>1877</v>
      </c>
      <c r="BA600" s="45" t="s">
        <v>1878</v>
      </c>
    </row>
    <row r="601" spans="1:53" ht="16.05" customHeight="1" x14ac:dyDescent="0.3">
      <c r="A601" s="23">
        <v>2000</v>
      </c>
      <c r="B601" s="27" t="s">
        <v>130</v>
      </c>
      <c r="C601" s="27" t="s">
        <v>131</v>
      </c>
      <c r="D601" s="27" t="s">
        <v>1867</v>
      </c>
      <c r="E601" s="28">
        <v>36536</v>
      </c>
      <c r="F601" s="36">
        <v>0.98892361111111116</v>
      </c>
      <c r="G601" s="22">
        <v>36537</v>
      </c>
      <c r="H601" s="37">
        <v>0.32225694444444447</v>
      </c>
      <c r="I601" s="34" t="s">
        <v>6250</v>
      </c>
      <c r="J601" s="35">
        <v>40.497999999999998</v>
      </c>
      <c r="K601" s="35">
        <v>122.994</v>
      </c>
      <c r="L601" s="42">
        <v>10</v>
      </c>
      <c r="M601" s="35">
        <v>5.0949999999999998</v>
      </c>
      <c r="N601" s="35"/>
      <c r="O601" s="44">
        <v>5.4</v>
      </c>
      <c r="P601" s="44">
        <v>4.8</v>
      </c>
      <c r="Q601" s="44">
        <v>4.7</v>
      </c>
      <c r="R601" s="44"/>
      <c r="S601" s="27" t="s">
        <v>5493</v>
      </c>
      <c r="T601" s="23" t="s">
        <v>497</v>
      </c>
      <c r="U601" s="27"/>
      <c r="V601" s="46">
        <v>655005</v>
      </c>
      <c r="W601" s="47">
        <v>62030</v>
      </c>
      <c r="X601" s="23">
        <v>0</v>
      </c>
      <c r="Y601" s="23">
        <v>0</v>
      </c>
      <c r="Z601" s="50">
        <v>30</v>
      </c>
      <c r="AA601" s="23"/>
      <c r="AB601" s="47"/>
      <c r="AC601" s="27"/>
      <c r="AD601" s="23">
        <v>8800</v>
      </c>
      <c r="AE601" s="23">
        <v>3600</v>
      </c>
      <c r="AF601" s="62" t="s">
        <v>127</v>
      </c>
      <c r="AG601" s="23" t="s">
        <v>128</v>
      </c>
      <c r="AH601" s="23" t="s">
        <v>128</v>
      </c>
      <c r="AI601" s="23" t="s">
        <v>128</v>
      </c>
      <c r="AJ601" s="23" t="s">
        <v>1880</v>
      </c>
      <c r="AK601" s="27" t="s">
        <v>95</v>
      </c>
      <c r="AL601" s="27" t="s">
        <v>1881</v>
      </c>
      <c r="AM601" s="23"/>
      <c r="AN601" s="23"/>
      <c r="AO601" s="23"/>
      <c r="AP601" s="23"/>
      <c r="AQ601" s="23" t="s">
        <v>129</v>
      </c>
      <c r="AR601" s="23"/>
      <c r="AS601" s="23" t="s">
        <v>129</v>
      </c>
      <c r="AT601" s="23" t="s">
        <v>129</v>
      </c>
      <c r="AU601" s="23" t="s">
        <v>129</v>
      </c>
      <c r="AV601" s="23" t="s">
        <v>129</v>
      </c>
      <c r="AW601" s="23" t="s">
        <v>129</v>
      </c>
      <c r="AX601" s="23" t="s">
        <v>128</v>
      </c>
      <c r="AY601" s="23"/>
      <c r="AZ601" s="23" t="s">
        <v>1879</v>
      </c>
      <c r="BA601" s="65" t="s">
        <v>1871</v>
      </c>
    </row>
    <row r="602" spans="1:53" ht="16.05" customHeight="1" x14ac:dyDescent="0.3">
      <c r="A602" s="23">
        <v>2000</v>
      </c>
      <c r="B602" s="27" t="s">
        <v>130</v>
      </c>
      <c r="C602" s="27" t="s">
        <v>131</v>
      </c>
      <c r="D602" s="27" t="s">
        <v>1882</v>
      </c>
      <c r="E602" s="28">
        <v>36551</v>
      </c>
      <c r="F602" s="36">
        <v>0.87174768518518519</v>
      </c>
      <c r="G602" s="22">
        <v>36552</v>
      </c>
      <c r="H602" s="37">
        <v>0.20508101851851854</v>
      </c>
      <c r="I602" s="34" t="s">
        <v>6250</v>
      </c>
      <c r="J602" s="35">
        <v>24.263000000000002</v>
      </c>
      <c r="K602" s="35">
        <v>103.797</v>
      </c>
      <c r="L602" s="42">
        <v>33</v>
      </c>
      <c r="M602" s="35">
        <v>5.2</v>
      </c>
      <c r="N602" s="35"/>
      <c r="O602" s="44"/>
      <c r="P602" s="44">
        <v>4.9000000000000004</v>
      </c>
      <c r="Q602" s="44">
        <v>4.5</v>
      </c>
      <c r="R602" s="44"/>
      <c r="S602" s="27" t="s">
        <v>5110</v>
      </c>
      <c r="T602" s="23" t="s">
        <v>582</v>
      </c>
      <c r="U602" s="27"/>
      <c r="V602" s="46">
        <v>2627001</v>
      </c>
      <c r="W602" s="47"/>
      <c r="X602" s="23">
        <v>0</v>
      </c>
      <c r="Y602" s="23">
        <v>0</v>
      </c>
      <c r="Z602" s="23">
        <v>2</v>
      </c>
      <c r="AA602" s="23"/>
      <c r="AB602" s="47"/>
      <c r="AC602" s="27"/>
      <c r="AD602" s="23" t="s">
        <v>232</v>
      </c>
      <c r="AE602" s="23"/>
      <c r="AF602" s="66"/>
      <c r="AG602" s="23" t="s">
        <v>129</v>
      </c>
      <c r="AH602" s="23" t="s">
        <v>128</v>
      </c>
      <c r="AI602" s="23" t="s">
        <v>128</v>
      </c>
      <c r="AJ602" s="23" t="s">
        <v>43</v>
      </c>
      <c r="AK602" s="27" t="s">
        <v>100</v>
      </c>
      <c r="AL602" s="27"/>
      <c r="AM602" s="23"/>
      <c r="AN602" s="23"/>
      <c r="AO602" s="23"/>
      <c r="AP602" s="23"/>
      <c r="AQ602" s="23"/>
      <c r="AR602" s="23"/>
      <c r="AS602" s="23" t="s">
        <v>129</v>
      </c>
      <c r="AT602" s="23" t="s">
        <v>129</v>
      </c>
      <c r="AU602" s="23" t="s">
        <v>128</v>
      </c>
      <c r="AV602" s="23" t="s">
        <v>129</v>
      </c>
      <c r="AW602" s="23" t="s">
        <v>129</v>
      </c>
      <c r="AX602" s="23" t="s">
        <v>128</v>
      </c>
      <c r="AY602" s="23"/>
      <c r="AZ602" s="23" t="s">
        <v>1883</v>
      </c>
      <c r="BA602" s="45"/>
    </row>
    <row r="603" spans="1:53" ht="16.05" customHeight="1" x14ac:dyDescent="0.3">
      <c r="A603" s="23">
        <v>2000</v>
      </c>
      <c r="B603" s="27" t="s">
        <v>187</v>
      </c>
      <c r="C603" s="27" t="s">
        <v>188</v>
      </c>
      <c r="D603" s="27" t="s">
        <v>1884</v>
      </c>
      <c r="E603" s="28">
        <v>36558</v>
      </c>
      <c r="F603" s="36">
        <v>0.95695601851851853</v>
      </c>
      <c r="G603" s="22">
        <v>36559</v>
      </c>
      <c r="H603" s="37">
        <v>0.10278935185185185</v>
      </c>
      <c r="I603" s="34" t="s">
        <v>6250</v>
      </c>
      <c r="J603" s="35">
        <v>35.287999999999997</v>
      </c>
      <c r="K603" s="35">
        <v>58.218000000000004</v>
      </c>
      <c r="L603" s="42">
        <v>33</v>
      </c>
      <c r="M603" s="35">
        <v>5.2960000000000003</v>
      </c>
      <c r="N603" s="35">
        <v>5.2</v>
      </c>
      <c r="O603" s="44">
        <v>5.4</v>
      </c>
      <c r="P603" s="44">
        <v>5.0999999999999996</v>
      </c>
      <c r="Q603" s="44">
        <v>5.3</v>
      </c>
      <c r="R603" s="44"/>
      <c r="S603" s="27" t="s">
        <v>5501</v>
      </c>
      <c r="T603" s="23" t="s">
        <v>134</v>
      </c>
      <c r="U603" s="27"/>
      <c r="V603" s="46">
        <v>668085</v>
      </c>
      <c r="W603" s="47">
        <v>2015</v>
      </c>
      <c r="X603" s="23">
        <v>1</v>
      </c>
      <c r="Y603" s="23">
        <v>1</v>
      </c>
      <c r="Z603" s="23">
        <v>15</v>
      </c>
      <c r="AA603" s="23"/>
      <c r="AB603" s="47"/>
      <c r="AC603" s="27" t="s">
        <v>5908</v>
      </c>
      <c r="AD603" s="23">
        <v>300</v>
      </c>
      <c r="AE603" s="23">
        <v>100</v>
      </c>
      <c r="AF603" s="62" t="s">
        <v>137</v>
      </c>
      <c r="AG603" s="23"/>
      <c r="AH603" s="23" t="s">
        <v>128</v>
      </c>
      <c r="AI603" s="23" t="s">
        <v>128</v>
      </c>
      <c r="AJ603" s="23" t="s">
        <v>43</v>
      </c>
      <c r="AK603" s="27" t="s">
        <v>100</v>
      </c>
      <c r="AL603" s="27"/>
      <c r="AM603" s="23"/>
      <c r="AN603" s="23"/>
      <c r="AO603" s="23"/>
      <c r="AP603" s="23"/>
      <c r="AQ603" s="23" t="s">
        <v>129</v>
      </c>
      <c r="AR603" s="23"/>
      <c r="AS603" s="23" t="s">
        <v>129</v>
      </c>
      <c r="AT603" s="23" t="s">
        <v>129</v>
      </c>
      <c r="AU603" s="23" t="s">
        <v>129</v>
      </c>
      <c r="AV603" s="23" t="s">
        <v>129</v>
      </c>
      <c r="AW603" s="23" t="s">
        <v>129</v>
      </c>
      <c r="AX603" s="23" t="s">
        <v>128</v>
      </c>
      <c r="AY603" s="23"/>
      <c r="AZ603" s="23" t="s">
        <v>1885</v>
      </c>
      <c r="BA603" s="45"/>
    </row>
    <row r="604" spans="1:53" ht="16.05" customHeight="1" x14ac:dyDescent="0.3">
      <c r="A604" s="23">
        <v>2000</v>
      </c>
      <c r="B604" s="27" t="s">
        <v>143</v>
      </c>
      <c r="C604" s="27" t="s">
        <v>1886</v>
      </c>
      <c r="D604" s="27" t="s">
        <v>1887</v>
      </c>
      <c r="E604" s="28">
        <v>36563</v>
      </c>
      <c r="F604" s="36">
        <v>0.81593749999999998</v>
      </c>
      <c r="G604" s="22">
        <v>36563</v>
      </c>
      <c r="H604" s="37">
        <v>0.89927083333333335</v>
      </c>
      <c r="I604" s="34" t="s">
        <v>6250</v>
      </c>
      <c r="J604" s="35">
        <v>-26.288</v>
      </c>
      <c r="K604" s="35">
        <v>30.888000000000002</v>
      </c>
      <c r="L604" s="42">
        <v>5</v>
      </c>
      <c r="M604" s="43">
        <v>4.5599999999999996</v>
      </c>
      <c r="N604" s="35"/>
      <c r="O604" s="44">
        <v>4.0999999999999996</v>
      </c>
      <c r="P604" s="44">
        <v>4.5</v>
      </c>
      <c r="Q604" s="44"/>
      <c r="R604" s="44"/>
      <c r="S604" s="27" t="s">
        <v>5110</v>
      </c>
      <c r="T604" s="23" t="s">
        <v>497</v>
      </c>
      <c r="U604" s="27" t="s">
        <v>193</v>
      </c>
      <c r="V604" s="46">
        <v>80997</v>
      </c>
      <c r="W604" s="47"/>
      <c r="X604" s="23">
        <v>0</v>
      </c>
      <c r="Y604" s="23">
        <v>0</v>
      </c>
      <c r="Z604" s="23">
        <v>1</v>
      </c>
      <c r="AA604" s="23"/>
      <c r="AB604" s="47"/>
      <c r="AC604" s="27"/>
      <c r="AD604" s="23" t="s">
        <v>541</v>
      </c>
      <c r="AE604" s="23"/>
      <c r="AF604" s="66" t="s">
        <v>141</v>
      </c>
      <c r="AG604" s="23"/>
      <c r="AH604" s="23" t="s">
        <v>129</v>
      </c>
      <c r="AI604" s="23" t="s">
        <v>128</v>
      </c>
      <c r="AJ604" s="23" t="s">
        <v>43</v>
      </c>
      <c r="AK604" s="27" t="s">
        <v>100</v>
      </c>
      <c r="AL604" s="27"/>
      <c r="AM604" s="23"/>
      <c r="AN604" s="23"/>
      <c r="AO604" s="23"/>
      <c r="AP604" s="23"/>
      <c r="AQ604" s="23" t="s">
        <v>129</v>
      </c>
      <c r="AR604" s="23"/>
      <c r="AS604" s="23" t="s">
        <v>129</v>
      </c>
      <c r="AT604" s="23" t="s">
        <v>129</v>
      </c>
      <c r="AU604" s="23" t="s">
        <v>129</v>
      </c>
      <c r="AV604" s="23" t="s">
        <v>128</v>
      </c>
      <c r="AW604" s="23" t="s">
        <v>129</v>
      </c>
      <c r="AX604" s="23" t="s">
        <v>128</v>
      </c>
      <c r="AY604" s="23"/>
      <c r="AZ604" s="23" t="s">
        <v>1888</v>
      </c>
      <c r="BA604" s="45"/>
    </row>
    <row r="605" spans="1:53" s="11" customFormat="1" ht="16.05" customHeight="1" x14ac:dyDescent="0.3">
      <c r="A605" s="23">
        <v>2000</v>
      </c>
      <c r="B605" s="27" t="s">
        <v>123</v>
      </c>
      <c r="C605" s="27" t="s">
        <v>124</v>
      </c>
      <c r="D605" s="27" t="s">
        <v>1889</v>
      </c>
      <c r="E605" s="28">
        <v>36570</v>
      </c>
      <c r="F605" s="36">
        <v>0.2892824074074074</v>
      </c>
      <c r="G605" s="22">
        <v>36570</v>
      </c>
      <c r="H605" s="37">
        <v>0.37261574074074072</v>
      </c>
      <c r="I605" s="34" t="s">
        <v>6250</v>
      </c>
      <c r="J605" s="35">
        <v>41.015999999999998</v>
      </c>
      <c r="K605" s="35">
        <v>31.757000000000001</v>
      </c>
      <c r="L605" s="42">
        <v>10</v>
      </c>
      <c r="M605" s="35">
        <v>5.0999999999999996</v>
      </c>
      <c r="N605" s="35">
        <v>5.3</v>
      </c>
      <c r="O605" s="44"/>
      <c r="P605" s="44">
        <v>4.9000000000000004</v>
      </c>
      <c r="Q605" s="44">
        <v>4.8</v>
      </c>
      <c r="R605" s="44"/>
      <c r="S605" s="27" t="s">
        <v>5276</v>
      </c>
      <c r="T605" s="23" t="s">
        <v>497</v>
      </c>
      <c r="U605" s="27"/>
      <c r="V605" s="46"/>
      <c r="W605" s="47"/>
      <c r="X605" s="23"/>
      <c r="Y605" s="23"/>
      <c r="Z605" s="23"/>
      <c r="AA605" s="23"/>
      <c r="AB605" s="47"/>
      <c r="AC605" s="27"/>
      <c r="AD605" s="23"/>
      <c r="AE605" s="23" t="s">
        <v>232</v>
      </c>
      <c r="AF605" s="66"/>
      <c r="AG605" s="23" t="s">
        <v>129</v>
      </c>
      <c r="AH605" s="23"/>
      <c r="AI605" s="23"/>
      <c r="AJ605" s="23" t="s">
        <v>390</v>
      </c>
      <c r="AK605" s="27"/>
      <c r="AL605" s="27" t="s">
        <v>1891</v>
      </c>
      <c r="AM605" s="23"/>
      <c r="AN605" s="23"/>
      <c r="AO605" s="23"/>
      <c r="AP605" s="23"/>
      <c r="AQ605" s="23"/>
      <c r="AR605" s="23"/>
      <c r="AS605" s="23" t="s">
        <v>129</v>
      </c>
      <c r="AT605" s="23" t="s">
        <v>128</v>
      </c>
      <c r="AU605" s="23" t="s">
        <v>128</v>
      </c>
      <c r="AV605" s="23" t="s">
        <v>128</v>
      </c>
      <c r="AW605" s="23" t="s">
        <v>129</v>
      </c>
      <c r="AX605" s="23" t="s">
        <v>128</v>
      </c>
      <c r="AY605" s="23"/>
      <c r="AZ605" s="23" t="s">
        <v>1890</v>
      </c>
      <c r="BA605" s="45" t="s">
        <v>6534</v>
      </c>
    </row>
    <row r="606" spans="1:53" ht="16.05" customHeight="1" x14ac:dyDescent="0.3">
      <c r="A606" s="23">
        <v>2000</v>
      </c>
      <c r="B606" s="27" t="s">
        <v>357</v>
      </c>
      <c r="C606" s="27" t="s">
        <v>358</v>
      </c>
      <c r="D606" s="27" t="s">
        <v>1892</v>
      </c>
      <c r="E606" s="28">
        <v>36622</v>
      </c>
      <c r="F606" s="36">
        <v>0.93761574074074072</v>
      </c>
      <c r="G606" s="22">
        <v>36623</v>
      </c>
      <c r="H606" s="37">
        <v>0.16678240740740743</v>
      </c>
      <c r="I606" s="34" t="s">
        <v>6250</v>
      </c>
      <c r="J606" s="35">
        <v>17.146999999999998</v>
      </c>
      <c r="K606" s="35">
        <v>73.637</v>
      </c>
      <c r="L606" s="42">
        <v>10</v>
      </c>
      <c r="M606" s="35">
        <v>4.8899999999999997</v>
      </c>
      <c r="N606" s="35"/>
      <c r="O606" s="44"/>
      <c r="P606" s="44">
        <v>4.9000000000000004</v>
      </c>
      <c r="Q606" s="44">
        <v>4.0999999999999996</v>
      </c>
      <c r="R606" s="44"/>
      <c r="S606" s="27" t="s">
        <v>5110</v>
      </c>
      <c r="T606" s="23"/>
      <c r="U606" s="27"/>
      <c r="V606" s="46">
        <v>545788</v>
      </c>
      <c r="W606" s="47"/>
      <c r="X606" s="23">
        <v>0</v>
      </c>
      <c r="Y606" s="23">
        <v>0</v>
      </c>
      <c r="Z606" s="23">
        <v>2</v>
      </c>
      <c r="AA606" s="23"/>
      <c r="AB606" s="47"/>
      <c r="AC606" s="27"/>
      <c r="AD606" s="23">
        <v>150</v>
      </c>
      <c r="AE606" s="23"/>
      <c r="AF606" s="23"/>
      <c r="AG606" s="23"/>
      <c r="AH606" s="23" t="s">
        <v>128</v>
      </c>
      <c r="AI606" s="23" t="s">
        <v>128</v>
      </c>
      <c r="AJ606" s="23" t="s">
        <v>1894</v>
      </c>
      <c r="AK606" s="27"/>
      <c r="AL606" s="27"/>
      <c r="AM606" s="23"/>
      <c r="AN606" s="23"/>
      <c r="AO606" s="23"/>
      <c r="AP606" s="23"/>
      <c r="AQ606" s="23"/>
      <c r="AR606" s="23"/>
      <c r="AS606" s="23" t="s">
        <v>129</v>
      </c>
      <c r="AT606" s="23" t="s">
        <v>129</v>
      </c>
      <c r="AU606" s="23" t="s">
        <v>128</v>
      </c>
      <c r="AV606" s="23" t="s">
        <v>128</v>
      </c>
      <c r="AW606" s="23" t="s">
        <v>129</v>
      </c>
      <c r="AX606" s="23" t="s">
        <v>128</v>
      </c>
      <c r="AY606" s="23"/>
      <c r="AZ606" s="23" t="s">
        <v>1893</v>
      </c>
      <c r="BA606" s="45" t="s">
        <v>6432</v>
      </c>
    </row>
    <row r="607" spans="1:53" ht="16.05" customHeight="1" x14ac:dyDescent="0.3">
      <c r="A607" s="23">
        <v>2000</v>
      </c>
      <c r="B607" s="27" t="s">
        <v>123</v>
      </c>
      <c r="C607" s="27" t="s">
        <v>124</v>
      </c>
      <c r="D607" s="27" t="s">
        <v>655</v>
      </c>
      <c r="E607" s="28">
        <v>36637</v>
      </c>
      <c r="F607" s="36">
        <v>0.516087962962963</v>
      </c>
      <c r="G607" s="22">
        <v>36637</v>
      </c>
      <c r="H607" s="37">
        <v>0.641087962962963</v>
      </c>
      <c r="I607" s="34" t="s">
        <v>6250</v>
      </c>
      <c r="J607" s="35">
        <v>37.841999999999999</v>
      </c>
      <c r="K607" s="35">
        <v>29.327999999999999</v>
      </c>
      <c r="L607" s="42">
        <v>33</v>
      </c>
      <c r="M607" s="35">
        <v>5.4749999999999996</v>
      </c>
      <c r="N607" s="35">
        <v>5.3</v>
      </c>
      <c r="O607" s="44"/>
      <c r="P607" s="44">
        <v>4.9000000000000004</v>
      </c>
      <c r="Q607" s="44">
        <v>4.8</v>
      </c>
      <c r="R607" s="44"/>
      <c r="S607" s="27" t="s">
        <v>5302</v>
      </c>
      <c r="T607" s="23" t="s">
        <v>139</v>
      </c>
      <c r="U607" s="27"/>
      <c r="V607" s="47"/>
      <c r="W607" s="47"/>
      <c r="X607" s="23"/>
      <c r="Y607" s="23"/>
      <c r="Z607" s="23"/>
      <c r="AA607" s="23"/>
      <c r="AB607" s="47"/>
      <c r="AC607" s="27"/>
      <c r="AD607" s="23" t="s">
        <v>420</v>
      </c>
      <c r="AE607" s="23"/>
      <c r="AF607" s="66"/>
      <c r="AG607" s="23"/>
      <c r="AH607" s="23"/>
      <c r="AI607" s="23"/>
      <c r="AJ607" s="23" t="s">
        <v>43</v>
      </c>
      <c r="AK607" s="27" t="s">
        <v>100</v>
      </c>
      <c r="AL607" s="27"/>
      <c r="AM607" s="23"/>
      <c r="AN607" s="23"/>
      <c r="AO607" s="23"/>
      <c r="AP607" s="23"/>
      <c r="AQ607" s="23"/>
      <c r="AR607" s="23"/>
      <c r="AS607" s="23" t="s">
        <v>129</v>
      </c>
      <c r="AT607" s="23" t="s">
        <v>128</v>
      </c>
      <c r="AU607" s="23" t="s">
        <v>128</v>
      </c>
      <c r="AV607" s="23" t="s">
        <v>128</v>
      </c>
      <c r="AW607" s="23" t="s">
        <v>129</v>
      </c>
      <c r="AX607" s="23" t="s">
        <v>128</v>
      </c>
      <c r="AY607" s="23"/>
      <c r="AZ607" s="23" t="s">
        <v>1895</v>
      </c>
      <c r="BA607" s="45" t="s">
        <v>6535</v>
      </c>
    </row>
    <row r="608" spans="1:53" ht="16.05" customHeight="1" x14ac:dyDescent="0.3">
      <c r="A608" s="23">
        <v>2000</v>
      </c>
      <c r="B608" s="27" t="s">
        <v>123</v>
      </c>
      <c r="C608" s="27" t="s">
        <v>124</v>
      </c>
      <c r="D608" s="27" t="s">
        <v>1896</v>
      </c>
      <c r="E608" s="28">
        <v>36653</v>
      </c>
      <c r="F608" s="36">
        <v>0.96590277777777789</v>
      </c>
      <c r="G608" s="22">
        <v>36654</v>
      </c>
      <c r="H608" s="37">
        <v>9.0902777777777777E-2</v>
      </c>
      <c r="I608" s="34" t="s">
        <v>6250</v>
      </c>
      <c r="J608" s="35">
        <v>38.164000000000001</v>
      </c>
      <c r="K608" s="35">
        <v>38.777000000000001</v>
      </c>
      <c r="L608" s="42">
        <v>5</v>
      </c>
      <c r="M608" s="35">
        <v>4.5999999999999996</v>
      </c>
      <c r="N608" s="35">
        <v>4.8</v>
      </c>
      <c r="O608" s="44">
        <v>4.2</v>
      </c>
      <c r="P608" s="44">
        <v>4.4000000000000004</v>
      </c>
      <c r="Q608" s="44">
        <v>4</v>
      </c>
      <c r="R608" s="44"/>
      <c r="S608" s="27" t="s">
        <v>5276</v>
      </c>
      <c r="T608" s="23" t="s">
        <v>582</v>
      </c>
      <c r="U608" s="27"/>
      <c r="V608" s="46">
        <v>2013309</v>
      </c>
      <c r="W608" s="47">
        <v>1000</v>
      </c>
      <c r="X608" s="23">
        <v>0</v>
      </c>
      <c r="Y608" s="23">
        <v>0</v>
      </c>
      <c r="Z608" s="23">
        <v>1</v>
      </c>
      <c r="AA608" s="23"/>
      <c r="AB608" s="47"/>
      <c r="AC608" s="27"/>
      <c r="AD608" s="23">
        <v>200</v>
      </c>
      <c r="AE608" s="23"/>
      <c r="AF608" s="62" t="s">
        <v>137</v>
      </c>
      <c r="AG608" s="23"/>
      <c r="AH608" s="23" t="s">
        <v>128</v>
      </c>
      <c r="AI608" s="23" t="s">
        <v>128</v>
      </c>
      <c r="AJ608" s="23" t="s">
        <v>43</v>
      </c>
      <c r="AK608" s="27" t="s">
        <v>1416</v>
      </c>
      <c r="AL608" s="27"/>
      <c r="AM608" s="23"/>
      <c r="AN608" s="23"/>
      <c r="AO608" s="23"/>
      <c r="AP608" s="23"/>
      <c r="AQ608" s="23" t="s">
        <v>129</v>
      </c>
      <c r="AR608" s="23"/>
      <c r="AS608" s="23" t="s">
        <v>129</v>
      </c>
      <c r="AT608" s="23" t="s">
        <v>129</v>
      </c>
      <c r="AU608" s="23" t="s">
        <v>129</v>
      </c>
      <c r="AV608" s="23" t="s">
        <v>129</v>
      </c>
      <c r="AW608" s="23" t="s">
        <v>129</v>
      </c>
      <c r="AX608" s="23" t="s">
        <v>128</v>
      </c>
      <c r="AY608" s="23"/>
      <c r="AZ608" s="23" t="s">
        <v>1897</v>
      </c>
      <c r="BA608" s="65" t="s">
        <v>1898</v>
      </c>
    </row>
    <row r="609" spans="1:53" ht="16.05" customHeight="1" x14ac:dyDescent="0.3">
      <c r="A609" s="23">
        <v>2000</v>
      </c>
      <c r="B609" s="27" t="s">
        <v>123</v>
      </c>
      <c r="C609" s="27" t="s">
        <v>124</v>
      </c>
      <c r="D609" s="27" t="s">
        <v>1899</v>
      </c>
      <c r="E609" s="28">
        <v>36658</v>
      </c>
      <c r="F609" s="36">
        <v>0.12620370370370371</v>
      </c>
      <c r="G609" s="22">
        <v>36658</v>
      </c>
      <c r="H609" s="37">
        <v>0.25120370370370371</v>
      </c>
      <c r="I609" s="34" t="s">
        <v>6250</v>
      </c>
      <c r="J609" s="35">
        <v>37.048999999999999</v>
      </c>
      <c r="K609" s="35">
        <v>36.085000000000001</v>
      </c>
      <c r="L609" s="42">
        <v>10</v>
      </c>
      <c r="M609" s="35">
        <v>4.7</v>
      </c>
      <c r="N609" s="35">
        <v>4.8</v>
      </c>
      <c r="O609" s="44">
        <v>4.5999999999999996</v>
      </c>
      <c r="P609" s="44">
        <v>4.7</v>
      </c>
      <c r="Q609" s="44"/>
      <c r="R609" s="44"/>
      <c r="S609" s="27" t="s">
        <v>5276</v>
      </c>
      <c r="T609" s="23" t="s">
        <v>582</v>
      </c>
      <c r="U609" s="27"/>
      <c r="V609" s="46">
        <v>2929066</v>
      </c>
      <c r="W609" s="47"/>
      <c r="X609" s="23">
        <v>0</v>
      </c>
      <c r="Y609" s="23">
        <v>0</v>
      </c>
      <c r="Z609" s="23" t="s">
        <v>232</v>
      </c>
      <c r="AA609" s="23"/>
      <c r="AB609" s="47"/>
      <c r="AC609" s="27"/>
      <c r="AD609" s="23" t="s">
        <v>232</v>
      </c>
      <c r="AE609" s="23"/>
      <c r="AF609" s="66"/>
      <c r="AG609" s="23"/>
      <c r="AH609" s="23" t="s">
        <v>128</v>
      </c>
      <c r="AI609" s="23" t="s">
        <v>128</v>
      </c>
      <c r="AJ609" s="23" t="s">
        <v>43</v>
      </c>
      <c r="AK609" s="27" t="s">
        <v>100</v>
      </c>
      <c r="AL609" s="27"/>
      <c r="AM609" s="23"/>
      <c r="AN609" s="23"/>
      <c r="AO609" s="23"/>
      <c r="AP609" s="23"/>
      <c r="AQ609" s="23"/>
      <c r="AR609" s="23"/>
      <c r="AS609" s="23" t="s">
        <v>129</v>
      </c>
      <c r="AT609" s="23" t="s">
        <v>129</v>
      </c>
      <c r="AU609" s="23" t="s">
        <v>128</v>
      </c>
      <c r="AV609" s="23" t="s">
        <v>128</v>
      </c>
      <c r="AW609" s="23" t="s">
        <v>129</v>
      </c>
      <c r="AX609" s="23" t="s">
        <v>128</v>
      </c>
      <c r="AY609" s="23"/>
      <c r="AZ609" s="23" t="s">
        <v>1900</v>
      </c>
      <c r="BA609" s="45" t="s">
        <v>6536</v>
      </c>
    </row>
    <row r="610" spans="1:53" ht="16.05" customHeight="1" x14ac:dyDescent="0.3">
      <c r="A610" s="23">
        <v>2000</v>
      </c>
      <c r="B610" s="27" t="s">
        <v>130</v>
      </c>
      <c r="C610" s="27" t="s">
        <v>1185</v>
      </c>
      <c r="D610" s="27" t="s">
        <v>1901</v>
      </c>
      <c r="E610" s="28">
        <v>36663</v>
      </c>
      <c r="F610" s="36">
        <v>0.14291666666666666</v>
      </c>
      <c r="G610" s="22">
        <v>36663</v>
      </c>
      <c r="H610" s="37">
        <v>0.47625000000000001</v>
      </c>
      <c r="I610" s="34" t="s">
        <v>6250</v>
      </c>
      <c r="J610" s="35">
        <v>24.222999999999999</v>
      </c>
      <c r="K610" s="35">
        <v>121.05800000000001</v>
      </c>
      <c r="L610" s="42">
        <v>10</v>
      </c>
      <c r="M610" s="35">
        <v>5.4379999999999997</v>
      </c>
      <c r="N610" s="35">
        <v>5.6</v>
      </c>
      <c r="O610" s="44"/>
      <c r="P610" s="44">
        <v>5.4</v>
      </c>
      <c r="Q610" s="44">
        <v>5.3</v>
      </c>
      <c r="R610" s="44"/>
      <c r="S610" s="27" t="s">
        <v>5389</v>
      </c>
      <c r="T610" s="23" t="s">
        <v>582</v>
      </c>
      <c r="U610" s="27"/>
      <c r="V610" s="46">
        <v>19577067</v>
      </c>
      <c r="W610" s="46"/>
      <c r="X610" s="23">
        <v>3</v>
      </c>
      <c r="Y610" s="23">
        <v>3</v>
      </c>
      <c r="Z610" s="66">
        <v>13</v>
      </c>
      <c r="AA610" s="66"/>
      <c r="AB610" s="47"/>
      <c r="AC610" s="27" t="s">
        <v>5908</v>
      </c>
      <c r="AD610" s="23"/>
      <c r="AE610" s="23"/>
      <c r="AF610" s="66" t="s">
        <v>141</v>
      </c>
      <c r="AG610" s="23"/>
      <c r="AH610" s="23" t="s">
        <v>129</v>
      </c>
      <c r="AI610" s="23" t="s">
        <v>128</v>
      </c>
      <c r="AJ610" s="23" t="s">
        <v>390</v>
      </c>
      <c r="AK610" s="27"/>
      <c r="AL610" s="27" t="s">
        <v>1903</v>
      </c>
      <c r="AM610" s="23"/>
      <c r="AN610" s="23"/>
      <c r="AO610" s="23"/>
      <c r="AP610" s="23"/>
      <c r="AQ610" s="23" t="s">
        <v>129</v>
      </c>
      <c r="AR610" s="23"/>
      <c r="AS610" s="23" t="s">
        <v>129</v>
      </c>
      <c r="AT610" s="23" t="s">
        <v>129</v>
      </c>
      <c r="AU610" s="23" t="s">
        <v>129</v>
      </c>
      <c r="AV610" s="23" t="s">
        <v>128</v>
      </c>
      <c r="AW610" s="23" t="s">
        <v>129</v>
      </c>
      <c r="AX610" s="23" t="s">
        <v>128</v>
      </c>
      <c r="AY610" s="23"/>
      <c r="AZ610" s="23" t="s">
        <v>1902</v>
      </c>
      <c r="BA610" s="45"/>
    </row>
    <row r="611" spans="1:53" ht="16.05" customHeight="1" x14ac:dyDescent="0.3">
      <c r="A611" s="23">
        <v>2000</v>
      </c>
      <c r="B611" s="27" t="s">
        <v>159</v>
      </c>
      <c r="C611" s="27" t="s">
        <v>160</v>
      </c>
      <c r="D611" s="27" t="s">
        <v>1610</v>
      </c>
      <c r="E611" s="28">
        <v>36695</v>
      </c>
      <c r="F611" s="36">
        <v>0.32090277777777776</v>
      </c>
      <c r="G611" s="22">
        <v>36695</v>
      </c>
      <c r="H611" s="37">
        <v>0.40423611111111107</v>
      </c>
      <c r="I611" s="34" t="s">
        <v>6250</v>
      </c>
      <c r="J611" s="35">
        <v>44.759</v>
      </c>
      <c r="K611" s="35">
        <v>10.798</v>
      </c>
      <c r="L611" s="42">
        <v>10</v>
      </c>
      <c r="M611" s="35">
        <v>4.4000000000000004</v>
      </c>
      <c r="N611" s="35"/>
      <c r="O611" s="44"/>
      <c r="P611" s="44">
        <v>4.5</v>
      </c>
      <c r="Q611" s="44"/>
      <c r="R611" s="44"/>
      <c r="S611" s="27" t="s">
        <v>5295</v>
      </c>
      <c r="T611" s="23" t="s">
        <v>171</v>
      </c>
      <c r="U611" s="27"/>
      <c r="V611" s="46"/>
      <c r="W611" s="47"/>
      <c r="X611" s="23">
        <v>0</v>
      </c>
      <c r="Y611" s="23">
        <v>0</v>
      </c>
      <c r="Z611" s="23" t="s">
        <v>470</v>
      </c>
      <c r="AA611" s="23"/>
      <c r="AB611" s="47"/>
      <c r="AC611" s="27" t="s">
        <v>1904</v>
      </c>
      <c r="AD611" s="23" t="s">
        <v>570</v>
      </c>
      <c r="AE611" s="23"/>
      <c r="AF611" s="66"/>
      <c r="AG611" s="23"/>
      <c r="AH611" s="23"/>
      <c r="AI611" s="23"/>
      <c r="AJ611" s="23" t="s">
        <v>43</v>
      </c>
      <c r="AK611" s="27" t="s">
        <v>1906</v>
      </c>
      <c r="AL611" s="27"/>
      <c r="AM611" s="23"/>
      <c r="AN611" s="23"/>
      <c r="AO611" s="23"/>
      <c r="AP611" s="23"/>
      <c r="AQ611" s="23"/>
      <c r="AR611" s="23"/>
      <c r="AS611" s="23" t="s">
        <v>128</v>
      </c>
      <c r="AT611" s="23" t="s">
        <v>128</v>
      </c>
      <c r="AU611" s="23" t="s">
        <v>128</v>
      </c>
      <c r="AV611" s="23" t="s">
        <v>128</v>
      </c>
      <c r="AW611" s="23" t="s">
        <v>128</v>
      </c>
      <c r="AX611" s="23" t="s">
        <v>128</v>
      </c>
      <c r="AY611" s="23"/>
      <c r="AZ611" s="23" t="s">
        <v>1905</v>
      </c>
      <c r="BA611" s="65" t="s">
        <v>1907</v>
      </c>
    </row>
    <row r="612" spans="1:53" ht="16.05" customHeight="1" x14ac:dyDescent="0.3">
      <c r="A612" s="23">
        <v>2000</v>
      </c>
      <c r="B612" s="27" t="s">
        <v>443</v>
      </c>
      <c r="C612" s="27" t="s">
        <v>444</v>
      </c>
      <c r="D612" s="27" t="s">
        <v>1908</v>
      </c>
      <c r="E612" s="28">
        <v>36713</v>
      </c>
      <c r="F612" s="36">
        <v>0.81273148148148155</v>
      </c>
      <c r="G612" s="22">
        <v>36713</v>
      </c>
      <c r="H612" s="37">
        <v>0.56273148148148155</v>
      </c>
      <c r="I612" s="34" t="s">
        <v>6250</v>
      </c>
      <c r="J612" s="35">
        <v>11.884</v>
      </c>
      <c r="K612" s="35">
        <v>-85.988</v>
      </c>
      <c r="L612" s="42">
        <v>33</v>
      </c>
      <c r="M612" s="35">
        <v>5.4269999999999996</v>
      </c>
      <c r="N612" s="35">
        <v>5.0999999999999996</v>
      </c>
      <c r="O612" s="44"/>
      <c r="P612" s="44">
        <v>5</v>
      </c>
      <c r="Q612" s="44">
        <v>5.0999999999999996</v>
      </c>
      <c r="R612" s="44"/>
      <c r="S612" s="27" t="s">
        <v>5390</v>
      </c>
      <c r="T612" s="23" t="s">
        <v>582</v>
      </c>
      <c r="U612" s="27"/>
      <c r="V612" s="46">
        <v>3945568</v>
      </c>
      <c r="W612" s="46">
        <v>7477</v>
      </c>
      <c r="X612" s="23">
        <v>7</v>
      </c>
      <c r="Y612" s="23">
        <v>7</v>
      </c>
      <c r="Z612" s="66">
        <v>42</v>
      </c>
      <c r="AA612" s="66"/>
      <c r="AB612" s="47"/>
      <c r="AC612" s="27" t="s">
        <v>5908</v>
      </c>
      <c r="AD612" s="23">
        <v>1130</v>
      </c>
      <c r="AE612" s="23">
        <v>357</v>
      </c>
      <c r="AF612" s="62" t="s">
        <v>127</v>
      </c>
      <c r="AG612" s="23"/>
      <c r="AH612" s="23" t="s">
        <v>128</v>
      </c>
      <c r="AI612" s="23" t="s">
        <v>128</v>
      </c>
      <c r="AJ612" s="23" t="s">
        <v>43</v>
      </c>
      <c r="AK612" s="27" t="s">
        <v>401</v>
      </c>
      <c r="AL612" s="27"/>
      <c r="AM612" s="23"/>
      <c r="AN612" s="23"/>
      <c r="AO612" s="23"/>
      <c r="AP612" s="23"/>
      <c r="AQ612" s="23" t="s">
        <v>129</v>
      </c>
      <c r="AR612" s="23"/>
      <c r="AS612" s="23" t="s">
        <v>129</v>
      </c>
      <c r="AT612" s="23" t="s">
        <v>129</v>
      </c>
      <c r="AU612" s="23" t="s">
        <v>129</v>
      </c>
      <c r="AV612" s="23" t="s">
        <v>129</v>
      </c>
      <c r="AW612" s="23" t="s">
        <v>129</v>
      </c>
      <c r="AX612" s="23" t="s">
        <v>128</v>
      </c>
      <c r="AY612" s="23"/>
      <c r="AZ612" s="23" t="s">
        <v>1909</v>
      </c>
      <c r="BA612" s="65" t="s">
        <v>1910</v>
      </c>
    </row>
    <row r="613" spans="1:53" ht="16.05" customHeight="1" x14ac:dyDescent="0.3">
      <c r="A613" s="23">
        <v>2000</v>
      </c>
      <c r="B613" s="27" t="s">
        <v>123</v>
      </c>
      <c r="C613" s="27" t="s">
        <v>124</v>
      </c>
      <c r="D613" s="27" t="s">
        <v>1911</v>
      </c>
      <c r="E613" s="28">
        <v>36714</v>
      </c>
      <c r="F613" s="36">
        <v>1.0763888888888891E-2</v>
      </c>
      <c r="G613" s="22">
        <v>36714</v>
      </c>
      <c r="H613" s="37">
        <v>0.13576388888888888</v>
      </c>
      <c r="I613" s="34" t="s">
        <v>6250</v>
      </c>
      <c r="J613" s="35">
        <v>40.837000000000003</v>
      </c>
      <c r="K613" s="35">
        <v>29.218</v>
      </c>
      <c r="L613" s="42">
        <v>8.8000000000000007</v>
      </c>
      <c r="M613" s="43">
        <v>4.5</v>
      </c>
      <c r="N613" s="35"/>
      <c r="O613" s="44">
        <v>4.5</v>
      </c>
      <c r="P613" s="44">
        <v>4.5</v>
      </c>
      <c r="Q613" s="44">
        <v>3.7</v>
      </c>
      <c r="R613" s="44"/>
      <c r="S613" s="27" t="s">
        <v>5274</v>
      </c>
      <c r="T613" s="23" t="s">
        <v>497</v>
      </c>
      <c r="U613" s="27"/>
      <c r="V613" s="46">
        <v>12383509</v>
      </c>
      <c r="W613" s="47"/>
      <c r="X613" s="23">
        <v>1</v>
      </c>
      <c r="Y613" s="23">
        <v>0</v>
      </c>
      <c r="Z613" s="23">
        <v>34</v>
      </c>
      <c r="AA613" s="23"/>
      <c r="AB613" s="47"/>
      <c r="AC613" s="27" t="s">
        <v>808</v>
      </c>
      <c r="AD613" s="23"/>
      <c r="AE613" s="23"/>
      <c r="AF613" s="66"/>
      <c r="AG613" s="23"/>
      <c r="AH613" s="23" t="s">
        <v>128</v>
      </c>
      <c r="AI613" s="23" t="s">
        <v>128</v>
      </c>
      <c r="AJ613" s="23" t="s">
        <v>390</v>
      </c>
      <c r="AK613" s="27"/>
      <c r="AL613" s="27" t="s">
        <v>1913</v>
      </c>
      <c r="AM613" s="23"/>
      <c r="AN613" s="23"/>
      <c r="AO613" s="23"/>
      <c r="AP613" s="23"/>
      <c r="AQ613" s="23"/>
      <c r="AR613" s="23"/>
      <c r="AS613" s="23" t="s">
        <v>129</v>
      </c>
      <c r="AT613" s="23" t="s">
        <v>129</v>
      </c>
      <c r="AU613" s="23" t="s">
        <v>128</v>
      </c>
      <c r="AV613" s="23" t="s">
        <v>128</v>
      </c>
      <c r="AW613" s="23" t="s">
        <v>129</v>
      </c>
      <c r="AX613" s="23" t="s">
        <v>128</v>
      </c>
      <c r="AY613" s="23"/>
      <c r="AZ613" s="23" t="s">
        <v>1912</v>
      </c>
      <c r="BA613" s="65" t="s">
        <v>6562</v>
      </c>
    </row>
    <row r="614" spans="1:53" ht="16.05" customHeight="1" x14ac:dyDescent="0.3">
      <c r="A614" s="23">
        <v>2000</v>
      </c>
      <c r="B614" s="27" t="s">
        <v>218</v>
      </c>
      <c r="C614" s="27" t="s">
        <v>426</v>
      </c>
      <c r="D614" s="27" t="s">
        <v>1914</v>
      </c>
      <c r="E614" s="28">
        <v>36719</v>
      </c>
      <c r="F614" s="36">
        <v>4.9097222222222216E-2</v>
      </c>
      <c r="G614" s="22">
        <v>36719</v>
      </c>
      <c r="H614" s="37">
        <v>0.34076388888888887</v>
      </c>
      <c r="I614" s="34" t="s">
        <v>6250</v>
      </c>
      <c r="J614" s="35">
        <v>-6.6749999999999998</v>
      </c>
      <c r="K614" s="35">
        <v>106.845</v>
      </c>
      <c r="L614" s="42">
        <v>33</v>
      </c>
      <c r="M614" s="35">
        <v>5.3689999999999998</v>
      </c>
      <c r="N614" s="35">
        <v>5.4</v>
      </c>
      <c r="O614" s="44"/>
      <c r="P614" s="44">
        <v>5.2</v>
      </c>
      <c r="Q614" s="44">
        <v>5</v>
      </c>
      <c r="R614" s="44"/>
      <c r="S614" s="27" t="s">
        <v>5330</v>
      </c>
      <c r="T614" s="23" t="s">
        <v>582</v>
      </c>
      <c r="U614" s="27"/>
      <c r="V614" s="46">
        <v>37826013</v>
      </c>
      <c r="W614" s="46">
        <v>4124</v>
      </c>
      <c r="X614" s="23">
        <v>0</v>
      </c>
      <c r="Y614" s="23">
        <v>0</v>
      </c>
      <c r="Z614" s="66">
        <v>6</v>
      </c>
      <c r="AA614" s="66"/>
      <c r="AB614" s="47"/>
      <c r="AC614" s="27"/>
      <c r="AD614" s="50">
        <v>225</v>
      </c>
      <c r="AE614" s="50">
        <v>12</v>
      </c>
      <c r="AF614" s="66">
        <v>2000000</v>
      </c>
      <c r="AG614" s="23" t="s">
        <v>129</v>
      </c>
      <c r="AH614" s="23" t="s">
        <v>128</v>
      </c>
      <c r="AI614" s="23" t="s">
        <v>128</v>
      </c>
      <c r="AJ614" s="23" t="s">
        <v>43</v>
      </c>
      <c r="AK614" s="27" t="s">
        <v>100</v>
      </c>
      <c r="AL614" s="27"/>
      <c r="AM614" s="23"/>
      <c r="AN614" s="23"/>
      <c r="AO614" s="23"/>
      <c r="AP614" s="23"/>
      <c r="AQ614" s="23"/>
      <c r="AR614" s="23"/>
      <c r="AS614" s="23" t="s">
        <v>129</v>
      </c>
      <c r="AT614" s="23" t="s">
        <v>129</v>
      </c>
      <c r="AU614" s="23" t="s">
        <v>129</v>
      </c>
      <c r="AV614" s="23" t="s">
        <v>129</v>
      </c>
      <c r="AW614" s="23" t="s">
        <v>129</v>
      </c>
      <c r="AX614" s="23" t="s">
        <v>128</v>
      </c>
      <c r="AY614" s="23"/>
      <c r="AZ614" s="23" t="s">
        <v>1915</v>
      </c>
      <c r="BA614" s="65" t="s">
        <v>1916</v>
      </c>
    </row>
    <row r="615" spans="1:53" ht="16.05" customHeight="1" x14ac:dyDescent="0.3">
      <c r="A615" s="23">
        <v>2000</v>
      </c>
      <c r="B615" s="27" t="s">
        <v>123</v>
      </c>
      <c r="C615" s="27" t="s">
        <v>124</v>
      </c>
      <c r="D615" s="27" t="s">
        <v>857</v>
      </c>
      <c r="E615" s="28">
        <v>36757</v>
      </c>
      <c r="F615" s="36">
        <v>0.89322916666666663</v>
      </c>
      <c r="G615" s="22">
        <v>36758</v>
      </c>
      <c r="H615" s="37">
        <v>1.8229166666666668E-2</v>
      </c>
      <c r="I615" s="34" t="s">
        <v>6250</v>
      </c>
      <c r="J615" s="35">
        <v>39.703000000000003</v>
      </c>
      <c r="K615" s="35">
        <v>41.134</v>
      </c>
      <c r="L615" s="42">
        <v>33</v>
      </c>
      <c r="M615" s="43">
        <v>4.09</v>
      </c>
      <c r="N615" s="35"/>
      <c r="O615" s="44"/>
      <c r="P615" s="44">
        <v>4.0999999999999996</v>
      </c>
      <c r="Q615" s="44">
        <v>4.5999999999999996</v>
      </c>
      <c r="R615" s="44"/>
      <c r="S615" s="27" t="s">
        <v>5110</v>
      </c>
      <c r="T615" s="23"/>
      <c r="U615" s="27"/>
      <c r="V615" s="46">
        <v>483459</v>
      </c>
      <c r="W615" s="47"/>
      <c r="X615" s="23">
        <v>0</v>
      </c>
      <c r="Y615" s="23">
        <v>0</v>
      </c>
      <c r="Z615" s="23">
        <v>9</v>
      </c>
      <c r="AA615" s="23"/>
      <c r="AB615" s="47"/>
      <c r="AC615" s="27"/>
      <c r="AD615" s="23"/>
      <c r="AE615" s="23"/>
      <c r="AF615" s="23"/>
      <c r="AG615" s="23"/>
      <c r="AH615" s="23" t="s">
        <v>128</v>
      </c>
      <c r="AI615" s="23" t="s">
        <v>128</v>
      </c>
      <c r="AJ615" s="23" t="s">
        <v>43</v>
      </c>
      <c r="AK615" s="27" t="s">
        <v>100</v>
      </c>
      <c r="AL615" s="27"/>
      <c r="AM615" s="23"/>
      <c r="AN615" s="23"/>
      <c r="AO615" s="23"/>
      <c r="AP615" s="23"/>
      <c r="AQ615" s="23"/>
      <c r="AR615" s="23"/>
      <c r="AS615" s="23" t="s">
        <v>129</v>
      </c>
      <c r="AT615" s="23" t="s">
        <v>129</v>
      </c>
      <c r="AU615" s="23" t="s">
        <v>128</v>
      </c>
      <c r="AV615" s="23" t="s">
        <v>128</v>
      </c>
      <c r="AW615" s="23" t="s">
        <v>129</v>
      </c>
      <c r="AX615" s="23" t="s">
        <v>128</v>
      </c>
      <c r="AY615" s="23"/>
      <c r="AZ615" s="23" t="s">
        <v>1920</v>
      </c>
      <c r="BA615" s="65" t="s">
        <v>1921</v>
      </c>
    </row>
    <row r="616" spans="1:53" ht="16.05" customHeight="1" x14ac:dyDescent="0.3">
      <c r="A616" s="23">
        <v>2000</v>
      </c>
      <c r="B616" s="27" t="s">
        <v>130</v>
      </c>
      <c r="C616" s="27" t="s">
        <v>131</v>
      </c>
      <c r="D616" s="27" t="s">
        <v>1922</v>
      </c>
      <c r="E616" s="28">
        <v>36759</v>
      </c>
      <c r="F616" s="36">
        <v>0.55953703703703705</v>
      </c>
      <c r="G616" s="22">
        <v>36759</v>
      </c>
      <c r="H616" s="37">
        <v>0.89287037037037031</v>
      </c>
      <c r="I616" s="34" t="s">
        <v>6250</v>
      </c>
      <c r="J616" s="35">
        <v>25.826000000000001</v>
      </c>
      <c r="K616" s="35">
        <v>102.194</v>
      </c>
      <c r="L616" s="42">
        <v>33</v>
      </c>
      <c r="M616" s="43">
        <v>5.0199999999999996</v>
      </c>
      <c r="N616" s="35"/>
      <c r="O616" s="44"/>
      <c r="P616" s="44">
        <v>4.9000000000000004</v>
      </c>
      <c r="Q616" s="44">
        <v>4.2</v>
      </c>
      <c r="R616" s="44"/>
      <c r="S616" s="27" t="s">
        <v>5110</v>
      </c>
      <c r="T616" s="23" t="s">
        <v>134</v>
      </c>
      <c r="U616" s="27"/>
      <c r="V616" s="46">
        <v>9077797</v>
      </c>
      <c r="W616" s="46">
        <v>177611</v>
      </c>
      <c r="X616" s="23">
        <v>1</v>
      </c>
      <c r="Y616" s="23">
        <v>0</v>
      </c>
      <c r="Z616" s="66">
        <v>406</v>
      </c>
      <c r="AA616" s="62">
        <v>169000</v>
      </c>
      <c r="AB616" s="47"/>
      <c r="AC616" s="27" t="s">
        <v>5741</v>
      </c>
      <c r="AD616" s="23" t="s">
        <v>456</v>
      </c>
      <c r="AE616" s="23">
        <v>113</v>
      </c>
      <c r="AF616" s="66">
        <v>43000000</v>
      </c>
      <c r="AG616" s="23" t="s">
        <v>129</v>
      </c>
      <c r="AH616" s="23" t="s">
        <v>128</v>
      </c>
      <c r="AI616" s="23" t="s">
        <v>128</v>
      </c>
      <c r="AJ616" s="23" t="s">
        <v>43</v>
      </c>
      <c r="AK616" s="27"/>
      <c r="AL616" s="27" t="s">
        <v>5953</v>
      </c>
      <c r="AM616" s="23"/>
      <c r="AN616" s="23"/>
      <c r="AO616" s="23"/>
      <c r="AP616" s="23"/>
      <c r="AQ616" s="23"/>
      <c r="AR616" s="23"/>
      <c r="AS616" s="23" t="s">
        <v>129</v>
      </c>
      <c r="AT616" s="23" t="s">
        <v>129</v>
      </c>
      <c r="AU616" s="23" t="s">
        <v>129</v>
      </c>
      <c r="AV616" s="23" t="s">
        <v>129</v>
      </c>
      <c r="AW616" s="23" t="s">
        <v>129</v>
      </c>
      <c r="AX616" s="23" t="s">
        <v>128</v>
      </c>
      <c r="AY616" s="23"/>
      <c r="AZ616" s="23" t="s">
        <v>1923</v>
      </c>
      <c r="BA616" s="65" t="s">
        <v>1924</v>
      </c>
    </row>
    <row r="617" spans="1:53" ht="16.05" customHeight="1" x14ac:dyDescent="0.3">
      <c r="A617" s="23">
        <v>2000</v>
      </c>
      <c r="B617" s="27" t="s">
        <v>159</v>
      </c>
      <c r="C617" s="27" t="s">
        <v>160</v>
      </c>
      <c r="D617" s="27" t="s">
        <v>1925</v>
      </c>
      <c r="E617" s="28">
        <v>36759</v>
      </c>
      <c r="F617" s="36">
        <v>0.71835648148148146</v>
      </c>
      <c r="G617" s="22">
        <v>36759</v>
      </c>
      <c r="H617" s="37">
        <v>0.80168981481481483</v>
      </c>
      <c r="I617" s="34" t="s">
        <v>6250</v>
      </c>
      <c r="J617" s="35">
        <v>44.866</v>
      </c>
      <c r="K617" s="35">
        <v>8.4760000000000009</v>
      </c>
      <c r="L617" s="42">
        <v>10</v>
      </c>
      <c r="M617" s="35">
        <v>4.9260000000000002</v>
      </c>
      <c r="N617" s="43">
        <v>4.9400000000000004</v>
      </c>
      <c r="O617" s="44">
        <v>5.4</v>
      </c>
      <c r="P617" s="44">
        <v>4.9000000000000004</v>
      </c>
      <c r="Q617" s="44">
        <v>4.5999999999999996</v>
      </c>
      <c r="R617" s="44"/>
      <c r="S617" s="27" t="s">
        <v>5469</v>
      </c>
      <c r="T617" s="23" t="s">
        <v>171</v>
      </c>
      <c r="U617" s="27"/>
      <c r="V617" s="46"/>
      <c r="W617" s="47"/>
      <c r="X617" s="23">
        <v>0</v>
      </c>
      <c r="Y617" s="23">
        <v>0</v>
      </c>
      <c r="Z617" s="23" t="s">
        <v>470</v>
      </c>
      <c r="AA617" s="23">
        <v>265</v>
      </c>
      <c r="AB617" s="47"/>
      <c r="AC617" s="27"/>
      <c r="AD617" s="23" t="s">
        <v>179</v>
      </c>
      <c r="AE617" s="23" t="s">
        <v>156</v>
      </c>
      <c r="AF617" s="62">
        <v>11500000</v>
      </c>
      <c r="AG617" s="23"/>
      <c r="AH617" s="23"/>
      <c r="AI617" s="23"/>
      <c r="AJ617" s="23" t="s">
        <v>43</v>
      </c>
      <c r="AK617" s="27"/>
      <c r="AL617" s="27" t="s">
        <v>5886</v>
      </c>
      <c r="AM617" s="23"/>
      <c r="AN617" s="23"/>
      <c r="AO617" s="23"/>
      <c r="AP617" s="23"/>
      <c r="AQ617" s="23"/>
      <c r="AR617" s="23"/>
      <c r="AS617" s="23" t="s">
        <v>129</v>
      </c>
      <c r="AT617" s="23" t="s">
        <v>128</v>
      </c>
      <c r="AU617" s="23" t="s">
        <v>128</v>
      </c>
      <c r="AV617" s="23" t="s">
        <v>128</v>
      </c>
      <c r="AW617" s="23" t="s">
        <v>129</v>
      </c>
      <c r="AX617" s="23" t="s">
        <v>128</v>
      </c>
      <c r="AY617" s="23"/>
      <c r="AZ617" s="23" t="s">
        <v>1926</v>
      </c>
      <c r="BA617" s="65" t="s">
        <v>1927</v>
      </c>
    </row>
    <row r="618" spans="1:53" ht="16.05" customHeight="1" x14ac:dyDescent="0.3">
      <c r="A618" s="23">
        <v>2000</v>
      </c>
      <c r="B618" s="27" t="s">
        <v>123</v>
      </c>
      <c r="C618" s="27" t="s">
        <v>124</v>
      </c>
      <c r="D618" s="27" t="s">
        <v>1825</v>
      </c>
      <c r="E618" s="28">
        <v>36761</v>
      </c>
      <c r="F618" s="36">
        <v>0.57046296296296295</v>
      </c>
      <c r="G618" s="22">
        <v>36761</v>
      </c>
      <c r="H618" s="37">
        <v>0.69546296296296306</v>
      </c>
      <c r="I618" s="34" t="s">
        <v>6250</v>
      </c>
      <c r="J618" s="35">
        <v>40.68</v>
      </c>
      <c r="K618" s="35">
        <v>30.72</v>
      </c>
      <c r="L618" s="42">
        <v>15.3</v>
      </c>
      <c r="M618" s="35">
        <v>5.3040000000000003</v>
      </c>
      <c r="N618" s="35">
        <v>5.5</v>
      </c>
      <c r="O618" s="44">
        <v>5.8</v>
      </c>
      <c r="P618" s="44">
        <v>5.2</v>
      </c>
      <c r="Q618" s="44">
        <v>4.9000000000000004</v>
      </c>
      <c r="R618" s="44"/>
      <c r="S618" s="24" t="s">
        <v>5502</v>
      </c>
      <c r="T618" s="23" t="s">
        <v>582</v>
      </c>
      <c r="U618" s="27"/>
      <c r="V618" s="46">
        <v>827321</v>
      </c>
      <c r="W618" s="47"/>
      <c r="X618" s="23">
        <v>0</v>
      </c>
      <c r="Y618" s="23">
        <v>0</v>
      </c>
      <c r="Z618" s="23">
        <v>22</v>
      </c>
      <c r="AA618" s="23"/>
      <c r="AB618" s="47"/>
      <c r="AC618" s="27"/>
      <c r="AD618" s="23"/>
      <c r="AE618" s="23"/>
      <c r="AF618" s="66"/>
      <c r="AG618" s="23"/>
      <c r="AH618" s="23" t="s">
        <v>128</v>
      </c>
      <c r="AI618" s="23" t="s">
        <v>128</v>
      </c>
      <c r="AJ618" s="23" t="s">
        <v>390</v>
      </c>
      <c r="AK618" s="27"/>
      <c r="AL618" s="27" t="s">
        <v>1929</v>
      </c>
      <c r="AM618" s="23"/>
      <c r="AN618" s="23"/>
      <c r="AO618" s="23"/>
      <c r="AP618" s="23"/>
      <c r="AQ618" s="23"/>
      <c r="AR618" s="23"/>
      <c r="AS618" s="23" t="s">
        <v>129</v>
      </c>
      <c r="AT618" s="23" t="s">
        <v>129</v>
      </c>
      <c r="AU618" s="23" t="s">
        <v>128</v>
      </c>
      <c r="AV618" s="23" t="s">
        <v>128</v>
      </c>
      <c r="AW618" s="23" t="s">
        <v>129</v>
      </c>
      <c r="AX618" s="23" t="s">
        <v>128</v>
      </c>
      <c r="AY618" s="23"/>
      <c r="AZ618" s="23" t="s">
        <v>1928</v>
      </c>
      <c r="BA618" s="65" t="s">
        <v>1930</v>
      </c>
    </row>
    <row r="619" spans="1:53" s="11" customFormat="1" ht="16.05" customHeight="1" x14ac:dyDescent="0.3">
      <c r="A619" s="23">
        <v>2000</v>
      </c>
      <c r="B619" s="27" t="s">
        <v>148</v>
      </c>
      <c r="C619" s="27" t="s">
        <v>191</v>
      </c>
      <c r="D619" s="27" t="s">
        <v>1931</v>
      </c>
      <c r="E619" s="28">
        <v>36772</v>
      </c>
      <c r="F619" s="36">
        <v>0.3586805555555555</v>
      </c>
      <c r="G619" s="22">
        <v>36772</v>
      </c>
      <c r="H619" s="37">
        <v>6.7013888888888887E-2</v>
      </c>
      <c r="I619" s="34" t="s">
        <v>6250</v>
      </c>
      <c r="J619" s="35">
        <v>38.378999999999998</v>
      </c>
      <c r="K619" s="35">
        <v>-122.413</v>
      </c>
      <c r="L619" s="42">
        <v>10.199999999999999</v>
      </c>
      <c r="M619" s="35">
        <v>4.9000000000000004</v>
      </c>
      <c r="N619" s="35">
        <v>5</v>
      </c>
      <c r="O619" s="44">
        <v>5.2</v>
      </c>
      <c r="P619" s="44">
        <v>4.9000000000000004</v>
      </c>
      <c r="Q619" s="44">
        <v>4.9000000000000004</v>
      </c>
      <c r="R619" s="44"/>
      <c r="S619" s="27" t="s">
        <v>5422</v>
      </c>
      <c r="T619" s="23" t="s">
        <v>134</v>
      </c>
      <c r="U619" s="27"/>
      <c r="V619" s="46">
        <v>411860</v>
      </c>
      <c r="W619" s="95" t="s">
        <v>1932</v>
      </c>
      <c r="X619" s="23">
        <v>0</v>
      </c>
      <c r="Y619" s="23">
        <v>0</v>
      </c>
      <c r="Z619" s="50" t="s">
        <v>1933</v>
      </c>
      <c r="AA619" s="23"/>
      <c r="AB619" s="47">
        <v>70</v>
      </c>
      <c r="AC619" s="27" t="s">
        <v>1934</v>
      </c>
      <c r="AD619" s="96" t="s">
        <v>1935</v>
      </c>
      <c r="AE619" s="23">
        <v>16</v>
      </c>
      <c r="AF619" s="62" t="s">
        <v>944</v>
      </c>
      <c r="AG619" s="23" t="s">
        <v>129</v>
      </c>
      <c r="AH619" s="23" t="s">
        <v>128</v>
      </c>
      <c r="AI619" s="23" t="s">
        <v>128</v>
      </c>
      <c r="AJ619" s="23" t="s">
        <v>43</v>
      </c>
      <c r="AK619" s="27"/>
      <c r="AL619" s="27"/>
      <c r="AM619" s="23"/>
      <c r="AN619" s="23"/>
      <c r="AO619" s="23"/>
      <c r="AP619" s="23"/>
      <c r="AQ619" s="23"/>
      <c r="AR619" s="23"/>
      <c r="AS619" s="23" t="s">
        <v>129</v>
      </c>
      <c r="AT619" s="23" t="s">
        <v>129</v>
      </c>
      <c r="AU619" s="23" t="s">
        <v>129</v>
      </c>
      <c r="AV619" s="23" t="s">
        <v>129</v>
      </c>
      <c r="AW619" s="23" t="s">
        <v>129</v>
      </c>
      <c r="AX619" s="23" t="s">
        <v>128</v>
      </c>
      <c r="AY619" s="23"/>
      <c r="AZ619" s="23" t="s">
        <v>1936</v>
      </c>
      <c r="BA619" s="65" t="s">
        <v>1937</v>
      </c>
    </row>
    <row r="620" spans="1:53" ht="16.05" customHeight="1" x14ac:dyDescent="0.3">
      <c r="A620" s="23">
        <v>2000</v>
      </c>
      <c r="B620" s="27" t="s">
        <v>269</v>
      </c>
      <c r="C620" s="27" t="s">
        <v>500</v>
      </c>
      <c r="D620" s="27" t="s">
        <v>1938</v>
      </c>
      <c r="E620" s="28">
        <v>36789</v>
      </c>
      <c r="F620" s="36">
        <v>0.35921296296296296</v>
      </c>
      <c r="G620" s="22">
        <v>36789</v>
      </c>
      <c r="H620" s="37">
        <v>0.15087962962962961</v>
      </c>
      <c r="I620" s="34" t="s">
        <v>6250</v>
      </c>
      <c r="J620" s="35">
        <v>-1.885</v>
      </c>
      <c r="K620" s="35">
        <v>-80.460999999999999</v>
      </c>
      <c r="L620" s="42">
        <v>33</v>
      </c>
      <c r="M620" s="35">
        <v>5.516</v>
      </c>
      <c r="N620" s="35">
        <v>5.4</v>
      </c>
      <c r="O620" s="44"/>
      <c r="P620" s="44">
        <v>5.4</v>
      </c>
      <c r="Q620" s="44">
        <v>4.8</v>
      </c>
      <c r="R620" s="44"/>
      <c r="S620" s="27" t="s">
        <v>5391</v>
      </c>
      <c r="T620" s="23" t="s">
        <v>497</v>
      </c>
      <c r="U620" s="27"/>
      <c r="V620" s="46">
        <v>4171866</v>
      </c>
      <c r="W620" s="46"/>
      <c r="X620" s="23">
        <v>1</v>
      </c>
      <c r="Y620" s="23">
        <v>1</v>
      </c>
      <c r="Z620" s="66"/>
      <c r="AA620" s="66"/>
      <c r="AB620" s="47"/>
      <c r="AC620" s="27" t="s">
        <v>5908</v>
      </c>
      <c r="AD620" s="23" t="s">
        <v>232</v>
      </c>
      <c r="AE620" s="23"/>
      <c r="AF620" s="66"/>
      <c r="AG620" s="23" t="s">
        <v>129</v>
      </c>
      <c r="AH620" s="23" t="s">
        <v>128</v>
      </c>
      <c r="AI620" s="23" t="s">
        <v>128</v>
      </c>
      <c r="AJ620" s="23" t="s">
        <v>43</v>
      </c>
      <c r="AK620" s="27" t="s">
        <v>100</v>
      </c>
      <c r="AL620" s="27"/>
      <c r="AM620" s="23"/>
      <c r="AN620" s="23"/>
      <c r="AO620" s="23"/>
      <c r="AP620" s="23"/>
      <c r="AQ620" s="23"/>
      <c r="AR620" s="23"/>
      <c r="AS620" s="23" t="s">
        <v>129</v>
      </c>
      <c r="AT620" s="23" t="s">
        <v>129</v>
      </c>
      <c r="AU620" s="23" t="s">
        <v>128</v>
      </c>
      <c r="AV620" s="23" t="s">
        <v>128</v>
      </c>
      <c r="AW620" s="23" t="s">
        <v>129</v>
      </c>
      <c r="AX620" s="23" t="s">
        <v>128</v>
      </c>
      <c r="AY620" s="23"/>
      <c r="AZ620" s="23" t="s">
        <v>1939</v>
      </c>
      <c r="BA620" s="45" t="s">
        <v>6556</v>
      </c>
    </row>
    <row r="621" spans="1:53" ht="16.05" customHeight="1" x14ac:dyDescent="0.3">
      <c r="A621" s="23">
        <v>2000</v>
      </c>
      <c r="B621" s="27" t="s">
        <v>123</v>
      </c>
      <c r="C621" s="27" t="s">
        <v>124</v>
      </c>
      <c r="D621" s="27" t="s">
        <v>655</v>
      </c>
      <c r="E621" s="28">
        <v>36803</v>
      </c>
      <c r="F621" s="36">
        <v>0.10690972222222223</v>
      </c>
      <c r="G621" s="22">
        <v>36803</v>
      </c>
      <c r="H621" s="37">
        <v>0.23190972222222225</v>
      </c>
      <c r="I621" s="34" t="s">
        <v>6250</v>
      </c>
      <c r="J621" s="35">
        <v>37.917999999999999</v>
      </c>
      <c r="K621" s="35">
        <v>29.045999999999999</v>
      </c>
      <c r="L621" s="42">
        <v>8.3000000000000007</v>
      </c>
      <c r="M621" s="35">
        <v>5</v>
      </c>
      <c r="N621" s="35"/>
      <c r="O621" s="44"/>
      <c r="P621" s="44">
        <v>4.5999999999999996</v>
      </c>
      <c r="Q621" s="44">
        <v>4</v>
      </c>
      <c r="R621" s="44"/>
      <c r="S621" s="27" t="s">
        <v>5278</v>
      </c>
      <c r="T621" s="23" t="s">
        <v>139</v>
      </c>
      <c r="U621" s="27"/>
      <c r="V621" s="46">
        <v>2528618</v>
      </c>
      <c r="W621" s="46"/>
      <c r="X621" s="23">
        <v>0</v>
      </c>
      <c r="Y621" s="23">
        <v>0</v>
      </c>
      <c r="Z621" s="66">
        <v>31</v>
      </c>
      <c r="AA621" s="66"/>
      <c r="AB621" s="47"/>
      <c r="AC621" s="27"/>
      <c r="AD621" s="23"/>
      <c r="AE621" s="23"/>
      <c r="AF621" s="66"/>
      <c r="AG621" s="23"/>
      <c r="AH621" s="23" t="s">
        <v>128</v>
      </c>
      <c r="AI621" s="23" t="s">
        <v>128</v>
      </c>
      <c r="AJ621" s="23" t="s">
        <v>1941</v>
      </c>
      <c r="AK621" s="27" t="s">
        <v>290</v>
      </c>
      <c r="AL621" s="27" t="s">
        <v>1942</v>
      </c>
      <c r="AM621" s="23"/>
      <c r="AN621" s="23"/>
      <c r="AO621" s="23"/>
      <c r="AP621" s="23"/>
      <c r="AQ621" s="23"/>
      <c r="AR621" s="23"/>
      <c r="AS621" s="23" t="s">
        <v>129</v>
      </c>
      <c r="AT621" s="23" t="s">
        <v>129</v>
      </c>
      <c r="AU621" s="23" t="s">
        <v>128</v>
      </c>
      <c r="AV621" s="23" t="s">
        <v>128</v>
      </c>
      <c r="AW621" s="23" t="s">
        <v>129</v>
      </c>
      <c r="AX621" s="23" t="s">
        <v>128</v>
      </c>
      <c r="AY621" s="23"/>
      <c r="AZ621" s="23" t="s">
        <v>1940</v>
      </c>
      <c r="BA621" s="45" t="s">
        <v>6537</v>
      </c>
    </row>
    <row r="622" spans="1:53" ht="16.05" customHeight="1" x14ac:dyDescent="0.3">
      <c r="A622" s="23">
        <v>2000</v>
      </c>
      <c r="B622" s="27" t="s">
        <v>269</v>
      </c>
      <c r="C622" s="27" t="s">
        <v>500</v>
      </c>
      <c r="D622" s="27" t="s">
        <v>1943</v>
      </c>
      <c r="E622" s="28">
        <v>36807</v>
      </c>
      <c r="F622" s="36">
        <v>0.84203703703703703</v>
      </c>
      <c r="G622" s="22">
        <v>36807</v>
      </c>
      <c r="H622" s="37">
        <v>0.63370370370370377</v>
      </c>
      <c r="I622" s="34" t="s">
        <v>6250</v>
      </c>
      <c r="J622" s="35">
        <v>0.38300000000000001</v>
      </c>
      <c r="K622" s="35">
        <v>-78.09</v>
      </c>
      <c r="L622" s="42">
        <v>33</v>
      </c>
      <c r="M622" s="35">
        <v>5.1260000000000003</v>
      </c>
      <c r="N622" s="35"/>
      <c r="O622" s="44">
        <v>5.4</v>
      </c>
      <c r="P622" s="44">
        <v>5</v>
      </c>
      <c r="Q622" s="44">
        <v>4.3</v>
      </c>
      <c r="R622" s="44"/>
      <c r="S622" s="27" t="s">
        <v>5325</v>
      </c>
      <c r="T622" s="23" t="s">
        <v>139</v>
      </c>
      <c r="U622" s="27"/>
      <c r="V622" s="46"/>
      <c r="W622" s="47"/>
      <c r="X622" s="23">
        <v>2</v>
      </c>
      <c r="Y622" s="23"/>
      <c r="Z622" s="23">
        <v>35</v>
      </c>
      <c r="AA622" s="23"/>
      <c r="AB622" s="47"/>
      <c r="AC622" s="27" t="s">
        <v>5743</v>
      </c>
      <c r="AD622" s="23">
        <v>200</v>
      </c>
      <c r="AE622" s="23">
        <v>10</v>
      </c>
      <c r="AF622" s="66"/>
      <c r="AG622" s="23"/>
      <c r="AH622" s="23" t="s">
        <v>129</v>
      </c>
      <c r="AI622" s="23"/>
      <c r="AJ622" s="23" t="s">
        <v>43</v>
      </c>
      <c r="AK622" s="27" t="s">
        <v>100</v>
      </c>
      <c r="AL622" s="27"/>
      <c r="AM622" s="23"/>
      <c r="AN622" s="23"/>
      <c r="AO622" s="23"/>
      <c r="AP622" s="23"/>
      <c r="AQ622" s="23"/>
      <c r="AR622" s="23"/>
      <c r="AS622" s="23" t="s">
        <v>128</v>
      </c>
      <c r="AT622" s="23" t="s">
        <v>128</v>
      </c>
      <c r="AU622" s="23" t="s">
        <v>128</v>
      </c>
      <c r="AV622" s="23" t="s">
        <v>128</v>
      </c>
      <c r="AW622" s="23" t="s">
        <v>128</v>
      </c>
      <c r="AX622" s="23" t="s">
        <v>128</v>
      </c>
      <c r="AY622" s="23"/>
      <c r="AZ622" s="23" t="s">
        <v>1944</v>
      </c>
      <c r="BA622" s="65" t="s">
        <v>5742</v>
      </c>
    </row>
    <row r="623" spans="1:53" ht="16.05" customHeight="1" x14ac:dyDescent="0.3">
      <c r="A623" s="23">
        <v>2000</v>
      </c>
      <c r="B623" s="27" t="s">
        <v>598</v>
      </c>
      <c r="C623" s="27" t="s">
        <v>598</v>
      </c>
      <c r="D623" s="27" t="s">
        <v>1945</v>
      </c>
      <c r="E623" s="28">
        <v>36829</v>
      </c>
      <c r="F623" s="36">
        <v>0.69642361111111117</v>
      </c>
      <c r="G623" s="22">
        <v>36830</v>
      </c>
      <c r="H623" s="37">
        <v>7.1423611111111118E-2</v>
      </c>
      <c r="I623" s="34" t="s">
        <v>6250</v>
      </c>
      <c r="J623" s="35">
        <v>34.299999999999997</v>
      </c>
      <c r="K623" s="35">
        <v>136.214</v>
      </c>
      <c r="L623" s="42">
        <v>34.9</v>
      </c>
      <c r="M623" s="35">
        <v>5.4809999999999999</v>
      </c>
      <c r="N623" s="35"/>
      <c r="O623" s="44"/>
      <c r="P623" s="44">
        <v>5.4</v>
      </c>
      <c r="Q623" s="44">
        <v>5.0999999999999996</v>
      </c>
      <c r="R623" s="44"/>
      <c r="S623" s="27" t="s">
        <v>5370</v>
      </c>
      <c r="T623" s="23" t="s">
        <v>139</v>
      </c>
      <c r="U623" s="27"/>
      <c r="V623" s="46">
        <v>24752410</v>
      </c>
      <c r="W623" s="46"/>
      <c r="X623" s="23">
        <v>0</v>
      </c>
      <c r="Y623" s="23">
        <v>0</v>
      </c>
      <c r="Z623" s="66">
        <v>7</v>
      </c>
      <c r="AA623" s="66"/>
      <c r="AB623" s="47"/>
      <c r="AC623" s="27"/>
      <c r="AD623" s="23"/>
      <c r="AE623" s="23"/>
      <c r="AF623" s="66"/>
      <c r="AG623" s="23"/>
      <c r="AH623" s="23"/>
      <c r="AI623" s="23"/>
      <c r="AJ623" s="23" t="s">
        <v>43</v>
      </c>
      <c r="AK623" s="27" t="s">
        <v>100</v>
      </c>
      <c r="AL623" s="27"/>
      <c r="AM623" s="23"/>
      <c r="AN623" s="23"/>
      <c r="AO623" s="23"/>
      <c r="AP623" s="23"/>
      <c r="AQ623" s="23"/>
      <c r="AR623" s="23"/>
      <c r="AS623" s="23" t="s">
        <v>129</v>
      </c>
      <c r="AT623" s="23" t="s">
        <v>129</v>
      </c>
      <c r="AU623" s="23" t="s">
        <v>128</v>
      </c>
      <c r="AV623" s="23" t="s">
        <v>128</v>
      </c>
      <c r="AW623" s="23" t="s">
        <v>129</v>
      </c>
      <c r="AX623" s="23" t="s">
        <v>128</v>
      </c>
      <c r="AY623" s="23"/>
      <c r="AZ623" s="23" t="s">
        <v>1946</v>
      </c>
      <c r="BA623" s="45" t="s">
        <v>6538</v>
      </c>
    </row>
    <row r="624" spans="1:53" ht="16.05" customHeight="1" x14ac:dyDescent="0.3">
      <c r="A624" s="23">
        <v>2000</v>
      </c>
      <c r="B624" s="27" t="s">
        <v>393</v>
      </c>
      <c r="C624" s="27" t="s">
        <v>769</v>
      </c>
      <c r="D624" s="27" t="s">
        <v>1947</v>
      </c>
      <c r="E624" s="28">
        <v>36829</v>
      </c>
      <c r="F624" s="36">
        <v>0.94381944444444443</v>
      </c>
      <c r="G624" s="22">
        <v>36830</v>
      </c>
      <c r="H624" s="37">
        <v>0.13131944444444446</v>
      </c>
      <c r="I624" s="34" t="s">
        <v>6250</v>
      </c>
      <c r="J624" s="35">
        <v>37.542000000000002</v>
      </c>
      <c r="K624" s="35">
        <v>69.581999999999994</v>
      </c>
      <c r="L624" s="42">
        <v>33</v>
      </c>
      <c r="M624" s="35">
        <v>5.12</v>
      </c>
      <c r="N624" s="35"/>
      <c r="O624" s="44"/>
      <c r="P624" s="44">
        <v>5.2</v>
      </c>
      <c r="Q624" s="44">
        <v>4.5</v>
      </c>
      <c r="R624" s="44"/>
      <c r="S624" s="27" t="s">
        <v>5350</v>
      </c>
      <c r="T624" s="23" t="s">
        <v>582</v>
      </c>
      <c r="U624" s="27"/>
      <c r="V624" s="46"/>
      <c r="W624" s="47">
        <v>6000</v>
      </c>
      <c r="X624" s="23"/>
      <c r="Y624" s="23"/>
      <c r="Z624" s="23"/>
      <c r="AA624" s="50">
        <v>17000</v>
      </c>
      <c r="AB624" s="47"/>
      <c r="AC624" s="27"/>
      <c r="AD624" s="23">
        <v>800</v>
      </c>
      <c r="AE624" s="23"/>
      <c r="AF624" s="62" t="s">
        <v>137</v>
      </c>
      <c r="AG624" s="23"/>
      <c r="AH624" s="23"/>
      <c r="AI624" s="23"/>
      <c r="AJ624" s="23" t="s">
        <v>43</v>
      </c>
      <c r="AK624" s="27"/>
      <c r="AL624" s="27" t="s">
        <v>1949</v>
      </c>
      <c r="AM624" s="23"/>
      <c r="AN624" s="23"/>
      <c r="AO624" s="23"/>
      <c r="AP624" s="23"/>
      <c r="AQ624" s="23" t="s">
        <v>129</v>
      </c>
      <c r="AR624" s="23"/>
      <c r="AS624" s="23" t="s">
        <v>129</v>
      </c>
      <c r="AT624" s="23" t="s">
        <v>128</v>
      </c>
      <c r="AU624" s="23" t="s">
        <v>129</v>
      </c>
      <c r="AV624" s="23" t="s">
        <v>129</v>
      </c>
      <c r="AW624" s="23" t="s">
        <v>129</v>
      </c>
      <c r="AX624" s="23" t="s">
        <v>128</v>
      </c>
      <c r="AY624" s="23"/>
      <c r="AZ624" s="23" t="s">
        <v>1948</v>
      </c>
      <c r="BA624" s="45"/>
    </row>
    <row r="625" spans="1:53" ht="16.05" customHeight="1" x14ac:dyDescent="0.3">
      <c r="A625" s="23">
        <v>2000</v>
      </c>
      <c r="B625" s="27" t="s">
        <v>357</v>
      </c>
      <c r="C625" s="27" t="s">
        <v>358</v>
      </c>
      <c r="D625" s="27" t="s">
        <v>1950</v>
      </c>
      <c r="E625" s="28">
        <v>36872</v>
      </c>
      <c r="F625" s="36">
        <v>5.8310185185185187E-2</v>
      </c>
      <c r="G625" s="22">
        <v>36872</v>
      </c>
      <c r="H625" s="37">
        <v>0.28747685185185184</v>
      </c>
      <c r="I625" s="34" t="s">
        <v>6250</v>
      </c>
      <c r="J625" s="35">
        <v>9.8239999999999998</v>
      </c>
      <c r="K625" s="35">
        <v>76.763000000000005</v>
      </c>
      <c r="L625" s="42">
        <v>10</v>
      </c>
      <c r="M625" s="43">
        <v>4.46</v>
      </c>
      <c r="N625" s="35"/>
      <c r="O625" s="44">
        <v>5</v>
      </c>
      <c r="P625" s="44">
        <v>4.0999999999999996</v>
      </c>
      <c r="Q625" s="44">
        <v>3.4</v>
      </c>
      <c r="R625" s="44"/>
      <c r="S625" s="27" t="s">
        <v>5110</v>
      </c>
      <c r="T625" s="23"/>
      <c r="U625" s="27"/>
      <c r="V625" s="46"/>
      <c r="W625" s="47"/>
      <c r="X625" s="23"/>
      <c r="Y625" s="23"/>
      <c r="Z625" s="23"/>
      <c r="AA625" s="23"/>
      <c r="AB625" s="47"/>
      <c r="AC625" s="27"/>
      <c r="AD625" s="23" t="s">
        <v>232</v>
      </c>
      <c r="AE625" s="23"/>
      <c r="AF625" s="66"/>
      <c r="AG625" s="23"/>
      <c r="AH625" s="23"/>
      <c r="AI625" s="23"/>
      <c r="AJ625" s="23" t="s">
        <v>43</v>
      </c>
      <c r="AK625" s="27" t="s">
        <v>100</v>
      </c>
      <c r="AL625" s="27" t="s">
        <v>1952</v>
      </c>
      <c r="AM625" s="23"/>
      <c r="AN625" s="23"/>
      <c r="AO625" s="23"/>
      <c r="AP625" s="23"/>
      <c r="AQ625" s="23"/>
      <c r="AR625" s="23"/>
      <c r="AS625" s="23" t="s">
        <v>128</v>
      </c>
      <c r="AT625" s="23" t="s">
        <v>128</v>
      </c>
      <c r="AU625" s="23" t="s">
        <v>128</v>
      </c>
      <c r="AV625" s="23" t="s">
        <v>128</v>
      </c>
      <c r="AW625" s="23" t="s">
        <v>128</v>
      </c>
      <c r="AX625" s="23" t="s">
        <v>128</v>
      </c>
      <c r="AY625" s="23"/>
      <c r="AZ625" s="23" t="s">
        <v>1951</v>
      </c>
      <c r="BA625" s="39" t="s">
        <v>1953</v>
      </c>
    </row>
    <row r="626" spans="1:53" ht="16.05" customHeight="1" x14ac:dyDescent="0.3">
      <c r="A626" s="23">
        <v>2001</v>
      </c>
      <c r="B626" s="27" t="s">
        <v>357</v>
      </c>
      <c r="C626" s="27" t="s">
        <v>358</v>
      </c>
      <c r="D626" s="27" t="s">
        <v>1950</v>
      </c>
      <c r="E626" s="28">
        <v>36898</v>
      </c>
      <c r="F626" s="36">
        <v>0.12221064814814815</v>
      </c>
      <c r="G626" s="22">
        <v>36898</v>
      </c>
      <c r="H626" s="37">
        <v>0.35137731481481477</v>
      </c>
      <c r="I626" s="34" t="s">
        <v>6250</v>
      </c>
      <c r="J626" s="35">
        <v>9.8010000000000002</v>
      </c>
      <c r="K626" s="35">
        <v>76.548000000000002</v>
      </c>
      <c r="L626" s="42">
        <v>25.4</v>
      </c>
      <c r="M626" s="43">
        <v>5.0890000000000004</v>
      </c>
      <c r="N626" s="35"/>
      <c r="O626" s="44">
        <v>4.8</v>
      </c>
      <c r="P626" s="44">
        <v>4.9000000000000004</v>
      </c>
      <c r="Q626" s="44"/>
      <c r="R626" s="44"/>
      <c r="S626" s="67" t="s">
        <v>6042</v>
      </c>
      <c r="T626" s="23"/>
      <c r="U626" s="27"/>
      <c r="V626" s="46"/>
      <c r="W626" s="47"/>
      <c r="X626" s="23"/>
      <c r="Y626" s="23"/>
      <c r="Z626" s="23"/>
      <c r="AA626" s="23"/>
      <c r="AB626" s="47"/>
      <c r="AC626" s="27"/>
      <c r="AD626" s="23" t="s">
        <v>232</v>
      </c>
      <c r="AE626" s="23"/>
      <c r="AF626" s="66"/>
      <c r="AG626" s="23"/>
      <c r="AH626" s="23"/>
      <c r="AI626" s="23"/>
      <c r="AJ626" s="23" t="s">
        <v>1955</v>
      </c>
      <c r="AK626" s="27" t="s">
        <v>95</v>
      </c>
      <c r="AL626" s="27" t="s">
        <v>1956</v>
      </c>
      <c r="AM626" s="23"/>
      <c r="AN626" s="23"/>
      <c r="AO626" s="23"/>
      <c r="AP626" s="23"/>
      <c r="AQ626" s="23"/>
      <c r="AR626" s="23"/>
      <c r="AS626" s="23" t="s">
        <v>128</v>
      </c>
      <c r="AT626" s="23" t="s">
        <v>128</v>
      </c>
      <c r="AU626" s="23" t="s">
        <v>128</v>
      </c>
      <c r="AV626" s="23" t="s">
        <v>128</v>
      </c>
      <c r="AW626" s="23" t="s">
        <v>128</v>
      </c>
      <c r="AX626" s="23" t="s">
        <v>128</v>
      </c>
      <c r="AY626" s="23"/>
      <c r="AZ626" s="23" t="s">
        <v>1954</v>
      </c>
      <c r="BA626" s="65" t="s">
        <v>1953</v>
      </c>
    </row>
    <row r="627" spans="1:53" ht="16.05" customHeight="1" x14ac:dyDescent="0.3">
      <c r="A627" s="23">
        <v>2001</v>
      </c>
      <c r="B627" s="27" t="s">
        <v>357</v>
      </c>
      <c r="C627" s="27" t="s">
        <v>358</v>
      </c>
      <c r="D627" s="27" t="s">
        <v>1957</v>
      </c>
      <c r="E627" s="28">
        <v>36930</v>
      </c>
      <c r="F627" s="36">
        <v>0.70464120370370376</v>
      </c>
      <c r="G627" s="22">
        <v>36930</v>
      </c>
      <c r="H627" s="37">
        <v>0.93380787037037039</v>
      </c>
      <c r="I627" s="34" t="s">
        <v>6250</v>
      </c>
      <c r="J627" s="35">
        <v>23.654</v>
      </c>
      <c r="K627" s="35">
        <v>70.424999999999997</v>
      </c>
      <c r="L627" s="42">
        <v>10</v>
      </c>
      <c r="M627" s="35">
        <v>5.33</v>
      </c>
      <c r="N627" s="35"/>
      <c r="O627" s="44"/>
      <c r="P627" s="44">
        <v>4.9000000000000004</v>
      </c>
      <c r="Q627" s="44">
        <v>5.0999999999999996</v>
      </c>
      <c r="R627" s="44"/>
      <c r="S627" s="27" t="s">
        <v>5110</v>
      </c>
      <c r="T627" s="23" t="s">
        <v>134</v>
      </c>
      <c r="U627" s="27"/>
      <c r="V627" s="46">
        <v>202922</v>
      </c>
      <c r="W627" s="46"/>
      <c r="X627" s="23">
        <v>0</v>
      </c>
      <c r="Y627" s="23">
        <v>0</v>
      </c>
      <c r="Z627" s="66">
        <v>40</v>
      </c>
      <c r="AA627" s="66"/>
      <c r="AB627" s="47"/>
      <c r="AC627" s="27"/>
      <c r="AD627" s="23"/>
      <c r="AE627" s="23"/>
      <c r="AF627" s="23"/>
      <c r="AG627" s="23"/>
      <c r="AH627" s="23" t="s">
        <v>128</v>
      </c>
      <c r="AI627" s="23" t="s">
        <v>128</v>
      </c>
      <c r="AJ627" s="26" t="s">
        <v>3493</v>
      </c>
      <c r="AK627" s="27"/>
      <c r="AL627" s="27" t="s">
        <v>1959</v>
      </c>
      <c r="AM627" s="23"/>
      <c r="AN627" s="23"/>
      <c r="AO627" s="23"/>
      <c r="AP627" s="23"/>
      <c r="AQ627" s="23"/>
      <c r="AR627" s="23"/>
      <c r="AS627" s="23" t="s">
        <v>129</v>
      </c>
      <c r="AT627" s="23" t="s">
        <v>129</v>
      </c>
      <c r="AU627" s="23" t="s">
        <v>128</v>
      </c>
      <c r="AV627" s="23" t="s">
        <v>128</v>
      </c>
      <c r="AW627" s="23" t="s">
        <v>129</v>
      </c>
      <c r="AX627" s="23" t="s">
        <v>128</v>
      </c>
      <c r="AY627" s="23"/>
      <c r="AZ627" s="23" t="s">
        <v>1958</v>
      </c>
      <c r="BA627" s="45" t="s">
        <v>6384</v>
      </c>
    </row>
    <row r="628" spans="1:53" ht="16.05" customHeight="1" x14ac:dyDescent="0.3">
      <c r="A628" s="23">
        <v>2001</v>
      </c>
      <c r="B628" s="27" t="s">
        <v>443</v>
      </c>
      <c r="C628" s="27" t="s">
        <v>1108</v>
      </c>
      <c r="D628" s="27" t="s">
        <v>1960</v>
      </c>
      <c r="E628" s="28">
        <v>36939</v>
      </c>
      <c r="F628" s="36">
        <v>0.85069444444444453</v>
      </c>
      <c r="G628" s="22">
        <v>36939</v>
      </c>
      <c r="H628" s="37">
        <v>0.60069444444444442</v>
      </c>
      <c r="I628" s="34" t="s">
        <v>6250</v>
      </c>
      <c r="J628" s="35">
        <v>13.787000000000001</v>
      </c>
      <c r="K628" s="35">
        <v>-89.105999999999995</v>
      </c>
      <c r="L628" s="42">
        <v>10</v>
      </c>
      <c r="M628" s="35">
        <v>5.3</v>
      </c>
      <c r="N628" s="35">
        <v>5.2</v>
      </c>
      <c r="O628" s="44"/>
      <c r="P628" s="44">
        <v>4.0999999999999996</v>
      </c>
      <c r="Q628" s="44"/>
      <c r="R628" s="44"/>
      <c r="S628" s="27" t="s">
        <v>5434</v>
      </c>
      <c r="T628" s="23"/>
      <c r="U628" s="27"/>
      <c r="V628" s="46">
        <v>4492957</v>
      </c>
      <c r="W628" s="46"/>
      <c r="X628" s="50" t="s">
        <v>638</v>
      </c>
      <c r="Y628" s="50">
        <v>1</v>
      </c>
      <c r="Z628" s="66">
        <v>3</v>
      </c>
      <c r="AA628" s="66"/>
      <c r="AB628" s="47"/>
      <c r="AC628" s="27" t="s">
        <v>5902</v>
      </c>
      <c r="AD628" s="23">
        <v>111</v>
      </c>
      <c r="AE628" s="23"/>
      <c r="AF628" s="23"/>
      <c r="AG628" s="23"/>
      <c r="AH628" s="23" t="s">
        <v>129</v>
      </c>
      <c r="AI628" s="23" t="s">
        <v>128</v>
      </c>
      <c r="AJ628" s="23" t="s">
        <v>390</v>
      </c>
      <c r="AK628" s="27" t="s">
        <v>95</v>
      </c>
      <c r="AL628" s="27" t="s">
        <v>1962</v>
      </c>
      <c r="AM628" s="23"/>
      <c r="AN628" s="23"/>
      <c r="AO628" s="23"/>
      <c r="AP628" s="23"/>
      <c r="AQ628" s="23"/>
      <c r="AR628" s="23"/>
      <c r="AS628" s="23" t="s">
        <v>129</v>
      </c>
      <c r="AT628" s="23" t="s">
        <v>129</v>
      </c>
      <c r="AU628" s="23" t="s">
        <v>128</v>
      </c>
      <c r="AV628" s="23" t="s">
        <v>128</v>
      </c>
      <c r="AW628" s="23" t="s">
        <v>129</v>
      </c>
      <c r="AX628" s="23" t="s">
        <v>128</v>
      </c>
      <c r="AY628" s="23"/>
      <c r="AZ628" s="23" t="s">
        <v>1961</v>
      </c>
      <c r="BA628" s="39" t="s">
        <v>5737</v>
      </c>
    </row>
    <row r="629" spans="1:53" ht="16.05" customHeight="1" x14ac:dyDescent="0.3">
      <c r="A629" s="23">
        <v>2001</v>
      </c>
      <c r="B629" s="27" t="s">
        <v>218</v>
      </c>
      <c r="C629" s="27" t="s">
        <v>1963</v>
      </c>
      <c r="D629" s="27" t="s">
        <v>1964</v>
      </c>
      <c r="E629" s="28">
        <v>36941</v>
      </c>
      <c r="F629" s="36">
        <v>0.66082175925925923</v>
      </c>
      <c r="G629" s="22">
        <v>36941</v>
      </c>
      <c r="H629" s="37">
        <v>0.95248842592592586</v>
      </c>
      <c r="I629" s="34" t="s">
        <v>6250</v>
      </c>
      <c r="J629" s="35">
        <v>21.396000000000001</v>
      </c>
      <c r="K629" s="35">
        <v>102.715</v>
      </c>
      <c r="L629" s="42">
        <v>10</v>
      </c>
      <c r="M629" s="35">
        <v>5.33</v>
      </c>
      <c r="N629" s="35"/>
      <c r="O629" s="44"/>
      <c r="P629" s="44">
        <v>4.7</v>
      </c>
      <c r="Q629" s="44">
        <v>4.9000000000000004</v>
      </c>
      <c r="R629" s="44"/>
      <c r="S629" s="27" t="s">
        <v>5110</v>
      </c>
      <c r="T629" s="23" t="s">
        <v>204</v>
      </c>
      <c r="U629" s="27"/>
      <c r="V629" s="46">
        <v>1119254</v>
      </c>
      <c r="W629" s="47"/>
      <c r="X629" s="23">
        <v>0</v>
      </c>
      <c r="Y629" s="23">
        <v>0</v>
      </c>
      <c r="Z629" s="23">
        <v>4</v>
      </c>
      <c r="AA629" s="23"/>
      <c r="AB629" s="47"/>
      <c r="AC629" s="27"/>
      <c r="AD629" s="50" t="s">
        <v>1965</v>
      </c>
      <c r="AE629" s="23">
        <v>130</v>
      </c>
      <c r="AF629" s="66">
        <v>6200000</v>
      </c>
      <c r="AG629" s="23"/>
      <c r="AH629" s="23" t="s">
        <v>128</v>
      </c>
      <c r="AI629" s="23" t="s">
        <v>128</v>
      </c>
      <c r="AJ629" s="23" t="s">
        <v>43</v>
      </c>
      <c r="AK629" s="27" t="s">
        <v>1967</v>
      </c>
      <c r="AL629" s="27" t="s">
        <v>1968</v>
      </c>
      <c r="AM629" s="23"/>
      <c r="AN629" s="23"/>
      <c r="AO629" s="23"/>
      <c r="AP629" s="23"/>
      <c r="AQ629" s="23"/>
      <c r="AR629" s="23"/>
      <c r="AS629" s="23" t="s">
        <v>128</v>
      </c>
      <c r="AT629" s="23" t="s">
        <v>129</v>
      </c>
      <c r="AU629" s="23" t="s">
        <v>128</v>
      </c>
      <c r="AV629" s="23" t="s">
        <v>128</v>
      </c>
      <c r="AW629" s="23" t="s">
        <v>129</v>
      </c>
      <c r="AX629" s="23" t="s">
        <v>128</v>
      </c>
      <c r="AY629" s="23"/>
      <c r="AZ629" s="23" t="s">
        <v>1966</v>
      </c>
      <c r="BA629" s="65" t="s">
        <v>1969</v>
      </c>
    </row>
    <row r="630" spans="1:53" ht="16.05" customHeight="1" x14ac:dyDescent="0.3">
      <c r="A630" s="23">
        <v>2001</v>
      </c>
      <c r="B630" s="27" t="s">
        <v>598</v>
      </c>
      <c r="C630" s="27" t="s">
        <v>598</v>
      </c>
      <c r="D630" s="27" t="s">
        <v>1970</v>
      </c>
      <c r="E630" s="28">
        <v>36984</v>
      </c>
      <c r="F630" s="36">
        <v>0.6230324074074074</v>
      </c>
      <c r="G630" s="22">
        <v>36984</v>
      </c>
      <c r="H630" s="37">
        <v>0.99803240740740751</v>
      </c>
      <c r="I630" s="34" t="s">
        <v>6250</v>
      </c>
      <c r="J630" s="35">
        <v>34.898000000000003</v>
      </c>
      <c r="K630" s="35">
        <v>138.02099999999999</v>
      </c>
      <c r="L630" s="42">
        <v>33</v>
      </c>
      <c r="M630" s="35">
        <v>5.3479999999999999</v>
      </c>
      <c r="N630" s="35">
        <v>5.2</v>
      </c>
      <c r="O630" s="44"/>
      <c r="P630" s="44">
        <v>4.9000000000000004</v>
      </c>
      <c r="Q630" s="44">
        <v>4.7</v>
      </c>
      <c r="R630" s="44"/>
      <c r="S630" s="27" t="s">
        <v>5392</v>
      </c>
      <c r="T630" s="23" t="s">
        <v>139</v>
      </c>
      <c r="U630" s="27"/>
      <c r="V630" s="46">
        <v>10087833</v>
      </c>
      <c r="W630" s="46"/>
      <c r="X630" s="23">
        <v>0</v>
      </c>
      <c r="Y630" s="23">
        <v>0</v>
      </c>
      <c r="Z630" s="66">
        <v>8</v>
      </c>
      <c r="AA630" s="66"/>
      <c r="AB630" s="47"/>
      <c r="AC630" s="27"/>
      <c r="AD630" s="23"/>
      <c r="AE630" s="23"/>
      <c r="AF630" s="66"/>
      <c r="AG630" s="23"/>
      <c r="AH630" s="23" t="s">
        <v>128</v>
      </c>
      <c r="AI630" s="23" t="s">
        <v>128</v>
      </c>
      <c r="AJ630" s="23" t="s">
        <v>43</v>
      </c>
      <c r="AK630" s="27" t="s">
        <v>100</v>
      </c>
      <c r="AL630" s="27"/>
      <c r="AM630" s="23"/>
      <c r="AN630" s="23"/>
      <c r="AO630" s="23"/>
      <c r="AP630" s="23"/>
      <c r="AQ630" s="23"/>
      <c r="AR630" s="23"/>
      <c r="AS630" s="23" t="s">
        <v>129</v>
      </c>
      <c r="AT630" s="23" t="s">
        <v>129</v>
      </c>
      <c r="AU630" s="23" t="s">
        <v>128</v>
      </c>
      <c r="AV630" s="23" t="s">
        <v>128</v>
      </c>
      <c r="AW630" s="23" t="s">
        <v>129</v>
      </c>
      <c r="AX630" s="23" t="s">
        <v>128</v>
      </c>
      <c r="AY630" s="23"/>
      <c r="AZ630" s="23" t="s">
        <v>1971</v>
      </c>
      <c r="BA630" s="45" t="s">
        <v>6539</v>
      </c>
    </row>
    <row r="631" spans="1:53" ht="16.05" customHeight="1" x14ac:dyDescent="0.3">
      <c r="A631" s="23">
        <v>2001</v>
      </c>
      <c r="B631" s="27" t="s">
        <v>1095</v>
      </c>
      <c r="C631" s="27" t="s">
        <v>1567</v>
      </c>
      <c r="D631" s="27" t="s">
        <v>1972</v>
      </c>
      <c r="E631" s="28">
        <v>36985</v>
      </c>
      <c r="F631" s="36">
        <v>0.28157407407407409</v>
      </c>
      <c r="G631" s="22">
        <v>36985</v>
      </c>
      <c r="H631" s="37">
        <v>0.1149074074074074</v>
      </c>
      <c r="I631" s="34" t="s">
        <v>6250</v>
      </c>
      <c r="J631" s="35">
        <v>-19.015999999999998</v>
      </c>
      <c r="K631" s="35">
        <v>-68.204999999999998</v>
      </c>
      <c r="L631" s="42">
        <v>33</v>
      </c>
      <c r="M631" s="43">
        <v>4.96</v>
      </c>
      <c r="N631" s="35"/>
      <c r="O631" s="44"/>
      <c r="P631" s="44">
        <v>4.8</v>
      </c>
      <c r="Q631" s="44">
        <v>4.2</v>
      </c>
      <c r="R631" s="44"/>
      <c r="S631" s="27" t="s">
        <v>5110</v>
      </c>
      <c r="T631" s="23"/>
      <c r="U631" s="27"/>
      <c r="V631" s="46"/>
      <c r="W631" s="47"/>
      <c r="X631" s="23"/>
      <c r="Y631" s="23"/>
      <c r="Z631" s="23"/>
      <c r="AA631" s="23"/>
      <c r="AB631" s="47"/>
      <c r="AC631" s="27"/>
      <c r="AD631" s="23" t="s">
        <v>1973</v>
      </c>
      <c r="AE631" s="23"/>
      <c r="AF631" s="66"/>
      <c r="AG631" s="23"/>
      <c r="AH631" s="23"/>
      <c r="AI631" s="23"/>
      <c r="AJ631" s="23" t="s">
        <v>43</v>
      </c>
      <c r="AK631" s="27" t="s">
        <v>100</v>
      </c>
      <c r="AL631" s="27"/>
      <c r="AM631" s="23"/>
      <c r="AN631" s="23"/>
      <c r="AO631" s="23"/>
      <c r="AP631" s="23"/>
      <c r="AQ631" s="23"/>
      <c r="AR631" s="23"/>
      <c r="AS631" s="23" t="s">
        <v>128</v>
      </c>
      <c r="AT631" s="23" t="s">
        <v>128</v>
      </c>
      <c r="AU631" s="23" t="s">
        <v>128</v>
      </c>
      <c r="AV631" s="23" t="s">
        <v>128</v>
      </c>
      <c r="AW631" s="23" t="s">
        <v>128</v>
      </c>
      <c r="AX631" s="23" t="s">
        <v>128</v>
      </c>
      <c r="AY631" s="23"/>
      <c r="AZ631" s="23" t="s">
        <v>1974</v>
      </c>
      <c r="BA631" s="45" t="s">
        <v>1975</v>
      </c>
    </row>
    <row r="632" spans="1:53" ht="16.05" customHeight="1" x14ac:dyDescent="0.3">
      <c r="A632" s="23">
        <v>2001</v>
      </c>
      <c r="B632" s="27" t="s">
        <v>130</v>
      </c>
      <c r="C632" s="27" t="s">
        <v>131</v>
      </c>
      <c r="D632" s="27" t="s">
        <v>1976</v>
      </c>
      <c r="E632" s="28">
        <v>37034</v>
      </c>
      <c r="F632" s="36">
        <v>0.88244212962962953</v>
      </c>
      <c r="G632" s="22">
        <v>37035</v>
      </c>
      <c r="H632" s="37">
        <v>0.21577546296296299</v>
      </c>
      <c r="I632" s="34" t="s">
        <v>6250</v>
      </c>
      <c r="J632" s="35">
        <v>27.689</v>
      </c>
      <c r="K632" s="35">
        <v>101.003</v>
      </c>
      <c r="L632" s="42">
        <v>33</v>
      </c>
      <c r="M632" s="35">
        <v>5.4649999999999999</v>
      </c>
      <c r="N632" s="35"/>
      <c r="O632" s="44">
        <v>5.2</v>
      </c>
      <c r="P632" s="44">
        <v>5.0999999999999996</v>
      </c>
      <c r="Q632" s="44">
        <v>5.3</v>
      </c>
      <c r="R632" s="44"/>
      <c r="S632" s="27" t="s">
        <v>5301</v>
      </c>
      <c r="T632" s="23" t="s">
        <v>134</v>
      </c>
      <c r="U632" s="27"/>
      <c r="V632" s="46">
        <v>4046364</v>
      </c>
      <c r="W632" s="46">
        <v>10605</v>
      </c>
      <c r="X632" s="50" t="s">
        <v>638</v>
      </c>
      <c r="Y632" s="50" t="s">
        <v>638</v>
      </c>
      <c r="Z632" s="50" t="s">
        <v>5738</v>
      </c>
      <c r="AA632" s="23"/>
      <c r="AB632" s="47"/>
      <c r="AC632" s="27" t="s">
        <v>5904</v>
      </c>
      <c r="AD632" s="23" t="s">
        <v>5739</v>
      </c>
      <c r="AE632" s="23"/>
      <c r="AF632" s="66">
        <v>36000000</v>
      </c>
      <c r="AG632" s="23" t="s">
        <v>129</v>
      </c>
      <c r="AH632" s="23" t="s">
        <v>128</v>
      </c>
      <c r="AI632" s="23" t="s">
        <v>128</v>
      </c>
      <c r="AJ632" s="23" t="s">
        <v>43</v>
      </c>
      <c r="AK632" s="27"/>
      <c r="AL632" s="27"/>
      <c r="AM632" s="23"/>
      <c r="AN632" s="23"/>
      <c r="AO632" s="23"/>
      <c r="AP632" s="23"/>
      <c r="AQ632" s="23"/>
      <c r="AR632" s="23"/>
      <c r="AS632" s="23" t="s">
        <v>129</v>
      </c>
      <c r="AT632" s="23" t="s">
        <v>129</v>
      </c>
      <c r="AU632" s="23" t="s">
        <v>129</v>
      </c>
      <c r="AV632" s="23" t="s">
        <v>129</v>
      </c>
      <c r="AW632" s="23" t="s">
        <v>129</v>
      </c>
      <c r="AX632" s="23" t="s">
        <v>128</v>
      </c>
      <c r="AY632" s="23"/>
      <c r="AZ632" s="23" t="s">
        <v>1977</v>
      </c>
      <c r="BA632" s="65" t="s">
        <v>5740</v>
      </c>
    </row>
    <row r="633" spans="1:53" ht="16.05" customHeight="1" x14ac:dyDescent="0.3">
      <c r="A633" s="23">
        <v>2001</v>
      </c>
      <c r="B633" s="27" t="s">
        <v>123</v>
      </c>
      <c r="C633" s="27" t="s">
        <v>124</v>
      </c>
      <c r="D633" s="27" t="s">
        <v>857</v>
      </c>
      <c r="E633" s="28">
        <v>37040</v>
      </c>
      <c r="F633" s="36">
        <v>0.55173611111111109</v>
      </c>
      <c r="G633" s="22">
        <v>37040</v>
      </c>
      <c r="H633" s="37">
        <v>0.67673611111111109</v>
      </c>
      <c r="I633" s="34" t="s">
        <v>6250</v>
      </c>
      <c r="J633" s="35">
        <v>39.796999999999997</v>
      </c>
      <c r="K633" s="35">
        <v>41.655000000000001</v>
      </c>
      <c r="L633" s="42">
        <v>33</v>
      </c>
      <c r="M633" s="43">
        <v>4.9000000000000004</v>
      </c>
      <c r="N633" s="35"/>
      <c r="O633" s="44"/>
      <c r="P633" s="44">
        <v>4.7</v>
      </c>
      <c r="Q633" s="44">
        <v>4.2</v>
      </c>
      <c r="R633" s="44"/>
      <c r="S633" s="27" t="s">
        <v>5274</v>
      </c>
      <c r="T633" s="23" t="s">
        <v>582</v>
      </c>
      <c r="U633" s="27"/>
      <c r="V633" s="46">
        <v>703442</v>
      </c>
      <c r="W633" s="47"/>
      <c r="X633" s="23">
        <v>0</v>
      </c>
      <c r="Y633" s="23">
        <v>0</v>
      </c>
      <c r="Z633" s="23">
        <v>2</v>
      </c>
      <c r="AA633" s="23"/>
      <c r="AB633" s="47"/>
      <c r="AC633" s="27"/>
      <c r="AD633" s="23">
        <v>3</v>
      </c>
      <c r="AE633" s="23"/>
      <c r="AF633" s="66"/>
      <c r="AG633" s="23"/>
      <c r="AH633" s="23" t="s">
        <v>128</v>
      </c>
      <c r="AI633" s="23" t="s">
        <v>128</v>
      </c>
      <c r="AJ633" s="23" t="s">
        <v>1979</v>
      </c>
      <c r="AK633" s="27"/>
      <c r="AL633" s="27" t="s">
        <v>1980</v>
      </c>
      <c r="AM633" s="23"/>
      <c r="AN633" s="23"/>
      <c r="AO633" s="23"/>
      <c r="AP633" s="23"/>
      <c r="AQ633" s="23"/>
      <c r="AR633" s="23"/>
      <c r="AS633" s="23" t="s">
        <v>129</v>
      </c>
      <c r="AT633" s="23" t="s">
        <v>129</v>
      </c>
      <c r="AU633" s="23" t="s">
        <v>128</v>
      </c>
      <c r="AV633" s="23" t="s">
        <v>128</v>
      </c>
      <c r="AW633" s="23" t="s">
        <v>129</v>
      </c>
      <c r="AX633" s="23" t="s">
        <v>128</v>
      </c>
      <c r="AY633" s="23"/>
      <c r="AZ633" s="23" t="s">
        <v>1978</v>
      </c>
      <c r="BA633" s="39" t="s">
        <v>6192</v>
      </c>
    </row>
    <row r="634" spans="1:53" ht="16.05" customHeight="1" x14ac:dyDescent="0.3">
      <c r="A634" s="23">
        <v>2001</v>
      </c>
      <c r="B634" s="27" t="s">
        <v>393</v>
      </c>
      <c r="C634" s="27" t="s">
        <v>1329</v>
      </c>
      <c r="D634" s="27" t="s">
        <v>1981</v>
      </c>
      <c r="E634" s="28">
        <v>37043</v>
      </c>
      <c r="F634" s="36">
        <v>0.58383101851851849</v>
      </c>
      <c r="G634" s="22">
        <v>37043</v>
      </c>
      <c r="H634" s="37">
        <v>0.7713310185185186</v>
      </c>
      <c r="I634" s="34" t="s">
        <v>6250</v>
      </c>
      <c r="J634" s="35">
        <v>35.168999999999997</v>
      </c>
      <c r="K634" s="35">
        <v>69.388999999999996</v>
      </c>
      <c r="L634" s="42">
        <v>62.1</v>
      </c>
      <c r="M634" s="35">
        <v>5.0330000000000004</v>
      </c>
      <c r="N634" s="35"/>
      <c r="O634" s="44"/>
      <c r="P634" s="44">
        <v>5</v>
      </c>
      <c r="Q634" s="44">
        <v>4.5999999999999996</v>
      </c>
      <c r="R634" s="44"/>
      <c r="S634" s="27" t="s">
        <v>5298</v>
      </c>
      <c r="T634" s="23" t="s">
        <v>582</v>
      </c>
      <c r="U634" s="27"/>
      <c r="V634" s="46">
        <v>5668715</v>
      </c>
      <c r="W634" s="47">
        <v>270</v>
      </c>
      <c r="X634" s="23">
        <v>4</v>
      </c>
      <c r="Y634" s="23">
        <v>4</v>
      </c>
      <c r="Z634" s="23">
        <v>20</v>
      </c>
      <c r="AA634" s="23"/>
      <c r="AB634" s="47"/>
      <c r="AC634" s="27" t="s">
        <v>5900</v>
      </c>
      <c r="AD634" s="50"/>
      <c r="AE634" s="50" t="s">
        <v>211</v>
      </c>
      <c r="AF634" s="66" t="s">
        <v>141</v>
      </c>
      <c r="AG634" s="23" t="s">
        <v>129</v>
      </c>
      <c r="AH634" s="23" t="s">
        <v>129</v>
      </c>
      <c r="AI634" s="23" t="s">
        <v>128</v>
      </c>
      <c r="AJ634" s="23" t="s">
        <v>43</v>
      </c>
      <c r="AK634" s="27" t="s">
        <v>100</v>
      </c>
      <c r="AL634" s="27" t="s">
        <v>1983</v>
      </c>
      <c r="AM634" s="23"/>
      <c r="AN634" s="23"/>
      <c r="AO634" s="23"/>
      <c r="AP634" s="23" t="s">
        <v>129</v>
      </c>
      <c r="AQ634" s="23" t="s">
        <v>129</v>
      </c>
      <c r="AR634" s="23"/>
      <c r="AS634" s="23" t="s">
        <v>129</v>
      </c>
      <c r="AT634" s="23" t="s">
        <v>129</v>
      </c>
      <c r="AU634" s="23" t="s">
        <v>129</v>
      </c>
      <c r="AV634" s="23" t="s">
        <v>129</v>
      </c>
      <c r="AW634" s="23" t="s">
        <v>129</v>
      </c>
      <c r="AX634" s="23" t="s">
        <v>128</v>
      </c>
      <c r="AY634" s="23"/>
      <c r="AZ634" s="23" t="s">
        <v>1982</v>
      </c>
      <c r="BA634" s="45"/>
    </row>
    <row r="635" spans="1:53" ht="16.05" customHeight="1" x14ac:dyDescent="0.3">
      <c r="A635" s="23">
        <v>2001</v>
      </c>
      <c r="B635" s="27" t="s">
        <v>130</v>
      </c>
      <c r="C635" s="27" t="s">
        <v>131</v>
      </c>
      <c r="D635" s="27" t="s">
        <v>1984</v>
      </c>
      <c r="E635" s="28">
        <v>37049</v>
      </c>
      <c r="F635" s="36">
        <v>0.75245370370370368</v>
      </c>
      <c r="G635" s="22">
        <v>37050</v>
      </c>
      <c r="H635" s="37">
        <v>8.5787037037037037E-2</v>
      </c>
      <c r="I635" s="34" t="s">
        <v>6250</v>
      </c>
      <c r="J635" s="35">
        <v>24.785</v>
      </c>
      <c r="K635" s="35">
        <v>99.037999999999997</v>
      </c>
      <c r="L635" s="42">
        <v>33</v>
      </c>
      <c r="M635" s="35">
        <v>5.14</v>
      </c>
      <c r="N635" s="35"/>
      <c r="O635" s="44">
        <v>4.5999999999999996</v>
      </c>
      <c r="P635" s="44">
        <v>4.7</v>
      </c>
      <c r="Q635" s="44">
        <v>4.5</v>
      </c>
      <c r="R635" s="44"/>
      <c r="S635" s="27" t="s">
        <v>5110</v>
      </c>
      <c r="T635" s="23" t="s">
        <v>582</v>
      </c>
      <c r="U635" s="27"/>
      <c r="V635" s="46">
        <v>2027525</v>
      </c>
      <c r="W635" s="47"/>
      <c r="X635" s="23">
        <v>0</v>
      </c>
      <c r="Y635" s="23">
        <v>0</v>
      </c>
      <c r="Z635" s="23">
        <v>13</v>
      </c>
      <c r="AA635" s="23"/>
      <c r="AB635" s="47"/>
      <c r="AC635" s="27"/>
      <c r="AD635" s="23" t="s">
        <v>163</v>
      </c>
      <c r="AE635" s="23"/>
      <c r="AF635" s="23"/>
      <c r="AG635" s="23"/>
      <c r="AH635" s="23" t="s">
        <v>128</v>
      </c>
      <c r="AI635" s="23" t="s">
        <v>128</v>
      </c>
      <c r="AJ635" s="23" t="s">
        <v>390</v>
      </c>
      <c r="AK635" s="27" t="s">
        <v>95</v>
      </c>
      <c r="AL635" s="27" t="s">
        <v>1986</v>
      </c>
      <c r="AM635" s="23"/>
      <c r="AN635" s="23"/>
      <c r="AO635" s="23"/>
      <c r="AP635" s="23"/>
      <c r="AQ635" s="23"/>
      <c r="AR635" s="23"/>
      <c r="AS635" s="23" t="s">
        <v>129</v>
      </c>
      <c r="AT635" s="23" t="s">
        <v>129</v>
      </c>
      <c r="AU635" s="23" t="s">
        <v>128</v>
      </c>
      <c r="AV635" s="23" t="s">
        <v>128</v>
      </c>
      <c r="AW635" s="23" t="s">
        <v>129</v>
      </c>
      <c r="AX635" s="23" t="s">
        <v>128</v>
      </c>
      <c r="AY635" s="23"/>
      <c r="AZ635" s="23" t="s">
        <v>1985</v>
      </c>
      <c r="BA635" s="45" t="s">
        <v>1987</v>
      </c>
    </row>
    <row r="636" spans="1:53" ht="16.05" customHeight="1" x14ac:dyDescent="0.3">
      <c r="A636" s="23">
        <v>2001</v>
      </c>
      <c r="B636" s="27" t="s">
        <v>443</v>
      </c>
      <c r="C636" s="27" t="s">
        <v>444</v>
      </c>
      <c r="D636" s="27" t="s">
        <v>1988</v>
      </c>
      <c r="E636" s="28">
        <v>37055</v>
      </c>
      <c r="F636" s="36">
        <v>0.51807870370370368</v>
      </c>
      <c r="G636" s="22">
        <v>37055</v>
      </c>
      <c r="H636" s="37">
        <v>0.26807870370370374</v>
      </c>
      <c r="I636" s="34" t="s">
        <v>6250</v>
      </c>
      <c r="J636" s="35">
        <v>13.625999999999999</v>
      </c>
      <c r="K636" s="35">
        <v>-85.620999999999995</v>
      </c>
      <c r="L636" s="42">
        <v>33</v>
      </c>
      <c r="M636" s="35">
        <v>4.8</v>
      </c>
      <c r="N636" s="35"/>
      <c r="O636" s="44">
        <v>4.9000000000000004</v>
      </c>
      <c r="P636" s="44">
        <v>3.8</v>
      </c>
      <c r="Q636" s="44"/>
      <c r="R636" s="44"/>
      <c r="S636" s="27" t="s">
        <v>5157</v>
      </c>
      <c r="T636" s="23" t="s">
        <v>497</v>
      </c>
      <c r="U636" s="27"/>
      <c r="V636" s="46"/>
      <c r="W636" s="47"/>
      <c r="X636" s="23"/>
      <c r="Y636" s="23"/>
      <c r="Z636" s="23"/>
      <c r="AA636" s="23"/>
      <c r="AB636" s="47"/>
      <c r="AC636" s="27"/>
      <c r="AD636" s="23" t="s">
        <v>232</v>
      </c>
      <c r="AE636" s="23"/>
      <c r="AF636" s="66"/>
      <c r="AG636" s="23"/>
      <c r="AH636" s="23" t="s">
        <v>129</v>
      </c>
      <c r="AI636" s="23"/>
      <c r="AJ636" s="23" t="s">
        <v>43</v>
      </c>
      <c r="AK636" s="27" t="s">
        <v>100</v>
      </c>
      <c r="AL636" s="27"/>
      <c r="AM636" s="23"/>
      <c r="AN636" s="23"/>
      <c r="AO636" s="23"/>
      <c r="AP636" s="23"/>
      <c r="AQ636" s="23"/>
      <c r="AR636" s="23"/>
      <c r="AS636" s="23" t="s">
        <v>128</v>
      </c>
      <c r="AT636" s="23" t="s">
        <v>128</v>
      </c>
      <c r="AU636" s="23" t="s">
        <v>128</v>
      </c>
      <c r="AV636" s="23" t="s">
        <v>128</v>
      </c>
      <c r="AW636" s="23" t="s">
        <v>128</v>
      </c>
      <c r="AX636" s="23" t="s">
        <v>128</v>
      </c>
      <c r="AY636" s="23"/>
      <c r="AZ636" s="23" t="s">
        <v>1989</v>
      </c>
      <c r="BA636" s="65" t="s">
        <v>1990</v>
      </c>
    </row>
    <row r="637" spans="1:53" ht="16.05" customHeight="1" x14ac:dyDescent="0.3">
      <c r="A637" s="23">
        <v>2001</v>
      </c>
      <c r="B637" s="27" t="s">
        <v>123</v>
      </c>
      <c r="C637" s="27" t="s">
        <v>124</v>
      </c>
      <c r="D637" s="27" t="s">
        <v>1899</v>
      </c>
      <c r="E637" s="28">
        <v>37067</v>
      </c>
      <c r="F637" s="36">
        <v>0.56164351851851857</v>
      </c>
      <c r="G637" s="22">
        <v>37067</v>
      </c>
      <c r="H637" s="37">
        <v>0.68664351851851846</v>
      </c>
      <c r="I637" s="34" t="s">
        <v>6250</v>
      </c>
      <c r="J637" s="35">
        <v>37.238</v>
      </c>
      <c r="K637" s="35">
        <v>36.206000000000003</v>
      </c>
      <c r="L637" s="42">
        <v>5</v>
      </c>
      <c r="M637" s="35">
        <v>5.45</v>
      </c>
      <c r="N637" s="35"/>
      <c r="O637" s="44"/>
      <c r="P637" s="44">
        <v>5.2</v>
      </c>
      <c r="Q637" s="44">
        <v>4.9000000000000004</v>
      </c>
      <c r="R637" s="44"/>
      <c r="S637" s="27" t="s">
        <v>5299</v>
      </c>
      <c r="T637" s="23" t="s">
        <v>134</v>
      </c>
      <c r="U637" s="27"/>
      <c r="V637" s="46">
        <v>499701</v>
      </c>
      <c r="W637" s="47">
        <v>480</v>
      </c>
      <c r="X637" s="23">
        <v>0</v>
      </c>
      <c r="Y637" s="23">
        <v>0</v>
      </c>
      <c r="Z637" s="23">
        <v>130</v>
      </c>
      <c r="AA637" s="23"/>
      <c r="AB637" s="47"/>
      <c r="AC637" s="27" t="s">
        <v>1996</v>
      </c>
      <c r="AD637" s="23">
        <v>66</v>
      </c>
      <c r="AE637" s="23"/>
      <c r="AF637" s="66" t="s">
        <v>141</v>
      </c>
      <c r="AG637" s="23"/>
      <c r="AH637" s="23" t="s">
        <v>128</v>
      </c>
      <c r="AI637" s="23" t="s">
        <v>128</v>
      </c>
      <c r="AJ637" s="23" t="s">
        <v>43</v>
      </c>
      <c r="AK637" s="27" t="s">
        <v>100</v>
      </c>
      <c r="AL637" s="27" t="s">
        <v>1998</v>
      </c>
      <c r="AM637" s="23"/>
      <c r="AN637" s="23"/>
      <c r="AO637" s="23"/>
      <c r="AP637" s="23"/>
      <c r="AQ637" s="23" t="s">
        <v>129</v>
      </c>
      <c r="AR637" s="23"/>
      <c r="AS637" s="23" t="s">
        <v>129</v>
      </c>
      <c r="AT637" s="23" t="s">
        <v>129</v>
      </c>
      <c r="AU637" s="23" t="s">
        <v>129</v>
      </c>
      <c r="AV637" s="23" t="s">
        <v>129</v>
      </c>
      <c r="AW637" s="23" t="s">
        <v>129</v>
      </c>
      <c r="AX637" s="23" t="s">
        <v>128</v>
      </c>
      <c r="AY637" s="23"/>
      <c r="AZ637" s="23" t="s">
        <v>1997</v>
      </c>
      <c r="BA637" s="65" t="s">
        <v>1999</v>
      </c>
    </row>
    <row r="638" spans="1:53" ht="16.05" customHeight="1" x14ac:dyDescent="0.3">
      <c r="A638" s="23">
        <v>2001</v>
      </c>
      <c r="B638" s="27" t="s">
        <v>218</v>
      </c>
      <c r="C638" s="27" t="s">
        <v>426</v>
      </c>
      <c r="D638" s="27" t="s">
        <v>2000</v>
      </c>
      <c r="E638" s="28">
        <v>37070</v>
      </c>
      <c r="F638" s="36">
        <v>0.15726851851851853</v>
      </c>
      <c r="G638" s="22">
        <v>37070</v>
      </c>
      <c r="H638" s="37">
        <v>0.44893518518518521</v>
      </c>
      <c r="I638" s="34" t="s">
        <v>6250</v>
      </c>
      <c r="J638" s="35">
        <v>-6.99</v>
      </c>
      <c r="K638" s="35">
        <v>108.27500000000001</v>
      </c>
      <c r="L638" s="42">
        <v>36.9</v>
      </c>
      <c r="M638" s="35">
        <v>4.96</v>
      </c>
      <c r="N638" s="35"/>
      <c r="O638" s="44"/>
      <c r="P638" s="44">
        <v>5</v>
      </c>
      <c r="Q638" s="44">
        <v>4.2</v>
      </c>
      <c r="R638" s="44"/>
      <c r="S638" s="27" t="s">
        <v>5110</v>
      </c>
      <c r="T638" s="23" t="s">
        <v>582</v>
      </c>
      <c r="U638" s="27"/>
      <c r="V638" s="46">
        <v>34685382</v>
      </c>
      <c r="W638" s="46">
        <v>12512</v>
      </c>
      <c r="X638" s="23">
        <v>0</v>
      </c>
      <c r="Y638" s="23">
        <v>0</v>
      </c>
      <c r="Z638" s="23">
        <v>20</v>
      </c>
      <c r="AA638" s="23"/>
      <c r="AB638" s="47"/>
      <c r="AC638" s="27"/>
      <c r="AD638" s="23">
        <v>2500</v>
      </c>
      <c r="AE638" s="23"/>
      <c r="AF638" s="23"/>
      <c r="AG638" s="23"/>
      <c r="AH638" s="23" t="s">
        <v>128</v>
      </c>
      <c r="AI638" s="23" t="s">
        <v>128</v>
      </c>
      <c r="AJ638" s="23" t="s">
        <v>43</v>
      </c>
      <c r="AK638" s="27" t="s">
        <v>100</v>
      </c>
      <c r="AL638" s="27"/>
      <c r="AM638" s="23"/>
      <c r="AN638" s="23"/>
      <c r="AO638" s="23"/>
      <c r="AP638" s="23"/>
      <c r="AQ638" s="23"/>
      <c r="AR638" s="23"/>
      <c r="AS638" s="23" t="s">
        <v>129</v>
      </c>
      <c r="AT638" s="23" t="s">
        <v>129</v>
      </c>
      <c r="AU638" s="23" t="s">
        <v>128</v>
      </c>
      <c r="AV638" s="23" t="s">
        <v>129</v>
      </c>
      <c r="AW638" s="23" t="s">
        <v>129</v>
      </c>
      <c r="AX638" s="23" t="s">
        <v>128</v>
      </c>
      <c r="AY638" s="23"/>
      <c r="AZ638" s="23" t="s">
        <v>2001</v>
      </c>
      <c r="BA638" s="45"/>
    </row>
    <row r="639" spans="1:53" ht="16.05" customHeight="1" x14ac:dyDescent="0.3">
      <c r="A639" s="23">
        <v>2001</v>
      </c>
      <c r="B639" s="27" t="s">
        <v>123</v>
      </c>
      <c r="C639" s="27" t="s">
        <v>124</v>
      </c>
      <c r="D639" s="27" t="s">
        <v>857</v>
      </c>
      <c r="E639" s="28">
        <v>37082</v>
      </c>
      <c r="F639" s="36">
        <v>0.90425925925925921</v>
      </c>
      <c r="G639" s="22">
        <v>37083</v>
      </c>
      <c r="H639" s="37">
        <v>2.9259259259259259E-2</v>
      </c>
      <c r="I639" s="34" t="s">
        <v>6250</v>
      </c>
      <c r="J639" s="35">
        <v>39.832000000000001</v>
      </c>
      <c r="K639" s="35">
        <v>41.622999999999998</v>
      </c>
      <c r="L639" s="42">
        <v>33</v>
      </c>
      <c r="M639" s="35">
        <v>5.4210000000000003</v>
      </c>
      <c r="N639" s="35">
        <v>5.7</v>
      </c>
      <c r="O639" s="44"/>
      <c r="P639" s="44">
        <v>5</v>
      </c>
      <c r="Q639" s="44">
        <v>4.4000000000000004</v>
      </c>
      <c r="R639" s="44"/>
      <c r="S639" s="27" t="s">
        <v>5300</v>
      </c>
      <c r="T639" s="23" t="s">
        <v>497</v>
      </c>
      <c r="U639" s="27"/>
      <c r="V639" s="46">
        <v>1381952</v>
      </c>
      <c r="W639" s="47">
        <v>131</v>
      </c>
      <c r="X639" s="23">
        <v>0</v>
      </c>
      <c r="Y639" s="23">
        <v>0</v>
      </c>
      <c r="Z639" s="50" t="s">
        <v>2002</v>
      </c>
      <c r="AA639" s="23"/>
      <c r="AB639" s="47"/>
      <c r="AC639" s="27"/>
      <c r="AD639" s="23">
        <v>17</v>
      </c>
      <c r="AE639" s="23"/>
      <c r="AF639" s="66"/>
      <c r="AG639" s="23"/>
      <c r="AH639" s="23" t="s">
        <v>128</v>
      </c>
      <c r="AI639" s="23" t="s">
        <v>128</v>
      </c>
      <c r="AJ639" s="23" t="s">
        <v>43</v>
      </c>
      <c r="AK639" s="27"/>
      <c r="AL639" s="27" t="s">
        <v>2004</v>
      </c>
      <c r="AM639" s="23"/>
      <c r="AN639" s="23"/>
      <c r="AO639" s="23"/>
      <c r="AP639" s="23"/>
      <c r="AQ639" s="23"/>
      <c r="AR639" s="23"/>
      <c r="AS639" s="23" t="s">
        <v>129</v>
      </c>
      <c r="AT639" s="23" t="s">
        <v>129</v>
      </c>
      <c r="AU639" s="23" t="s">
        <v>128</v>
      </c>
      <c r="AV639" s="23" t="s">
        <v>129</v>
      </c>
      <c r="AW639" s="23" t="s">
        <v>129</v>
      </c>
      <c r="AX639" s="23" t="s">
        <v>128</v>
      </c>
      <c r="AY639" s="23"/>
      <c r="AZ639" s="23" t="s">
        <v>2003</v>
      </c>
      <c r="BA639" s="65" t="s">
        <v>2005</v>
      </c>
    </row>
    <row r="640" spans="1:53" ht="16.05" customHeight="1" x14ac:dyDescent="0.3">
      <c r="A640" s="23">
        <v>2001</v>
      </c>
      <c r="B640" s="27" t="s">
        <v>130</v>
      </c>
      <c r="C640" s="27" t="s">
        <v>131</v>
      </c>
      <c r="D640" s="27" t="s">
        <v>2006</v>
      </c>
      <c r="E640" s="28">
        <v>37086</v>
      </c>
      <c r="F640" s="36">
        <v>0.77509259259259267</v>
      </c>
      <c r="G640" s="22">
        <v>37087</v>
      </c>
      <c r="H640" s="37">
        <v>0.10842592592592593</v>
      </c>
      <c r="I640" s="34" t="s">
        <v>6250</v>
      </c>
      <c r="J640" s="35">
        <v>24.454999999999998</v>
      </c>
      <c r="K640" s="35">
        <v>102.66</v>
      </c>
      <c r="L640" s="42">
        <v>33</v>
      </c>
      <c r="M640" s="43">
        <v>5.0199999999999996</v>
      </c>
      <c r="N640" s="35"/>
      <c r="O640" s="44">
        <v>4.7</v>
      </c>
      <c r="P640" s="44">
        <v>4.5999999999999996</v>
      </c>
      <c r="Q640" s="44">
        <v>4.3</v>
      </c>
      <c r="R640" s="44"/>
      <c r="S640" s="27" t="s">
        <v>5110</v>
      </c>
      <c r="T640" s="23"/>
      <c r="U640" s="27"/>
      <c r="V640" s="46">
        <v>4346727</v>
      </c>
      <c r="W640" s="46">
        <v>25000</v>
      </c>
      <c r="X640" s="23">
        <v>0</v>
      </c>
      <c r="Y640" s="23">
        <v>0</v>
      </c>
      <c r="Z640" s="23">
        <v>2</v>
      </c>
      <c r="AA640" s="23"/>
      <c r="AB640" s="47"/>
      <c r="AC640" s="27"/>
      <c r="AD640" s="23">
        <v>150</v>
      </c>
      <c r="AE640" s="23" t="s">
        <v>136</v>
      </c>
      <c r="AF640" s="66" t="s">
        <v>141</v>
      </c>
      <c r="AG640" s="23"/>
      <c r="AH640" s="23" t="s">
        <v>128</v>
      </c>
      <c r="AI640" s="23" t="s">
        <v>128</v>
      </c>
      <c r="AJ640" s="23" t="s">
        <v>43</v>
      </c>
      <c r="AK640" s="27" t="s">
        <v>1416</v>
      </c>
      <c r="AL640" s="27" t="s">
        <v>2008</v>
      </c>
      <c r="AM640" s="23"/>
      <c r="AN640" s="23"/>
      <c r="AO640" s="23"/>
      <c r="AP640" s="23"/>
      <c r="AQ640" s="23" t="s">
        <v>129</v>
      </c>
      <c r="AR640" s="23"/>
      <c r="AS640" s="23" t="s">
        <v>129</v>
      </c>
      <c r="AT640" s="23" t="s">
        <v>129</v>
      </c>
      <c r="AU640" s="23" t="s">
        <v>129</v>
      </c>
      <c r="AV640" s="23" t="s">
        <v>129</v>
      </c>
      <c r="AW640" s="23" t="s">
        <v>129</v>
      </c>
      <c r="AX640" s="23" t="s">
        <v>128</v>
      </c>
      <c r="AY640" s="23"/>
      <c r="AZ640" s="23" t="s">
        <v>2007</v>
      </c>
      <c r="BA640" s="45" t="s">
        <v>2009</v>
      </c>
    </row>
    <row r="641" spans="1:53" ht="16.05" customHeight="1" x14ac:dyDescent="0.3">
      <c r="A641" s="23">
        <v>2001</v>
      </c>
      <c r="B641" s="27" t="s">
        <v>357</v>
      </c>
      <c r="C641" s="27" t="s">
        <v>1480</v>
      </c>
      <c r="D641" s="27" t="s">
        <v>2010</v>
      </c>
      <c r="E641" s="28">
        <v>37088</v>
      </c>
      <c r="F641" s="36">
        <v>0.67553240740740739</v>
      </c>
      <c r="G641" s="22">
        <v>37088</v>
      </c>
      <c r="H641" s="37">
        <v>0.91511574074074076</v>
      </c>
      <c r="I641" s="34" t="s">
        <v>6250</v>
      </c>
      <c r="J641" s="35">
        <v>27.957000000000001</v>
      </c>
      <c r="K641" s="35">
        <v>85.177999999999997</v>
      </c>
      <c r="L641" s="42">
        <v>33</v>
      </c>
      <c r="M641" s="35">
        <v>4.4000000000000004</v>
      </c>
      <c r="N641" s="35"/>
      <c r="O641" s="44"/>
      <c r="P641" s="44">
        <v>5</v>
      </c>
      <c r="Q641" s="44">
        <v>4.5</v>
      </c>
      <c r="R641" s="44"/>
      <c r="S641" s="27" t="s">
        <v>5275</v>
      </c>
      <c r="T641" s="23" t="s">
        <v>582</v>
      </c>
      <c r="U641" s="27"/>
      <c r="V641" s="46">
        <v>9524987</v>
      </c>
      <c r="W641" s="46"/>
      <c r="X641" s="23">
        <v>0</v>
      </c>
      <c r="Y641" s="23">
        <v>0</v>
      </c>
      <c r="Z641" s="23">
        <v>1</v>
      </c>
      <c r="AA641" s="23"/>
      <c r="AB641" s="47"/>
      <c r="AC641" s="27"/>
      <c r="AD641" s="23"/>
      <c r="AE641" s="23">
        <v>1</v>
      </c>
      <c r="AF641" s="23"/>
      <c r="AG641" s="23"/>
      <c r="AH641" s="23" t="s">
        <v>128</v>
      </c>
      <c r="AI641" s="23" t="s">
        <v>128</v>
      </c>
      <c r="AJ641" s="23" t="s">
        <v>1631</v>
      </c>
      <c r="AK641" s="27"/>
      <c r="AL641" s="27"/>
      <c r="AM641" s="23"/>
      <c r="AN641" s="23"/>
      <c r="AO641" s="23"/>
      <c r="AP641" s="23"/>
      <c r="AQ641" s="23"/>
      <c r="AR641" s="23"/>
      <c r="AS641" s="23" t="s">
        <v>129</v>
      </c>
      <c r="AT641" s="23" t="s">
        <v>129</v>
      </c>
      <c r="AU641" s="23" t="s">
        <v>128</v>
      </c>
      <c r="AV641" s="23" t="s">
        <v>128</v>
      </c>
      <c r="AW641" s="23" t="s">
        <v>129</v>
      </c>
      <c r="AX641" s="23" t="s">
        <v>128</v>
      </c>
      <c r="AY641" s="23"/>
      <c r="AZ641" s="23" t="s">
        <v>2011</v>
      </c>
      <c r="BA641" s="45" t="s">
        <v>6402</v>
      </c>
    </row>
    <row r="642" spans="1:53" ht="16.05" customHeight="1" x14ac:dyDescent="0.3">
      <c r="A642" s="23">
        <v>2001</v>
      </c>
      <c r="B642" s="27" t="s">
        <v>159</v>
      </c>
      <c r="C642" s="27" t="s">
        <v>160</v>
      </c>
      <c r="D642" s="27" t="s">
        <v>2012</v>
      </c>
      <c r="E642" s="28">
        <v>37089</v>
      </c>
      <c r="F642" s="36">
        <v>0.62934027777777779</v>
      </c>
      <c r="G642" s="22">
        <v>37089</v>
      </c>
      <c r="H642" s="37">
        <v>0.71267361111111116</v>
      </c>
      <c r="I642" s="34" t="s">
        <v>6250</v>
      </c>
      <c r="J642" s="35">
        <v>46.697000000000003</v>
      </c>
      <c r="K642" s="35">
        <v>11.074</v>
      </c>
      <c r="L642" s="42">
        <v>18</v>
      </c>
      <c r="M642" s="35">
        <v>4.78</v>
      </c>
      <c r="N642" s="35">
        <v>4.7</v>
      </c>
      <c r="O642" s="44">
        <v>5.3</v>
      </c>
      <c r="P642" s="44">
        <v>4.8</v>
      </c>
      <c r="Q642" s="44">
        <v>4.3</v>
      </c>
      <c r="R642" s="44"/>
      <c r="S642" s="27" t="s">
        <v>6165</v>
      </c>
      <c r="T642" s="23" t="s">
        <v>724</v>
      </c>
      <c r="U642" s="27"/>
      <c r="V642" s="46">
        <v>1936549</v>
      </c>
      <c r="W642" s="47"/>
      <c r="X642" s="23">
        <v>4</v>
      </c>
      <c r="Y642" s="23">
        <v>0</v>
      </c>
      <c r="Z642" s="23">
        <v>13</v>
      </c>
      <c r="AA642" s="23"/>
      <c r="AB642" s="47"/>
      <c r="AC642" s="27" t="s">
        <v>2013</v>
      </c>
      <c r="AD642" s="23" t="s">
        <v>163</v>
      </c>
      <c r="AE642" s="23"/>
      <c r="AF642" s="66"/>
      <c r="AG642" s="23" t="s">
        <v>128</v>
      </c>
      <c r="AH642" s="23" t="s">
        <v>129</v>
      </c>
      <c r="AI642" s="23" t="s">
        <v>128</v>
      </c>
      <c r="AJ642" s="23" t="s">
        <v>43</v>
      </c>
      <c r="AK642" s="27"/>
      <c r="AL642" s="27"/>
      <c r="AM642" s="23"/>
      <c r="AN642" s="23"/>
      <c r="AO642" s="23"/>
      <c r="AP642" s="23"/>
      <c r="AQ642" s="23"/>
      <c r="AR642" s="23"/>
      <c r="AS642" s="23" t="s">
        <v>129</v>
      </c>
      <c r="AT642" s="23" t="s">
        <v>129</v>
      </c>
      <c r="AU642" s="23" t="s">
        <v>128</v>
      </c>
      <c r="AV642" s="23" t="s">
        <v>128</v>
      </c>
      <c r="AW642" s="23" t="s">
        <v>129</v>
      </c>
      <c r="AX642" s="23" t="s">
        <v>128</v>
      </c>
      <c r="AY642" s="23"/>
      <c r="AZ642" s="23" t="s">
        <v>2014</v>
      </c>
      <c r="BA642" s="65" t="s">
        <v>2015</v>
      </c>
    </row>
    <row r="643" spans="1:53" ht="16.05" customHeight="1" x14ac:dyDescent="0.3">
      <c r="A643" s="23">
        <v>2001</v>
      </c>
      <c r="B643" s="27" t="s">
        <v>1095</v>
      </c>
      <c r="C643" s="27" t="s">
        <v>1096</v>
      </c>
      <c r="D643" s="27" t="s">
        <v>2016</v>
      </c>
      <c r="E643" s="28">
        <v>37096</v>
      </c>
      <c r="F643" s="36">
        <v>0.73797453703703697</v>
      </c>
      <c r="G643" s="28">
        <v>37096</v>
      </c>
      <c r="H643" s="36">
        <v>0.57130787037037034</v>
      </c>
      <c r="I643" s="34" t="s">
        <v>6252</v>
      </c>
      <c r="J643" s="35">
        <v>-32.854999999999997</v>
      </c>
      <c r="K643" s="35">
        <v>-71.581999999999994</v>
      </c>
      <c r="L643" s="42">
        <v>33</v>
      </c>
      <c r="M643" s="35">
        <v>5.2350000000000003</v>
      </c>
      <c r="N643" s="35">
        <v>5.4</v>
      </c>
      <c r="O643" s="44"/>
      <c r="P643" s="44">
        <v>5.5</v>
      </c>
      <c r="Q643" s="44">
        <v>4.7</v>
      </c>
      <c r="R643" s="44"/>
      <c r="S643" s="27" t="s">
        <v>5394</v>
      </c>
      <c r="T643" s="23" t="s">
        <v>497</v>
      </c>
      <c r="U643" s="27"/>
      <c r="V643" s="46">
        <v>4406478</v>
      </c>
      <c r="W643" s="46"/>
      <c r="X643" s="23">
        <v>0</v>
      </c>
      <c r="Y643" s="23">
        <v>0</v>
      </c>
      <c r="Z643" s="23">
        <v>7</v>
      </c>
      <c r="AA643" s="23"/>
      <c r="AB643" s="47"/>
      <c r="AC643" s="27"/>
      <c r="AD643" s="23"/>
      <c r="AE643" s="23"/>
      <c r="AF643" s="23"/>
      <c r="AG643" s="23"/>
      <c r="AH643" s="23" t="s">
        <v>128</v>
      </c>
      <c r="AI643" s="23" t="s">
        <v>128</v>
      </c>
      <c r="AJ643" s="23" t="s">
        <v>1631</v>
      </c>
      <c r="AK643" s="27"/>
      <c r="AL643" s="27"/>
      <c r="AM643" s="23"/>
      <c r="AN643" s="23"/>
      <c r="AO643" s="23"/>
      <c r="AP643" s="23"/>
      <c r="AQ643" s="23"/>
      <c r="AR643" s="23"/>
      <c r="AS643" s="23" t="s">
        <v>129</v>
      </c>
      <c r="AT643" s="23" t="s">
        <v>129</v>
      </c>
      <c r="AU643" s="23" t="s">
        <v>128</v>
      </c>
      <c r="AV643" s="23" t="s">
        <v>128</v>
      </c>
      <c r="AW643" s="23" t="s">
        <v>129</v>
      </c>
      <c r="AX643" s="23" t="s">
        <v>128</v>
      </c>
      <c r="AY643" s="23"/>
      <c r="AZ643" s="23" t="s">
        <v>2017</v>
      </c>
      <c r="BA643" s="45" t="s">
        <v>6397</v>
      </c>
    </row>
    <row r="644" spans="1:53" ht="16.05" customHeight="1" x14ac:dyDescent="0.3">
      <c r="A644" s="23">
        <v>2001</v>
      </c>
      <c r="B644" s="27" t="s">
        <v>123</v>
      </c>
      <c r="C644" s="27" t="s">
        <v>124</v>
      </c>
      <c r="D644" s="27" t="s">
        <v>857</v>
      </c>
      <c r="E644" s="28">
        <v>37123</v>
      </c>
      <c r="F644" s="36">
        <v>0.78518518518518521</v>
      </c>
      <c r="G644" s="22">
        <v>37123</v>
      </c>
      <c r="H644" s="37">
        <v>0.91018518518518521</v>
      </c>
      <c r="I644" s="34" t="s">
        <v>6250</v>
      </c>
      <c r="J644" s="35">
        <v>40.168999999999997</v>
      </c>
      <c r="K644" s="35">
        <v>42.122</v>
      </c>
      <c r="L644" s="42">
        <v>10</v>
      </c>
      <c r="M644" s="35">
        <v>4.7</v>
      </c>
      <c r="N644" s="35"/>
      <c r="O644" s="44"/>
      <c r="P644" s="44">
        <v>4.3</v>
      </c>
      <c r="Q644" s="44">
        <v>3.7</v>
      </c>
      <c r="R644" s="44"/>
      <c r="S644" s="27" t="s">
        <v>5274</v>
      </c>
      <c r="T644" s="23"/>
      <c r="U644" s="27"/>
      <c r="V644" s="46"/>
      <c r="W644" s="47"/>
      <c r="X644" s="23"/>
      <c r="Y644" s="23"/>
      <c r="Z644" s="23"/>
      <c r="AA644" s="23"/>
      <c r="AB644" s="47"/>
      <c r="AC644" s="27"/>
      <c r="AD644" s="23">
        <v>12</v>
      </c>
      <c r="AE644" s="23"/>
      <c r="AF644" s="66"/>
      <c r="AG644" s="23"/>
      <c r="AH644" s="23"/>
      <c r="AI644" s="23"/>
      <c r="AJ644" s="23" t="s">
        <v>43</v>
      </c>
      <c r="AK644" s="27" t="s">
        <v>100</v>
      </c>
      <c r="AL644" s="27" t="s">
        <v>2019</v>
      </c>
      <c r="AM644" s="23"/>
      <c r="AN644" s="23"/>
      <c r="AO644" s="23"/>
      <c r="AP644" s="23"/>
      <c r="AQ644" s="23"/>
      <c r="AR644" s="23"/>
      <c r="AS644" s="23" t="s">
        <v>128</v>
      </c>
      <c r="AT644" s="23" t="s">
        <v>128</v>
      </c>
      <c r="AU644" s="23" t="s">
        <v>128</v>
      </c>
      <c r="AV644" s="23" t="s">
        <v>128</v>
      </c>
      <c r="AW644" s="23" t="s">
        <v>129</v>
      </c>
      <c r="AX644" s="23" t="s">
        <v>128</v>
      </c>
      <c r="AY644" s="23"/>
      <c r="AZ644" s="23" t="s">
        <v>2018</v>
      </c>
      <c r="BA644" s="45" t="s">
        <v>6540</v>
      </c>
    </row>
    <row r="645" spans="1:53" ht="16.05" customHeight="1" x14ac:dyDescent="0.3">
      <c r="A645" s="23">
        <v>2001</v>
      </c>
      <c r="B645" s="27" t="s">
        <v>123</v>
      </c>
      <c r="C645" s="27" t="s">
        <v>124</v>
      </c>
      <c r="D645" s="27" t="s">
        <v>2020</v>
      </c>
      <c r="E645" s="28">
        <v>37129</v>
      </c>
      <c r="F645" s="36">
        <v>2.8622685185185185E-2</v>
      </c>
      <c r="G645" s="22">
        <v>37129</v>
      </c>
      <c r="H645" s="37">
        <v>0.15362268518518518</v>
      </c>
      <c r="I645" s="34" t="s">
        <v>6250</v>
      </c>
      <c r="J645" s="35">
        <v>40.951000000000001</v>
      </c>
      <c r="K645" s="35">
        <v>31.573</v>
      </c>
      <c r="L645" s="42">
        <v>7.8</v>
      </c>
      <c r="M645" s="35">
        <v>5</v>
      </c>
      <c r="N645" s="35">
        <v>5.2</v>
      </c>
      <c r="O645" s="44"/>
      <c r="P645" s="44">
        <v>5</v>
      </c>
      <c r="Q645" s="44">
        <v>4.4000000000000004</v>
      </c>
      <c r="R645" s="44"/>
      <c r="S645" s="27" t="s">
        <v>5276</v>
      </c>
      <c r="T645" s="23" t="s">
        <v>139</v>
      </c>
      <c r="U645" s="27"/>
      <c r="V645" s="46">
        <v>7609835</v>
      </c>
      <c r="W645" s="47"/>
      <c r="X645" s="23">
        <v>0</v>
      </c>
      <c r="Y645" s="23">
        <v>0</v>
      </c>
      <c r="Z645" s="23">
        <v>2</v>
      </c>
      <c r="AA645" s="23"/>
      <c r="AB645" s="47"/>
      <c r="AC645" s="27"/>
      <c r="AD645" s="23"/>
      <c r="AE645" s="23"/>
      <c r="AF645" s="23"/>
      <c r="AG645" s="23"/>
      <c r="AH645" s="23" t="s">
        <v>128</v>
      </c>
      <c r="AI645" s="23" t="s">
        <v>128</v>
      </c>
      <c r="AJ645" s="23" t="s">
        <v>390</v>
      </c>
      <c r="AK645" s="27" t="s">
        <v>97</v>
      </c>
      <c r="AL645" s="27" t="s">
        <v>2022</v>
      </c>
      <c r="AM645" s="23"/>
      <c r="AN645" s="23"/>
      <c r="AO645" s="23"/>
      <c r="AP645" s="23"/>
      <c r="AQ645" s="23"/>
      <c r="AR645" s="23"/>
      <c r="AS645" s="23" t="s">
        <v>129</v>
      </c>
      <c r="AT645" s="23" t="s">
        <v>129</v>
      </c>
      <c r="AU645" s="23" t="s">
        <v>128</v>
      </c>
      <c r="AV645" s="23" t="s">
        <v>128</v>
      </c>
      <c r="AW645" s="23" t="s">
        <v>129</v>
      </c>
      <c r="AX645" s="23" t="s">
        <v>128</v>
      </c>
      <c r="AY645" s="23"/>
      <c r="AZ645" s="23" t="s">
        <v>2021</v>
      </c>
      <c r="BA645" s="45" t="s">
        <v>6541</v>
      </c>
    </row>
    <row r="646" spans="1:53" ht="16.05" customHeight="1" x14ac:dyDescent="0.3">
      <c r="A646" s="23">
        <v>2001</v>
      </c>
      <c r="B646" s="27" t="s">
        <v>148</v>
      </c>
      <c r="C646" s="27" t="s">
        <v>191</v>
      </c>
      <c r="D646" s="27" t="s">
        <v>2023</v>
      </c>
      <c r="E646" s="28">
        <v>37143</v>
      </c>
      <c r="F646" s="36">
        <v>0.99951388888888892</v>
      </c>
      <c r="G646" s="22">
        <v>37143</v>
      </c>
      <c r="H646" s="37">
        <v>0.70784722222222218</v>
      </c>
      <c r="I646" s="34" t="s">
        <v>6250</v>
      </c>
      <c r="J646" s="35">
        <v>34.058999999999997</v>
      </c>
      <c r="K646" s="35">
        <v>-118.389</v>
      </c>
      <c r="L646" s="42">
        <v>7.8</v>
      </c>
      <c r="M646" s="43">
        <v>4.34</v>
      </c>
      <c r="N646" s="35"/>
      <c r="O646" s="44">
        <v>4.2</v>
      </c>
      <c r="P646" s="44">
        <v>4</v>
      </c>
      <c r="Q646" s="44">
        <v>3.2</v>
      </c>
      <c r="R646" s="44"/>
      <c r="S646" s="27" t="s">
        <v>5110</v>
      </c>
      <c r="T646" s="23" t="s">
        <v>139</v>
      </c>
      <c r="U646" s="27"/>
      <c r="V646" s="46">
        <v>711000</v>
      </c>
      <c r="W646" s="47"/>
      <c r="X646" s="23" t="s">
        <v>126</v>
      </c>
      <c r="Y646" s="23"/>
      <c r="Z646" s="23"/>
      <c r="AA646" s="23"/>
      <c r="AB646" s="47"/>
      <c r="AC646" s="27"/>
      <c r="AD646" s="23" t="s">
        <v>470</v>
      </c>
      <c r="AE646" s="23" t="s">
        <v>126</v>
      </c>
      <c r="AF646" s="66" t="s">
        <v>141</v>
      </c>
      <c r="AG646" s="23"/>
      <c r="AH646" s="23"/>
      <c r="AI646" s="23"/>
      <c r="AJ646" s="23" t="s">
        <v>43</v>
      </c>
      <c r="AK646" s="27"/>
      <c r="AL646" s="27"/>
      <c r="AM646" s="23"/>
      <c r="AN646" s="23"/>
      <c r="AO646" s="23"/>
      <c r="AP646" s="23"/>
      <c r="AQ646" s="23" t="s">
        <v>129</v>
      </c>
      <c r="AR646" s="23"/>
      <c r="AS646" s="23" t="s">
        <v>129</v>
      </c>
      <c r="AT646" s="23" t="s">
        <v>128</v>
      </c>
      <c r="AU646" s="23" t="s">
        <v>129</v>
      </c>
      <c r="AV646" s="23" t="s">
        <v>128</v>
      </c>
      <c r="AW646" s="23" t="s">
        <v>129</v>
      </c>
      <c r="AX646" s="23" t="s">
        <v>128</v>
      </c>
      <c r="AY646" s="23"/>
      <c r="AZ646" s="23" t="s">
        <v>2024</v>
      </c>
      <c r="BA646" s="45"/>
    </row>
    <row r="647" spans="1:53" ht="16.05" customHeight="1" x14ac:dyDescent="0.3">
      <c r="A647" s="23">
        <v>2001</v>
      </c>
      <c r="B647" s="27" t="s">
        <v>159</v>
      </c>
      <c r="C647" s="27" t="s">
        <v>308</v>
      </c>
      <c r="D647" s="27" t="s">
        <v>2025</v>
      </c>
      <c r="E647" s="28">
        <v>37150</v>
      </c>
      <c r="F647" s="36">
        <v>8.3877314814814807E-2</v>
      </c>
      <c r="G647" s="22">
        <v>37150</v>
      </c>
      <c r="H647" s="37">
        <v>0.20887731481481484</v>
      </c>
      <c r="I647" s="34" t="s">
        <v>6250</v>
      </c>
      <c r="J647" s="35">
        <v>37.244</v>
      </c>
      <c r="K647" s="35">
        <v>21.873000000000001</v>
      </c>
      <c r="L647" s="42">
        <v>10</v>
      </c>
      <c r="M647" s="35">
        <v>5.47</v>
      </c>
      <c r="N647" s="35">
        <v>5.5</v>
      </c>
      <c r="O647" s="44"/>
      <c r="P647" s="44">
        <v>5</v>
      </c>
      <c r="Q647" s="44">
        <v>5.3</v>
      </c>
      <c r="R647" s="44"/>
      <c r="S647" s="27" t="s">
        <v>5302</v>
      </c>
      <c r="T647" s="23" t="s">
        <v>497</v>
      </c>
      <c r="U647" s="27"/>
      <c r="V647" s="46"/>
      <c r="W647" s="47"/>
      <c r="X647" s="23"/>
      <c r="Y647" s="23"/>
      <c r="Z647" s="23"/>
      <c r="AA647" s="23"/>
      <c r="AB647" s="47"/>
      <c r="AC647" s="27"/>
      <c r="AD647" s="23" t="s">
        <v>420</v>
      </c>
      <c r="AE647" s="23"/>
      <c r="AF647" s="66"/>
      <c r="AG647" s="23"/>
      <c r="AH647" s="23"/>
      <c r="AI647" s="23"/>
      <c r="AJ647" s="23" t="s">
        <v>43</v>
      </c>
      <c r="AK647" s="27" t="s">
        <v>1416</v>
      </c>
      <c r="AL647" s="27" t="s">
        <v>2027</v>
      </c>
      <c r="AM647" s="23"/>
      <c r="AN647" s="23"/>
      <c r="AO647" s="23"/>
      <c r="AP647" s="23"/>
      <c r="AQ647" s="23"/>
      <c r="AR647" s="23"/>
      <c r="AS647" s="23" t="s">
        <v>129</v>
      </c>
      <c r="AT647" s="23" t="s">
        <v>128</v>
      </c>
      <c r="AU647" s="23" t="s">
        <v>128</v>
      </c>
      <c r="AV647" s="23" t="s">
        <v>128</v>
      </c>
      <c r="AW647" s="23" t="s">
        <v>129</v>
      </c>
      <c r="AX647" s="23" t="s">
        <v>128</v>
      </c>
      <c r="AY647" s="23"/>
      <c r="AZ647" s="23" t="s">
        <v>2026</v>
      </c>
      <c r="BA647" s="45" t="s">
        <v>6542</v>
      </c>
    </row>
    <row r="648" spans="1:53" ht="16.05" customHeight="1" x14ac:dyDescent="0.3">
      <c r="A648" s="23">
        <v>2001</v>
      </c>
      <c r="B648" s="27" t="s">
        <v>187</v>
      </c>
      <c r="C648" s="27" t="s">
        <v>188</v>
      </c>
      <c r="D648" s="27" t="s">
        <v>2028</v>
      </c>
      <c r="E648" s="28">
        <v>37172</v>
      </c>
      <c r="F648" s="36">
        <v>5.3668981481481477E-2</v>
      </c>
      <c r="G648" s="22">
        <v>37172</v>
      </c>
      <c r="H648" s="37">
        <v>0.19950231481481481</v>
      </c>
      <c r="I648" s="34" t="s">
        <v>6250</v>
      </c>
      <c r="J648" s="35">
        <v>33.006999999999998</v>
      </c>
      <c r="K648" s="35">
        <v>60.276000000000003</v>
      </c>
      <c r="L648" s="42">
        <v>33</v>
      </c>
      <c r="M648" s="35">
        <v>5.08</v>
      </c>
      <c r="N648" s="35"/>
      <c r="O648" s="44">
        <v>4.8</v>
      </c>
      <c r="P648" s="44">
        <v>4.9000000000000004</v>
      </c>
      <c r="Q648" s="44">
        <v>4.4000000000000004</v>
      </c>
      <c r="R648" s="44"/>
      <c r="S648" s="27" t="s">
        <v>5110</v>
      </c>
      <c r="T648" s="23" t="s">
        <v>582</v>
      </c>
      <c r="U648" s="27"/>
      <c r="V648" s="46">
        <v>387911</v>
      </c>
      <c r="W648" s="46">
        <v>1000</v>
      </c>
      <c r="X648" s="23">
        <v>0</v>
      </c>
      <c r="Y648" s="23">
        <v>0</v>
      </c>
      <c r="Z648" s="23">
        <v>1</v>
      </c>
      <c r="AA648" s="23"/>
      <c r="AB648" s="47"/>
      <c r="AC648" s="27"/>
      <c r="AD648" s="23">
        <v>200</v>
      </c>
      <c r="AE648" s="23">
        <v>1</v>
      </c>
      <c r="AF648" s="66"/>
      <c r="AG648" s="23" t="s">
        <v>128</v>
      </c>
      <c r="AH648" s="23" t="s">
        <v>128</v>
      </c>
      <c r="AI648" s="23" t="s">
        <v>128</v>
      </c>
      <c r="AJ648" s="23" t="s">
        <v>1631</v>
      </c>
      <c r="AK648" s="27"/>
      <c r="AL648" s="27"/>
      <c r="AM648" s="23"/>
      <c r="AN648" s="23"/>
      <c r="AO648" s="23"/>
      <c r="AP648" s="23"/>
      <c r="AQ648" s="23"/>
      <c r="AR648" s="23"/>
      <c r="AS648" s="23" t="s">
        <v>129</v>
      </c>
      <c r="AT648" s="23" t="s">
        <v>129</v>
      </c>
      <c r="AU648" s="23" t="s">
        <v>128</v>
      </c>
      <c r="AV648" s="23" t="s">
        <v>129</v>
      </c>
      <c r="AW648" s="23" t="s">
        <v>129</v>
      </c>
      <c r="AX648" s="23" t="s">
        <v>128</v>
      </c>
      <c r="AY648" s="23"/>
      <c r="AZ648" s="23" t="s">
        <v>2029</v>
      </c>
      <c r="BA648" s="45" t="s">
        <v>6460</v>
      </c>
    </row>
    <row r="649" spans="1:53" ht="16.05" customHeight="1" x14ac:dyDescent="0.3">
      <c r="A649" s="23">
        <v>2001</v>
      </c>
      <c r="B649" s="24" t="s">
        <v>294</v>
      </c>
      <c r="C649" s="24" t="s">
        <v>295</v>
      </c>
      <c r="D649" s="24" t="s">
        <v>5225</v>
      </c>
      <c r="E649" s="25">
        <v>37191</v>
      </c>
      <c r="F649" s="38">
        <v>0.33250000000000002</v>
      </c>
      <c r="G649" s="22">
        <v>37191</v>
      </c>
      <c r="H649" s="37">
        <v>0.74916666666666665</v>
      </c>
      <c r="I649" s="34" t="s">
        <v>6250</v>
      </c>
      <c r="J649" s="43">
        <v>-35.356000000000002</v>
      </c>
      <c r="K649" s="43">
        <v>143.69</v>
      </c>
      <c r="L649" s="56">
        <v>17</v>
      </c>
      <c r="M649" s="43">
        <v>4.21</v>
      </c>
      <c r="N649" s="43"/>
      <c r="O649" s="57">
        <v>4.8</v>
      </c>
      <c r="P649" s="57">
        <v>4.0999999999999996</v>
      </c>
      <c r="Q649" s="57"/>
      <c r="R649" s="57"/>
      <c r="S649" s="24" t="s">
        <v>5110</v>
      </c>
      <c r="T649" s="26" t="s">
        <v>139</v>
      </c>
      <c r="U649" s="24"/>
      <c r="V649" s="46"/>
      <c r="W649" s="58"/>
      <c r="X649" s="26"/>
      <c r="Y649" s="26"/>
      <c r="Z649" s="26"/>
      <c r="AA649" s="26"/>
      <c r="AB649" s="58"/>
      <c r="AC649" s="24"/>
      <c r="AD649" s="26" t="s">
        <v>1143</v>
      </c>
      <c r="AE649" s="26"/>
      <c r="AF649" s="59"/>
      <c r="AG649" s="26" t="s">
        <v>129</v>
      </c>
      <c r="AH649" s="26"/>
      <c r="AI649" s="26"/>
      <c r="AJ649" s="26" t="s">
        <v>43</v>
      </c>
      <c r="AK649" s="24"/>
      <c r="AL649" s="24"/>
      <c r="AM649" s="26"/>
      <c r="AN649" s="26"/>
      <c r="AO649" s="26"/>
      <c r="AP649" s="26"/>
      <c r="AQ649" s="26"/>
      <c r="AR649" s="26"/>
      <c r="AS649" s="26" t="s">
        <v>129</v>
      </c>
      <c r="AT649" s="26" t="s">
        <v>128</v>
      </c>
      <c r="AU649" s="26" t="s">
        <v>128</v>
      </c>
      <c r="AV649" s="26" t="s">
        <v>128</v>
      </c>
      <c r="AW649" s="26" t="s">
        <v>129</v>
      </c>
      <c r="AX649" s="26" t="s">
        <v>128</v>
      </c>
      <c r="AY649" s="26"/>
      <c r="AZ649" s="26" t="s">
        <v>5227</v>
      </c>
      <c r="BA649" s="39" t="s">
        <v>5226</v>
      </c>
    </row>
    <row r="650" spans="1:53" ht="16.05" customHeight="1" x14ac:dyDescent="0.3">
      <c r="A650" s="23">
        <v>2001</v>
      </c>
      <c r="B650" s="27" t="s">
        <v>123</v>
      </c>
      <c r="C650" s="27" t="s">
        <v>124</v>
      </c>
      <c r="D650" s="27" t="s">
        <v>2035</v>
      </c>
      <c r="E650" s="28">
        <v>37195</v>
      </c>
      <c r="F650" s="36">
        <v>0.52351851851851849</v>
      </c>
      <c r="G650" s="22">
        <v>37195</v>
      </c>
      <c r="H650" s="37">
        <v>0.60685185185185186</v>
      </c>
      <c r="I650" s="34" t="s">
        <v>6250</v>
      </c>
      <c r="J650" s="35">
        <v>37.249000000000002</v>
      </c>
      <c r="K650" s="35">
        <v>36.136000000000003</v>
      </c>
      <c r="L650" s="42">
        <v>10</v>
      </c>
      <c r="M650" s="35">
        <v>5.2</v>
      </c>
      <c r="N650" s="35"/>
      <c r="O650" s="44">
        <v>5.2</v>
      </c>
      <c r="P650" s="44">
        <v>5.0999999999999996</v>
      </c>
      <c r="Q650" s="44">
        <v>4.4000000000000004</v>
      </c>
      <c r="R650" s="44"/>
      <c r="S650" s="27" t="s">
        <v>5277</v>
      </c>
      <c r="T650" s="23" t="s">
        <v>497</v>
      </c>
      <c r="U650" s="27"/>
      <c r="V650" s="46">
        <v>3733957</v>
      </c>
      <c r="W650" s="46"/>
      <c r="X650" s="23">
        <v>0</v>
      </c>
      <c r="Y650" s="23">
        <v>0</v>
      </c>
      <c r="Z650" s="23">
        <v>5</v>
      </c>
      <c r="AA650" s="23"/>
      <c r="AB650" s="47"/>
      <c r="AC650" s="27"/>
      <c r="AD650" s="23" t="s">
        <v>232</v>
      </c>
      <c r="AE650" s="23"/>
      <c r="AF650" s="23"/>
      <c r="AG650" s="23"/>
      <c r="AH650" s="23" t="s">
        <v>128</v>
      </c>
      <c r="AI650" s="23" t="s">
        <v>128</v>
      </c>
      <c r="AJ650" s="23" t="s">
        <v>2037</v>
      </c>
      <c r="AK650" s="27" t="s">
        <v>97</v>
      </c>
      <c r="AL650" s="27" t="s">
        <v>2038</v>
      </c>
      <c r="AM650" s="23"/>
      <c r="AN650" s="23"/>
      <c r="AO650" s="23"/>
      <c r="AP650" s="23"/>
      <c r="AQ650" s="23"/>
      <c r="AR650" s="23"/>
      <c r="AS650" s="23" t="s">
        <v>129</v>
      </c>
      <c r="AT650" s="23" t="s">
        <v>129</v>
      </c>
      <c r="AU650" s="23" t="s">
        <v>128</v>
      </c>
      <c r="AV650" s="23" t="s">
        <v>128</v>
      </c>
      <c r="AW650" s="23" t="s">
        <v>129</v>
      </c>
      <c r="AX650" s="23" t="s">
        <v>128</v>
      </c>
      <c r="AY650" s="23"/>
      <c r="AZ650" s="23" t="s">
        <v>2036</v>
      </c>
      <c r="BA650" s="45" t="s">
        <v>6543</v>
      </c>
    </row>
    <row r="651" spans="1:53" ht="16.05" customHeight="1" x14ac:dyDescent="0.3">
      <c r="A651" s="23">
        <v>2001</v>
      </c>
      <c r="B651" s="27" t="s">
        <v>357</v>
      </c>
      <c r="C651" s="27" t="s">
        <v>1813</v>
      </c>
      <c r="D651" s="27" t="s">
        <v>2039</v>
      </c>
      <c r="E651" s="28">
        <v>37244</v>
      </c>
      <c r="F651" s="36">
        <v>0.32931712962962961</v>
      </c>
      <c r="G651" s="22">
        <v>37244</v>
      </c>
      <c r="H651" s="37">
        <v>0.57931712962962967</v>
      </c>
      <c r="I651" s="34" t="s">
        <v>6250</v>
      </c>
      <c r="J651" s="35">
        <v>23.632000000000001</v>
      </c>
      <c r="K651" s="35">
        <v>90.376000000000005</v>
      </c>
      <c r="L651" s="42">
        <v>60.2</v>
      </c>
      <c r="M651" s="43">
        <v>4.5599999999999996</v>
      </c>
      <c r="N651" s="35"/>
      <c r="O651" s="44">
        <v>3.82</v>
      </c>
      <c r="P651" s="44">
        <v>4.2</v>
      </c>
      <c r="Q651" s="44">
        <v>3.3</v>
      </c>
      <c r="R651" s="44"/>
      <c r="S651" s="27" t="s">
        <v>5110</v>
      </c>
      <c r="T651" s="23" t="s">
        <v>139</v>
      </c>
      <c r="U651" s="27"/>
      <c r="V651" s="46">
        <v>11016427</v>
      </c>
      <c r="W651" s="47"/>
      <c r="X651" s="23">
        <v>0</v>
      </c>
      <c r="Y651" s="23">
        <v>0</v>
      </c>
      <c r="Z651" s="23">
        <v>100</v>
      </c>
      <c r="AA651" s="23"/>
      <c r="AB651" s="47"/>
      <c r="AC651" s="27"/>
      <c r="AD651" s="50" t="s">
        <v>211</v>
      </c>
      <c r="AE651" s="23"/>
      <c r="AF651" s="66" t="s">
        <v>141</v>
      </c>
      <c r="AG651" s="23" t="s">
        <v>128</v>
      </c>
      <c r="AH651" s="23" t="s">
        <v>128</v>
      </c>
      <c r="AI651" s="23" t="s">
        <v>128</v>
      </c>
      <c r="AJ651" s="23" t="s">
        <v>43</v>
      </c>
      <c r="AK651" s="27"/>
      <c r="AL651" s="27"/>
      <c r="AM651" s="23"/>
      <c r="AN651" s="23"/>
      <c r="AO651" s="23" t="s">
        <v>129</v>
      </c>
      <c r="AP651" s="23"/>
      <c r="AQ651" s="23" t="s">
        <v>129</v>
      </c>
      <c r="AR651" s="23"/>
      <c r="AS651" s="23" t="s">
        <v>129</v>
      </c>
      <c r="AT651" s="23" t="s">
        <v>129</v>
      </c>
      <c r="AU651" s="23" t="s">
        <v>129</v>
      </c>
      <c r="AV651" s="23" t="s">
        <v>128</v>
      </c>
      <c r="AW651" s="23" t="s">
        <v>129</v>
      </c>
      <c r="AX651" s="23" t="s">
        <v>128</v>
      </c>
      <c r="AY651" s="23"/>
      <c r="AZ651" s="23" t="s">
        <v>2040</v>
      </c>
      <c r="BA651" s="45" t="s">
        <v>2041</v>
      </c>
    </row>
    <row r="652" spans="1:53" ht="15.6" customHeight="1" x14ac:dyDescent="0.3">
      <c r="A652" s="23">
        <v>2002</v>
      </c>
      <c r="B652" s="27" t="s">
        <v>393</v>
      </c>
      <c r="C652" s="27" t="s">
        <v>769</v>
      </c>
      <c r="D652" s="27" t="s">
        <v>2042</v>
      </c>
      <c r="E652" s="28">
        <v>37265</v>
      </c>
      <c r="F652" s="36">
        <v>0.28190972222222221</v>
      </c>
      <c r="G652" s="22">
        <v>37265</v>
      </c>
      <c r="H652" s="37">
        <v>0.49024305555555553</v>
      </c>
      <c r="I652" s="34" t="s">
        <v>6250</v>
      </c>
      <c r="J652" s="35">
        <v>38.673000000000002</v>
      </c>
      <c r="K652" s="35">
        <v>69.902000000000001</v>
      </c>
      <c r="L652" s="42">
        <v>33</v>
      </c>
      <c r="M652" s="35">
        <v>5.2619999999999996</v>
      </c>
      <c r="N652" s="35"/>
      <c r="O652" s="44"/>
      <c r="P652" s="44">
        <v>5.2</v>
      </c>
      <c r="Q652" s="44">
        <v>5.2</v>
      </c>
      <c r="R652" s="44"/>
      <c r="S652" s="27" t="s">
        <v>5303</v>
      </c>
      <c r="T652" s="23" t="s">
        <v>582</v>
      </c>
      <c r="U652" s="27"/>
      <c r="V652" s="46">
        <v>2047291</v>
      </c>
      <c r="W652" s="95" t="s">
        <v>2043</v>
      </c>
      <c r="X652" s="23">
        <v>3</v>
      </c>
      <c r="Y652" s="23">
        <v>3</v>
      </c>
      <c r="Z652" s="50" t="s">
        <v>2044</v>
      </c>
      <c r="AA652" s="23">
        <v>600</v>
      </c>
      <c r="AB652" s="47"/>
      <c r="AC652" s="27" t="s">
        <v>2045</v>
      </c>
      <c r="AD652" s="23">
        <f>209-52</f>
        <v>157</v>
      </c>
      <c r="AE652" s="23">
        <v>52</v>
      </c>
      <c r="AF652" s="62" t="s">
        <v>137</v>
      </c>
      <c r="AG652" s="23"/>
      <c r="AH652" s="23" t="s">
        <v>129</v>
      </c>
      <c r="AI652" s="23" t="s">
        <v>128</v>
      </c>
      <c r="AJ652" s="23" t="s">
        <v>43</v>
      </c>
      <c r="AK652" s="27" t="s">
        <v>1300</v>
      </c>
      <c r="AL652" s="27"/>
      <c r="AM652" s="23"/>
      <c r="AN652" s="23"/>
      <c r="AO652" s="23"/>
      <c r="AP652" s="23"/>
      <c r="AQ652" s="23" t="s">
        <v>129</v>
      </c>
      <c r="AR652" s="23"/>
      <c r="AS652" s="23" t="s">
        <v>129</v>
      </c>
      <c r="AT652" s="23" t="s">
        <v>129</v>
      </c>
      <c r="AU652" s="23" t="s">
        <v>129</v>
      </c>
      <c r="AV652" s="23" t="s">
        <v>129</v>
      </c>
      <c r="AW652" s="23" t="s">
        <v>129</v>
      </c>
      <c r="AX652" s="23" t="s">
        <v>128</v>
      </c>
      <c r="AY652" s="23"/>
      <c r="AZ652" s="23" t="s">
        <v>2046</v>
      </c>
      <c r="BA652" s="65" t="s">
        <v>2047</v>
      </c>
    </row>
    <row r="653" spans="1:53" ht="16.05" customHeight="1" x14ac:dyDescent="0.3">
      <c r="A653" s="23">
        <v>2002</v>
      </c>
      <c r="B653" s="27" t="s">
        <v>123</v>
      </c>
      <c r="C653" s="27" t="s">
        <v>124</v>
      </c>
      <c r="D653" s="27" t="s">
        <v>574</v>
      </c>
      <c r="E653" s="28">
        <v>37277</v>
      </c>
      <c r="F653" s="36">
        <v>0.60721064814814818</v>
      </c>
      <c r="G653" s="22">
        <v>37277</v>
      </c>
      <c r="H653" s="37">
        <v>0.69054398148148144</v>
      </c>
      <c r="I653" s="34" t="s">
        <v>6250</v>
      </c>
      <c r="J653" s="35">
        <v>38.664000000000001</v>
      </c>
      <c r="K653" s="35">
        <v>27.881</v>
      </c>
      <c r="L653" s="42">
        <v>10</v>
      </c>
      <c r="M653" s="35">
        <v>4.7</v>
      </c>
      <c r="N653" s="35">
        <v>4.8</v>
      </c>
      <c r="O653" s="44">
        <v>4.8</v>
      </c>
      <c r="P653" s="44">
        <v>4.5999999999999996</v>
      </c>
      <c r="Q653" s="44">
        <v>4</v>
      </c>
      <c r="R653" s="44"/>
      <c r="S653" s="27" t="s">
        <v>5276</v>
      </c>
      <c r="T653" s="23" t="s">
        <v>582</v>
      </c>
      <c r="U653" s="27"/>
      <c r="V653" s="46">
        <v>3613337</v>
      </c>
      <c r="W653" s="46"/>
      <c r="X653" s="23">
        <v>1</v>
      </c>
      <c r="Y653" s="23">
        <v>1</v>
      </c>
      <c r="Z653" s="23"/>
      <c r="AA653" s="23"/>
      <c r="AB653" s="47"/>
      <c r="AC653" s="27" t="s">
        <v>5900</v>
      </c>
      <c r="AD653" s="23"/>
      <c r="AE653" s="23"/>
      <c r="AF653" s="23"/>
      <c r="AG653" s="23"/>
      <c r="AH653" s="23" t="s">
        <v>128</v>
      </c>
      <c r="AI653" s="23" t="s">
        <v>128</v>
      </c>
      <c r="AJ653" s="23" t="s">
        <v>1631</v>
      </c>
      <c r="AK653" s="27"/>
      <c r="AL653" s="27"/>
      <c r="AM653" s="23"/>
      <c r="AN653" s="23"/>
      <c r="AO653" s="23"/>
      <c r="AP653" s="23"/>
      <c r="AQ653" s="23"/>
      <c r="AR653" s="23"/>
      <c r="AS653" s="23" t="s">
        <v>129</v>
      </c>
      <c r="AT653" s="23" t="s">
        <v>129</v>
      </c>
      <c r="AU653" s="23" t="s">
        <v>128</v>
      </c>
      <c r="AV653" s="23" t="s">
        <v>128</v>
      </c>
      <c r="AW653" s="23" t="s">
        <v>129</v>
      </c>
      <c r="AX653" s="23" t="s">
        <v>128</v>
      </c>
      <c r="AY653" s="23"/>
      <c r="AZ653" s="23" t="s">
        <v>2049</v>
      </c>
      <c r="BA653" s="45" t="s">
        <v>6409</v>
      </c>
    </row>
    <row r="654" spans="1:53" ht="16.05" customHeight="1" x14ac:dyDescent="0.3">
      <c r="A654" s="23">
        <v>2002</v>
      </c>
      <c r="B654" s="27" t="s">
        <v>393</v>
      </c>
      <c r="C654" s="27" t="s">
        <v>769</v>
      </c>
      <c r="D654" s="27" t="s">
        <v>2042</v>
      </c>
      <c r="E654" s="28">
        <v>37290</v>
      </c>
      <c r="F654" s="36">
        <v>0.87461805555555561</v>
      </c>
      <c r="G654" s="22">
        <v>37291</v>
      </c>
      <c r="H654" s="37">
        <v>8.295138888888888E-2</v>
      </c>
      <c r="I654" s="34" t="s">
        <v>6250</v>
      </c>
      <c r="J654" s="35">
        <v>38.773000000000003</v>
      </c>
      <c r="K654" s="35">
        <v>69.924000000000007</v>
      </c>
      <c r="L654" s="42">
        <v>43.8</v>
      </c>
      <c r="M654" s="35">
        <v>4.8899999999999997</v>
      </c>
      <c r="N654" s="35"/>
      <c r="O654" s="44">
        <v>5.2</v>
      </c>
      <c r="P654" s="44">
        <v>4.9000000000000004</v>
      </c>
      <c r="Q654" s="44">
        <v>4.0999999999999996</v>
      </c>
      <c r="R654" s="44"/>
      <c r="S654" s="27" t="s">
        <v>5110</v>
      </c>
      <c r="T654" s="23"/>
      <c r="U654" s="27"/>
      <c r="V654" s="46">
        <v>956470</v>
      </c>
      <c r="W654" s="47"/>
      <c r="X654" s="23">
        <v>0</v>
      </c>
      <c r="Y654" s="23">
        <v>0</v>
      </c>
      <c r="Z654" s="50" t="s">
        <v>211</v>
      </c>
      <c r="AA654" s="23"/>
      <c r="AB654" s="47"/>
      <c r="AC654" s="27"/>
      <c r="AD654" s="50" t="s">
        <v>211</v>
      </c>
      <c r="AE654" s="23"/>
      <c r="AF654" s="66" t="s">
        <v>141</v>
      </c>
      <c r="AG654" s="23"/>
      <c r="AH654" s="23" t="s">
        <v>128</v>
      </c>
      <c r="AI654" s="23" t="s">
        <v>128</v>
      </c>
      <c r="AJ654" s="23" t="s">
        <v>2051</v>
      </c>
      <c r="AK654" s="27" t="s">
        <v>2052</v>
      </c>
      <c r="AL654" s="27" t="s">
        <v>2053</v>
      </c>
      <c r="AM654" s="23"/>
      <c r="AN654" s="23" t="s">
        <v>129</v>
      </c>
      <c r="AO654" s="23" t="s">
        <v>129</v>
      </c>
      <c r="AP654" s="23"/>
      <c r="AQ654" s="23" t="s">
        <v>129</v>
      </c>
      <c r="AR654" s="23"/>
      <c r="AS654" s="23" t="s">
        <v>128</v>
      </c>
      <c r="AT654" s="23" t="s">
        <v>129</v>
      </c>
      <c r="AU654" s="23" t="s">
        <v>129</v>
      </c>
      <c r="AV654" s="23" t="s">
        <v>128</v>
      </c>
      <c r="AW654" s="23" t="s">
        <v>129</v>
      </c>
      <c r="AX654" s="23" t="s">
        <v>128</v>
      </c>
      <c r="AY654" s="23"/>
      <c r="AZ654" s="23" t="s">
        <v>2050</v>
      </c>
      <c r="BA654" s="45"/>
    </row>
    <row r="655" spans="1:53" ht="16.05" customHeight="1" x14ac:dyDescent="0.3">
      <c r="A655" s="23">
        <v>2002</v>
      </c>
      <c r="B655" s="27" t="s">
        <v>187</v>
      </c>
      <c r="C655" s="27" t="s">
        <v>188</v>
      </c>
      <c r="D655" s="27" t="s">
        <v>2054</v>
      </c>
      <c r="E655" s="28">
        <v>37304</v>
      </c>
      <c r="F655" s="36">
        <v>0.54435185185185186</v>
      </c>
      <c r="G655" s="22">
        <v>37304</v>
      </c>
      <c r="H655" s="37">
        <v>0.69018518518518512</v>
      </c>
      <c r="I655" s="34" t="s">
        <v>6250</v>
      </c>
      <c r="J655" s="35">
        <v>28.093</v>
      </c>
      <c r="K655" s="35">
        <v>51.755000000000003</v>
      </c>
      <c r="L655" s="42">
        <v>33</v>
      </c>
      <c r="M655" s="35">
        <v>5.343</v>
      </c>
      <c r="N655" s="35">
        <v>5.4</v>
      </c>
      <c r="O655" s="44"/>
      <c r="P655" s="44">
        <v>5.6</v>
      </c>
      <c r="Q655" s="44">
        <v>5</v>
      </c>
      <c r="R655" s="44"/>
      <c r="S655" s="27" t="s">
        <v>6167</v>
      </c>
      <c r="T655" s="23" t="s">
        <v>134</v>
      </c>
      <c r="U655" s="27"/>
      <c r="V655" s="46">
        <v>2965764</v>
      </c>
      <c r="W655" s="46">
        <v>780</v>
      </c>
      <c r="X655" s="23">
        <v>1</v>
      </c>
      <c r="Y655" s="23">
        <v>1</v>
      </c>
      <c r="Z655" s="23">
        <v>30</v>
      </c>
      <c r="AA655" s="23"/>
      <c r="AB655" s="47"/>
      <c r="AC655" s="27" t="s">
        <v>5900</v>
      </c>
      <c r="AD655" s="26">
        <v>150</v>
      </c>
      <c r="AE655" s="23"/>
      <c r="AF655" s="62" t="s">
        <v>137</v>
      </c>
      <c r="AG655" s="23" t="s">
        <v>128</v>
      </c>
      <c r="AH655" s="23" t="s">
        <v>128</v>
      </c>
      <c r="AI655" s="23" t="s">
        <v>128</v>
      </c>
      <c r="AJ655" s="23" t="s">
        <v>43</v>
      </c>
      <c r="AK655" s="27"/>
      <c r="AL655" s="27"/>
      <c r="AM655" s="23"/>
      <c r="AN655" s="23"/>
      <c r="AO655" s="23"/>
      <c r="AP655" s="23"/>
      <c r="AQ655" s="23" t="s">
        <v>129</v>
      </c>
      <c r="AR655" s="23"/>
      <c r="AS655" s="23" t="s">
        <v>129</v>
      </c>
      <c r="AT655" s="23" t="s">
        <v>129</v>
      </c>
      <c r="AU655" s="23" t="s">
        <v>129</v>
      </c>
      <c r="AV655" s="23" t="s">
        <v>129</v>
      </c>
      <c r="AW655" s="23" t="s">
        <v>129</v>
      </c>
      <c r="AX655" s="23" t="s">
        <v>128</v>
      </c>
      <c r="AY655" s="23"/>
      <c r="AZ655" s="23" t="s">
        <v>2055</v>
      </c>
      <c r="BA655" s="39" t="s">
        <v>5734</v>
      </c>
    </row>
    <row r="656" spans="1:53" ht="16.05" customHeight="1" x14ac:dyDescent="0.3">
      <c r="A656" s="23">
        <v>2002</v>
      </c>
      <c r="B656" s="27" t="s">
        <v>148</v>
      </c>
      <c r="C656" s="27" t="s">
        <v>149</v>
      </c>
      <c r="D656" s="27" t="s">
        <v>2059</v>
      </c>
      <c r="E656" s="28">
        <v>37309</v>
      </c>
      <c r="F656" s="36">
        <v>0.81436342592592592</v>
      </c>
      <c r="G656" s="22">
        <v>37309</v>
      </c>
      <c r="H656" s="37">
        <v>0.48103009259259261</v>
      </c>
      <c r="I656" s="34" t="s">
        <v>6250</v>
      </c>
      <c r="J656" s="35">
        <v>32.319000000000003</v>
      </c>
      <c r="K656" s="35">
        <v>-115.322</v>
      </c>
      <c r="L656" s="42">
        <v>7</v>
      </c>
      <c r="M656" s="35">
        <v>5.5060000000000002</v>
      </c>
      <c r="N656" s="35">
        <v>5.7</v>
      </c>
      <c r="O656" s="44">
        <v>5.6</v>
      </c>
      <c r="P656" s="44">
        <v>5.3</v>
      </c>
      <c r="Q656" s="44">
        <v>5.3</v>
      </c>
      <c r="R656" s="44"/>
      <c r="S656" s="27" t="s">
        <v>5304</v>
      </c>
      <c r="T656" s="23" t="s">
        <v>134</v>
      </c>
      <c r="U656" s="27"/>
      <c r="V656" s="47">
        <v>1359000</v>
      </c>
      <c r="W656" s="47"/>
      <c r="X656" s="23"/>
      <c r="Y656" s="23"/>
      <c r="Z656" s="23"/>
      <c r="AA656" s="23"/>
      <c r="AB656" s="47"/>
      <c r="AC656" s="27"/>
      <c r="AD656" s="23" t="s">
        <v>232</v>
      </c>
      <c r="AE656" s="50"/>
      <c r="AF656" s="62" t="s">
        <v>141</v>
      </c>
      <c r="AG656" s="23"/>
      <c r="AH656" s="23"/>
      <c r="AI656" s="23"/>
      <c r="AJ656" s="23" t="s">
        <v>43</v>
      </c>
      <c r="AK656" s="27"/>
      <c r="AL656" s="27" t="s">
        <v>2061</v>
      </c>
      <c r="AM656" s="23"/>
      <c r="AN656" s="23"/>
      <c r="AO656" s="23"/>
      <c r="AP656" s="23"/>
      <c r="AQ656" s="23" t="s">
        <v>129</v>
      </c>
      <c r="AR656" s="23"/>
      <c r="AS656" s="23" t="s">
        <v>129</v>
      </c>
      <c r="AT656" s="23" t="s">
        <v>128</v>
      </c>
      <c r="AU656" s="23" t="s">
        <v>129</v>
      </c>
      <c r="AV656" s="23" t="s">
        <v>128</v>
      </c>
      <c r="AW656" s="23" t="s">
        <v>129</v>
      </c>
      <c r="AX656" s="23" t="s">
        <v>128</v>
      </c>
      <c r="AY656" s="23"/>
      <c r="AZ656" s="23" t="s">
        <v>2060</v>
      </c>
      <c r="BA656" s="45"/>
    </row>
    <row r="657" spans="1:53" ht="16.05" customHeight="1" x14ac:dyDescent="0.3">
      <c r="A657" s="23">
        <v>2002</v>
      </c>
      <c r="B657" s="27" t="s">
        <v>294</v>
      </c>
      <c r="C657" s="27" t="s">
        <v>468</v>
      </c>
      <c r="D657" s="27" t="s">
        <v>2062</v>
      </c>
      <c r="E657" s="28">
        <v>37347</v>
      </c>
      <c r="F657" s="36">
        <v>0.25989583333333333</v>
      </c>
      <c r="G657" s="22">
        <v>37347</v>
      </c>
      <c r="H657" s="37">
        <v>0.67656250000000007</v>
      </c>
      <c r="I657" s="34" t="s">
        <v>6250</v>
      </c>
      <c r="J657" s="35">
        <v>-6.1909999999999998</v>
      </c>
      <c r="K657" s="35">
        <v>147.42099999999999</v>
      </c>
      <c r="L657" s="42">
        <v>80</v>
      </c>
      <c r="M657" s="35">
        <v>5.3129999999999997</v>
      </c>
      <c r="N657" s="35"/>
      <c r="O657" s="44">
        <v>5</v>
      </c>
      <c r="P657" s="44">
        <v>5</v>
      </c>
      <c r="Q657" s="44"/>
      <c r="R657" s="44"/>
      <c r="S657" s="27" t="s">
        <v>5305</v>
      </c>
      <c r="T657" s="23"/>
      <c r="U657" s="27"/>
      <c r="V657" s="46"/>
      <c r="W657" s="47">
        <v>690</v>
      </c>
      <c r="X657" s="23">
        <v>36</v>
      </c>
      <c r="Y657" s="23">
        <v>0</v>
      </c>
      <c r="Z657" s="23">
        <v>11</v>
      </c>
      <c r="AA657" s="23"/>
      <c r="AB657" s="47">
        <v>163</v>
      </c>
      <c r="AC657" s="27" t="s">
        <v>1701</v>
      </c>
      <c r="AD657" s="50" t="s">
        <v>2063</v>
      </c>
      <c r="AE657" s="23"/>
      <c r="AF657" s="66"/>
      <c r="AG657" s="23" t="s">
        <v>129</v>
      </c>
      <c r="AH657" s="23" t="s">
        <v>129</v>
      </c>
      <c r="AI657" s="23"/>
      <c r="AJ657" s="23" t="s">
        <v>387</v>
      </c>
      <c r="AK657" s="27" t="s">
        <v>100</v>
      </c>
      <c r="AL657" s="27" t="s">
        <v>2065</v>
      </c>
      <c r="AM657" s="23"/>
      <c r="AN657" s="23"/>
      <c r="AO657" s="23"/>
      <c r="AP657" s="23"/>
      <c r="AQ657" s="23"/>
      <c r="AR657" s="23"/>
      <c r="AS657" s="23" t="s">
        <v>129</v>
      </c>
      <c r="AT657" s="23" t="s">
        <v>129</v>
      </c>
      <c r="AU657" s="23" t="s">
        <v>128</v>
      </c>
      <c r="AV657" s="23" t="s">
        <v>128</v>
      </c>
      <c r="AW657" s="23" t="s">
        <v>129</v>
      </c>
      <c r="AX657" s="23" t="s">
        <v>128</v>
      </c>
      <c r="AY657" s="23"/>
      <c r="AZ657" s="23" t="s">
        <v>2064</v>
      </c>
      <c r="BA657" s="65" t="s">
        <v>2066</v>
      </c>
    </row>
    <row r="658" spans="1:53" ht="16.05" customHeight="1" x14ac:dyDescent="0.3">
      <c r="A658" s="23">
        <v>2002</v>
      </c>
      <c r="B658" s="27" t="s">
        <v>679</v>
      </c>
      <c r="C658" s="27" t="s">
        <v>680</v>
      </c>
      <c r="D658" s="27" t="s">
        <v>2067</v>
      </c>
      <c r="E658" s="28">
        <v>37351</v>
      </c>
      <c r="F658" s="36">
        <v>0.55140046296296297</v>
      </c>
      <c r="G658" s="22">
        <v>37351</v>
      </c>
      <c r="H658" s="37">
        <v>0.67640046296296286</v>
      </c>
      <c r="I658" s="34" t="s">
        <v>6250</v>
      </c>
      <c r="J658" s="35">
        <v>42.04</v>
      </c>
      <c r="K658" s="35">
        <v>24.911000000000001</v>
      </c>
      <c r="L658" s="42">
        <v>26.8</v>
      </c>
      <c r="M658" s="35">
        <v>4.5999999999999996</v>
      </c>
      <c r="N658" s="35"/>
      <c r="O658" s="44">
        <v>4.5999999999999996</v>
      </c>
      <c r="P658" s="44">
        <v>4.8</v>
      </c>
      <c r="Q658" s="44">
        <v>3.8</v>
      </c>
      <c r="R658" s="44"/>
      <c r="S658" s="27" t="s">
        <v>5277</v>
      </c>
      <c r="T658" s="23"/>
      <c r="U658" s="27"/>
      <c r="V658" s="46"/>
      <c r="W658" s="47"/>
      <c r="X658" s="23"/>
      <c r="Y658" s="23"/>
      <c r="Z658" s="23"/>
      <c r="AA658" s="23"/>
      <c r="AB658" s="47"/>
      <c r="AC658" s="27"/>
      <c r="AD658" s="23">
        <v>508</v>
      </c>
      <c r="AE658" s="23">
        <v>1</v>
      </c>
      <c r="AF658" s="66"/>
      <c r="AG658" s="23" t="s">
        <v>128</v>
      </c>
      <c r="AH658" s="23"/>
      <c r="AI658" s="23"/>
      <c r="AJ658" s="23" t="s">
        <v>43</v>
      </c>
      <c r="AK658" s="27" t="s">
        <v>835</v>
      </c>
      <c r="AL658" s="27"/>
      <c r="AM658" s="23"/>
      <c r="AN658" s="23"/>
      <c r="AO658" s="23"/>
      <c r="AP658" s="23"/>
      <c r="AQ658" s="23"/>
      <c r="AR658" s="23"/>
      <c r="AS658" s="23" t="s">
        <v>129</v>
      </c>
      <c r="AT658" s="23" t="s">
        <v>128</v>
      </c>
      <c r="AU658" s="23" t="s">
        <v>128</v>
      </c>
      <c r="AV658" s="23" t="s">
        <v>128</v>
      </c>
      <c r="AW658" s="23" t="s">
        <v>129</v>
      </c>
      <c r="AX658" s="23" t="s">
        <v>128</v>
      </c>
      <c r="AY658" s="23"/>
      <c r="AZ658" s="23" t="s">
        <v>2068</v>
      </c>
      <c r="BA658" s="65" t="s">
        <v>2069</v>
      </c>
    </row>
    <row r="659" spans="1:53" ht="16.05" customHeight="1" x14ac:dyDescent="0.3">
      <c r="A659" s="23">
        <v>2002</v>
      </c>
      <c r="B659" s="27" t="s">
        <v>148</v>
      </c>
      <c r="C659" s="27" t="s">
        <v>191</v>
      </c>
      <c r="D659" s="27" t="s">
        <v>2070</v>
      </c>
      <c r="E659" s="28">
        <v>37366</v>
      </c>
      <c r="F659" s="36">
        <v>0.45193287037037039</v>
      </c>
      <c r="G659" s="22">
        <v>37366</v>
      </c>
      <c r="H659" s="37">
        <v>0.2852662037037037</v>
      </c>
      <c r="I659" s="34" t="s">
        <v>6250</v>
      </c>
      <c r="J659" s="35">
        <v>44.512</v>
      </c>
      <c r="K659" s="35">
        <v>-73.698999999999998</v>
      </c>
      <c r="L659" s="42">
        <v>4.8</v>
      </c>
      <c r="M659" s="35">
        <v>5.1550000000000002</v>
      </c>
      <c r="N659" s="35">
        <v>5</v>
      </c>
      <c r="O659" s="44"/>
      <c r="P659" s="44">
        <v>5.2</v>
      </c>
      <c r="Q659" s="44">
        <v>4.2</v>
      </c>
      <c r="R659" s="44"/>
      <c r="S659" s="27" t="s">
        <v>5306</v>
      </c>
      <c r="T659" s="23" t="s">
        <v>171</v>
      </c>
      <c r="U659" s="27"/>
      <c r="V659" s="46">
        <v>6122763</v>
      </c>
      <c r="W659" s="47"/>
      <c r="X659" s="23">
        <v>0</v>
      </c>
      <c r="Y659" s="23">
        <v>0</v>
      </c>
      <c r="Z659" s="23">
        <v>0</v>
      </c>
      <c r="AA659" s="23"/>
      <c r="AB659" s="47"/>
      <c r="AC659" s="27"/>
      <c r="AD659" s="23">
        <v>900</v>
      </c>
      <c r="AE659" s="23">
        <v>0</v>
      </c>
      <c r="AF659" s="66">
        <v>16000000</v>
      </c>
      <c r="AG659" s="23" t="s">
        <v>129</v>
      </c>
      <c r="AH659" s="23" t="s">
        <v>129</v>
      </c>
      <c r="AI659" s="23" t="s">
        <v>129</v>
      </c>
      <c r="AJ659" s="23" t="s">
        <v>43</v>
      </c>
      <c r="AK659" s="27" t="s">
        <v>100</v>
      </c>
      <c r="AL659" s="27"/>
      <c r="AM659" s="23"/>
      <c r="AN659" s="23"/>
      <c r="AO659" s="23"/>
      <c r="AP659" s="23"/>
      <c r="AQ659" s="23"/>
      <c r="AR659" s="23"/>
      <c r="AS659" s="23" t="s">
        <v>129</v>
      </c>
      <c r="AT659" s="23" t="s">
        <v>128</v>
      </c>
      <c r="AU659" s="23" t="s">
        <v>129</v>
      </c>
      <c r="AV659" s="23" t="s">
        <v>128</v>
      </c>
      <c r="AW659" s="23" t="s">
        <v>129</v>
      </c>
      <c r="AX659" s="23" t="s">
        <v>128</v>
      </c>
      <c r="AY659" s="23" t="s">
        <v>6339</v>
      </c>
      <c r="AZ659" s="23" t="s">
        <v>2071</v>
      </c>
      <c r="BA659" s="45"/>
    </row>
    <row r="660" spans="1:53" ht="16.05" customHeight="1" x14ac:dyDescent="0.3">
      <c r="A660" s="23">
        <v>2002</v>
      </c>
      <c r="B660" s="27" t="s">
        <v>269</v>
      </c>
      <c r="C660" s="27" t="s">
        <v>270</v>
      </c>
      <c r="D660" s="27" t="s">
        <v>2072</v>
      </c>
      <c r="E660" s="28">
        <v>37368</v>
      </c>
      <c r="F660" s="36">
        <v>0.20627314814814815</v>
      </c>
      <c r="G660" s="22">
        <v>37367</v>
      </c>
      <c r="H660" s="37">
        <v>0.99793981481481486</v>
      </c>
      <c r="I660" s="34" t="s">
        <v>6250</v>
      </c>
      <c r="J660" s="35">
        <v>-12.385999999999999</v>
      </c>
      <c r="K660" s="35">
        <v>-76.518000000000001</v>
      </c>
      <c r="L660" s="42">
        <v>66</v>
      </c>
      <c r="M660" s="43">
        <v>4.4400000000000004</v>
      </c>
      <c r="N660" s="35"/>
      <c r="O660" s="44"/>
      <c r="P660" s="44">
        <v>4.4000000000000004</v>
      </c>
      <c r="Q660" s="44">
        <v>3.6</v>
      </c>
      <c r="R660" s="44"/>
      <c r="S660" s="27" t="s">
        <v>5110</v>
      </c>
      <c r="T660" s="23" t="s">
        <v>1336</v>
      </c>
      <c r="U660" s="27"/>
      <c r="V660" s="46"/>
      <c r="W660" s="47"/>
      <c r="X660" s="23">
        <v>1</v>
      </c>
      <c r="Y660" s="23">
        <v>0</v>
      </c>
      <c r="Z660" s="23"/>
      <c r="AA660" s="23"/>
      <c r="AB660" s="47"/>
      <c r="AC660" s="27" t="s">
        <v>808</v>
      </c>
      <c r="AD660" s="23"/>
      <c r="AE660" s="23"/>
      <c r="AF660" s="23"/>
      <c r="AG660" s="23"/>
      <c r="AH660" s="23"/>
      <c r="AI660" s="23"/>
      <c r="AJ660" s="23" t="s">
        <v>43</v>
      </c>
      <c r="AK660" s="27"/>
      <c r="AL660" s="27"/>
      <c r="AM660" s="23"/>
      <c r="AN660" s="23"/>
      <c r="AO660" s="23"/>
      <c r="AP660" s="23"/>
      <c r="AQ660" s="23"/>
      <c r="AR660" s="23"/>
      <c r="AS660" s="23" t="s">
        <v>129</v>
      </c>
      <c r="AT660" s="23" t="s">
        <v>129</v>
      </c>
      <c r="AU660" s="23" t="s">
        <v>128</v>
      </c>
      <c r="AV660" s="23" t="s">
        <v>128</v>
      </c>
      <c r="AW660" s="23" t="s">
        <v>129</v>
      </c>
      <c r="AX660" s="23" t="s">
        <v>128</v>
      </c>
      <c r="AY660" s="23"/>
      <c r="AZ660" s="23" t="s">
        <v>2073</v>
      </c>
      <c r="BA660" s="45" t="s">
        <v>2074</v>
      </c>
    </row>
    <row r="661" spans="1:53" ht="16.05" customHeight="1" x14ac:dyDescent="0.3">
      <c r="A661" s="23">
        <v>2002</v>
      </c>
      <c r="B661" s="27" t="s">
        <v>187</v>
      </c>
      <c r="C661" s="27" t="s">
        <v>188</v>
      </c>
      <c r="D661" s="27" t="s">
        <v>2075</v>
      </c>
      <c r="E661" s="28">
        <v>37370</v>
      </c>
      <c r="F661" s="36">
        <v>0.82508101851851856</v>
      </c>
      <c r="G661" s="22">
        <v>37371</v>
      </c>
      <c r="H661" s="37">
        <v>1.2581018518518519E-2</v>
      </c>
      <c r="I661" s="34" t="s">
        <v>6250</v>
      </c>
      <c r="J661" s="35">
        <v>34.642000000000003</v>
      </c>
      <c r="K661" s="35">
        <v>47.4</v>
      </c>
      <c r="L661" s="42">
        <v>33</v>
      </c>
      <c r="M661" s="35">
        <v>5.399</v>
      </c>
      <c r="N661" s="35">
        <v>5.5</v>
      </c>
      <c r="O661" s="44"/>
      <c r="P661" s="44">
        <v>5.2</v>
      </c>
      <c r="Q661" s="44">
        <v>5.2</v>
      </c>
      <c r="R661" s="44"/>
      <c r="S661" s="27" t="s">
        <v>5503</v>
      </c>
      <c r="T661" s="23" t="s">
        <v>134</v>
      </c>
      <c r="U661" s="27"/>
      <c r="V661" s="46">
        <v>3524763</v>
      </c>
      <c r="W661" s="93" t="s">
        <v>2076</v>
      </c>
      <c r="X661" s="50" t="s">
        <v>638</v>
      </c>
      <c r="Y661" s="50" t="s">
        <v>638</v>
      </c>
      <c r="Z661" s="23">
        <v>56</v>
      </c>
      <c r="AA661" s="23"/>
      <c r="AB661" s="47"/>
      <c r="AC661" s="24" t="s">
        <v>5901</v>
      </c>
      <c r="AD661" s="23" t="s">
        <v>2077</v>
      </c>
      <c r="AE661" s="23" t="s">
        <v>2078</v>
      </c>
      <c r="AF661" s="66" t="s">
        <v>729</v>
      </c>
      <c r="AG661" s="23" t="s">
        <v>129</v>
      </c>
      <c r="AH661" s="23" t="s">
        <v>128</v>
      </c>
      <c r="AI661" s="23" t="s">
        <v>128</v>
      </c>
      <c r="AJ661" s="23" t="s">
        <v>2080</v>
      </c>
      <c r="AK661" s="27"/>
      <c r="AL661" s="27" t="s">
        <v>2081</v>
      </c>
      <c r="AM661" s="23"/>
      <c r="AN661" s="23"/>
      <c r="AO661" s="23"/>
      <c r="AP661" s="23"/>
      <c r="AQ661" s="23" t="s">
        <v>129</v>
      </c>
      <c r="AR661" s="23"/>
      <c r="AS661" s="23" t="s">
        <v>129</v>
      </c>
      <c r="AT661" s="23" t="s">
        <v>129</v>
      </c>
      <c r="AU661" s="23" t="s">
        <v>129</v>
      </c>
      <c r="AV661" s="23" t="s">
        <v>129</v>
      </c>
      <c r="AW661" s="23" t="s">
        <v>129</v>
      </c>
      <c r="AX661" s="23" t="s">
        <v>128</v>
      </c>
      <c r="AY661" s="23"/>
      <c r="AZ661" s="23" t="s">
        <v>2079</v>
      </c>
      <c r="BA661" s="65" t="s">
        <v>5736</v>
      </c>
    </row>
    <row r="662" spans="1:53" ht="16.05" customHeight="1" x14ac:dyDescent="0.3">
      <c r="A662" s="23">
        <v>2002</v>
      </c>
      <c r="B662" s="27" t="s">
        <v>123</v>
      </c>
      <c r="C662" s="27" t="s">
        <v>1338</v>
      </c>
      <c r="D662" s="27" t="s">
        <v>2082</v>
      </c>
      <c r="E662" s="28">
        <v>37371</v>
      </c>
      <c r="F662" s="36">
        <v>0.73704861111111108</v>
      </c>
      <c r="G662" s="22">
        <v>37371</v>
      </c>
      <c r="H662" s="37">
        <v>0.94538194444444434</v>
      </c>
      <c r="I662" s="34" t="s">
        <v>6250</v>
      </c>
      <c r="J662" s="35">
        <v>41.762999999999998</v>
      </c>
      <c r="K662" s="35">
        <v>44.823</v>
      </c>
      <c r="L662" s="42">
        <v>10</v>
      </c>
      <c r="M662" s="35">
        <v>4.8</v>
      </c>
      <c r="N662" s="35">
        <v>5.15</v>
      </c>
      <c r="O662" s="44"/>
      <c r="P662" s="44">
        <v>4.7</v>
      </c>
      <c r="Q662" s="44">
        <v>4.3</v>
      </c>
      <c r="R662" s="44"/>
      <c r="S662" s="27" t="s">
        <v>5283</v>
      </c>
      <c r="T662" s="23" t="s">
        <v>335</v>
      </c>
      <c r="U662" s="27"/>
      <c r="V662" s="46">
        <v>1991917</v>
      </c>
      <c r="W662" s="95" t="s">
        <v>2083</v>
      </c>
      <c r="X662" s="50" t="s">
        <v>2084</v>
      </c>
      <c r="Y662" s="23">
        <v>4</v>
      </c>
      <c r="Z662" s="23" t="s">
        <v>2085</v>
      </c>
      <c r="AA662" s="23" t="s">
        <v>2086</v>
      </c>
      <c r="AB662" s="47"/>
      <c r="AC662" s="27" t="s">
        <v>2087</v>
      </c>
      <c r="AD662" s="50" t="s">
        <v>5980</v>
      </c>
      <c r="AE662" s="50" t="s">
        <v>5981</v>
      </c>
      <c r="AF662" s="66" t="s">
        <v>2088</v>
      </c>
      <c r="AG662" s="23" t="s">
        <v>129</v>
      </c>
      <c r="AH662" s="23" t="s">
        <v>129</v>
      </c>
      <c r="AI662" s="23" t="s">
        <v>128</v>
      </c>
      <c r="AJ662" s="23" t="s">
        <v>43</v>
      </c>
      <c r="AK662" s="27" t="s">
        <v>1967</v>
      </c>
      <c r="AL662" s="27" t="s">
        <v>5982</v>
      </c>
      <c r="AM662" s="23"/>
      <c r="AN662" s="23"/>
      <c r="AO662" s="23"/>
      <c r="AP662" s="23"/>
      <c r="AQ662" s="23"/>
      <c r="AR662" s="23"/>
      <c r="AS662" s="23" t="s">
        <v>129</v>
      </c>
      <c r="AT662" s="23" t="s">
        <v>129</v>
      </c>
      <c r="AU662" s="23" t="s">
        <v>129</v>
      </c>
      <c r="AV662" s="23" t="s">
        <v>129</v>
      </c>
      <c r="AW662" s="23" t="s">
        <v>129</v>
      </c>
      <c r="AX662" s="23" t="s">
        <v>128</v>
      </c>
      <c r="AY662" s="23" t="s">
        <v>6340</v>
      </c>
      <c r="AZ662" s="23" t="s">
        <v>2089</v>
      </c>
      <c r="BA662" s="65"/>
    </row>
    <row r="663" spans="1:53" ht="16.05" customHeight="1" x14ac:dyDescent="0.3">
      <c r="A663" s="23">
        <v>2002</v>
      </c>
      <c r="B663" s="27" t="s">
        <v>143</v>
      </c>
      <c r="C663" s="27" t="s">
        <v>2090</v>
      </c>
      <c r="D663" s="27" t="s">
        <v>2091</v>
      </c>
      <c r="E663" s="28">
        <v>37394</v>
      </c>
      <c r="F663" s="36">
        <v>0.63550925925925927</v>
      </c>
      <c r="G663" s="22">
        <v>37394</v>
      </c>
      <c r="H663" s="37">
        <v>0.76050925925925927</v>
      </c>
      <c r="I663" s="34" t="s">
        <v>6250</v>
      </c>
      <c r="J663" s="35">
        <v>-2.907</v>
      </c>
      <c r="K663" s="35">
        <v>33.732999999999997</v>
      </c>
      <c r="L663" s="42">
        <v>10</v>
      </c>
      <c r="M663" s="35">
        <v>5.5449999999999999</v>
      </c>
      <c r="N663" s="35"/>
      <c r="O663" s="44"/>
      <c r="P663" s="44">
        <v>5.2</v>
      </c>
      <c r="Q663" s="44">
        <v>5.5</v>
      </c>
      <c r="R663" s="44"/>
      <c r="S663" s="27" t="s">
        <v>5307</v>
      </c>
      <c r="T663" s="23" t="s">
        <v>139</v>
      </c>
      <c r="U663" s="27"/>
      <c r="V663" s="46">
        <v>6717123</v>
      </c>
      <c r="W663" s="47">
        <v>2000</v>
      </c>
      <c r="X663" s="23">
        <v>2</v>
      </c>
      <c r="Y663" s="23">
        <v>2</v>
      </c>
      <c r="Z663" s="23"/>
      <c r="AA663" s="23" t="s">
        <v>2092</v>
      </c>
      <c r="AB663" s="47"/>
      <c r="AC663" s="24" t="s">
        <v>5901</v>
      </c>
      <c r="AD663" s="23">
        <v>700</v>
      </c>
      <c r="AE663" s="23">
        <v>690</v>
      </c>
      <c r="AF663" s="62" t="s">
        <v>137</v>
      </c>
      <c r="AG663" s="23"/>
      <c r="AH663" s="23" t="s">
        <v>128</v>
      </c>
      <c r="AI663" s="23" t="s">
        <v>128</v>
      </c>
      <c r="AJ663" s="23" t="s">
        <v>43</v>
      </c>
      <c r="AK663" s="27"/>
      <c r="AL663" s="27"/>
      <c r="AM663" s="23"/>
      <c r="AN663" s="23"/>
      <c r="AO663" s="23"/>
      <c r="AP663" s="23"/>
      <c r="AQ663" s="23" t="s">
        <v>129</v>
      </c>
      <c r="AR663" s="23"/>
      <c r="AS663" s="23" t="s">
        <v>129</v>
      </c>
      <c r="AT663" s="23" t="s">
        <v>129</v>
      </c>
      <c r="AU663" s="23" t="s">
        <v>129</v>
      </c>
      <c r="AV663" s="23" t="s">
        <v>129</v>
      </c>
      <c r="AW663" s="23" t="s">
        <v>129</v>
      </c>
      <c r="AX663" s="23" t="s">
        <v>128</v>
      </c>
      <c r="AY663" s="23"/>
      <c r="AZ663" s="23" t="s">
        <v>2093</v>
      </c>
      <c r="BA663" s="39" t="s">
        <v>5735</v>
      </c>
    </row>
    <row r="664" spans="1:53" ht="16.05" customHeight="1" x14ac:dyDescent="0.3">
      <c r="A664" s="23">
        <v>2002</v>
      </c>
      <c r="B664" s="27" t="s">
        <v>679</v>
      </c>
      <c r="C664" s="27" t="s">
        <v>824</v>
      </c>
      <c r="D664" s="27" t="s">
        <v>2094</v>
      </c>
      <c r="E664" s="28">
        <v>37400</v>
      </c>
      <c r="F664" s="36">
        <v>0.86280092592592583</v>
      </c>
      <c r="G664" s="22">
        <v>37400</v>
      </c>
      <c r="H664" s="37">
        <v>0.98780092592592583</v>
      </c>
      <c r="I664" s="34" t="s">
        <v>6250</v>
      </c>
      <c r="J664" s="35">
        <v>44.761000000000003</v>
      </c>
      <c r="K664" s="35">
        <v>21.611000000000001</v>
      </c>
      <c r="L664" s="42">
        <v>10</v>
      </c>
      <c r="M664" s="35">
        <v>4.5</v>
      </c>
      <c r="N664" s="35">
        <v>4.5999999999999996</v>
      </c>
      <c r="O664" s="44"/>
      <c r="P664" s="44">
        <v>4.7</v>
      </c>
      <c r="Q664" s="44">
        <v>3.8</v>
      </c>
      <c r="R664" s="44"/>
      <c r="S664" s="27" t="s">
        <v>5276</v>
      </c>
      <c r="T664" s="23" t="s">
        <v>171</v>
      </c>
      <c r="U664" s="27"/>
      <c r="V664" s="46">
        <v>4415693</v>
      </c>
      <c r="W664" s="47"/>
      <c r="X664" s="23">
        <v>0</v>
      </c>
      <c r="Y664" s="23">
        <v>0</v>
      </c>
      <c r="Z664" s="23">
        <v>5</v>
      </c>
      <c r="AA664" s="23"/>
      <c r="AB664" s="47"/>
      <c r="AC664" s="27"/>
      <c r="AD664" s="97" t="s">
        <v>2095</v>
      </c>
      <c r="AE664" s="23"/>
      <c r="AF664" s="66"/>
      <c r="AG664" s="23"/>
      <c r="AH664" s="23" t="s">
        <v>128</v>
      </c>
      <c r="AI664" s="23" t="s">
        <v>128</v>
      </c>
      <c r="AJ664" s="23" t="s">
        <v>43</v>
      </c>
      <c r="AK664" s="27" t="s">
        <v>100</v>
      </c>
      <c r="AL664" s="27"/>
      <c r="AM664" s="23"/>
      <c r="AN664" s="23"/>
      <c r="AO664" s="23"/>
      <c r="AP664" s="23"/>
      <c r="AQ664" s="23"/>
      <c r="AR664" s="23"/>
      <c r="AS664" s="23" t="s">
        <v>129</v>
      </c>
      <c r="AT664" s="23" t="s">
        <v>129</v>
      </c>
      <c r="AU664" s="23" t="s">
        <v>128</v>
      </c>
      <c r="AV664" s="23" t="s">
        <v>128</v>
      </c>
      <c r="AW664" s="23" t="s">
        <v>129</v>
      </c>
      <c r="AX664" s="23" t="s">
        <v>128</v>
      </c>
      <c r="AY664" s="23"/>
      <c r="AZ664" s="23" t="s">
        <v>2096</v>
      </c>
      <c r="BA664" s="39" t="s">
        <v>6565</v>
      </c>
    </row>
    <row r="665" spans="1:53" ht="16.05" customHeight="1" x14ac:dyDescent="0.3">
      <c r="A665" s="23">
        <v>2002</v>
      </c>
      <c r="B665" s="27" t="s">
        <v>598</v>
      </c>
      <c r="C665" s="27" t="s">
        <v>598</v>
      </c>
      <c r="D665" s="27" t="s">
        <v>2097</v>
      </c>
      <c r="E665" s="28">
        <v>37421</v>
      </c>
      <c r="F665" s="36">
        <v>0.11304398148148148</v>
      </c>
      <c r="G665" s="22">
        <v>37421</v>
      </c>
      <c r="H665" s="37">
        <v>0.48804398148148148</v>
      </c>
      <c r="I665" s="34" t="s">
        <v>6250</v>
      </c>
      <c r="J665" s="35">
        <v>36.222000000000001</v>
      </c>
      <c r="K665" s="35">
        <v>139.85</v>
      </c>
      <c r="L665" s="42">
        <v>51.7</v>
      </c>
      <c r="M665" s="35">
        <v>4.9000000000000004</v>
      </c>
      <c r="N665" s="35"/>
      <c r="O665" s="44"/>
      <c r="P665" s="44">
        <v>4.9000000000000004</v>
      </c>
      <c r="Q665" s="44">
        <v>4.2</v>
      </c>
      <c r="R665" s="44"/>
      <c r="S665" s="24" t="s">
        <v>5279</v>
      </c>
      <c r="T665" s="23" t="s">
        <v>139</v>
      </c>
      <c r="U665" s="27"/>
      <c r="V665" s="46"/>
      <c r="W665" s="47"/>
      <c r="X665" s="23">
        <v>0</v>
      </c>
      <c r="Y665" s="23">
        <v>0</v>
      </c>
      <c r="Z665" s="23">
        <v>1</v>
      </c>
      <c r="AA665" s="23"/>
      <c r="AB665" s="47"/>
      <c r="AC665" s="27"/>
      <c r="AD665" s="23"/>
      <c r="AE665" s="23"/>
      <c r="AF665" s="23"/>
      <c r="AG665" s="23"/>
      <c r="AH665" s="23"/>
      <c r="AI665" s="23"/>
      <c r="AJ665" s="23" t="s">
        <v>43</v>
      </c>
      <c r="AK665" s="27" t="s">
        <v>100</v>
      </c>
      <c r="AL665" s="27"/>
      <c r="AM665" s="23"/>
      <c r="AN665" s="23"/>
      <c r="AO665" s="23"/>
      <c r="AP665" s="23"/>
      <c r="AQ665" s="23"/>
      <c r="AR665" s="23"/>
      <c r="AS665" s="23" t="s">
        <v>129</v>
      </c>
      <c r="AT665" s="23" t="s">
        <v>129</v>
      </c>
      <c r="AU665" s="23" t="s">
        <v>128</v>
      </c>
      <c r="AV665" s="23" t="s">
        <v>128</v>
      </c>
      <c r="AW665" s="23" t="s">
        <v>129</v>
      </c>
      <c r="AX665" s="23" t="s">
        <v>128</v>
      </c>
      <c r="AY665" s="23"/>
      <c r="AZ665" s="23" t="s">
        <v>2098</v>
      </c>
      <c r="BA665" s="45" t="s">
        <v>6544</v>
      </c>
    </row>
    <row r="666" spans="1:53" ht="16.05" customHeight="1" x14ac:dyDescent="0.3">
      <c r="A666" s="23">
        <v>2002</v>
      </c>
      <c r="B666" s="27" t="s">
        <v>357</v>
      </c>
      <c r="C666" s="27" t="s">
        <v>1813</v>
      </c>
      <c r="D666" s="27" t="s">
        <v>2099</v>
      </c>
      <c r="E666" s="28">
        <v>37427</v>
      </c>
      <c r="F666" s="36">
        <v>0.2366087962962963</v>
      </c>
      <c r="G666" s="22">
        <v>37427</v>
      </c>
      <c r="H666" s="37">
        <v>0.48660879629629633</v>
      </c>
      <c r="I666" s="34" t="s">
        <v>6250</v>
      </c>
      <c r="J666" s="35">
        <v>25.841999999999999</v>
      </c>
      <c r="K666" s="35">
        <v>88.932000000000002</v>
      </c>
      <c r="L666" s="42">
        <v>39</v>
      </c>
      <c r="M666" s="35">
        <v>5.0999999999999996</v>
      </c>
      <c r="N666" s="35"/>
      <c r="O666" s="44">
        <v>4.4000000000000004</v>
      </c>
      <c r="P666" s="44">
        <v>4.2</v>
      </c>
      <c r="Q666" s="44">
        <v>4.2</v>
      </c>
      <c r="R666" s="44"/>
      <c r="S666" s="27" t="s">
        <v>5275</v>
      </c>
      <c r="T666" s="23" t="s">
        <v>497</v>
      </c>
      <c r="U666" s="27"/>
      <c r="V666" s="46">
        <v>0</v>
      </c>
      <c r="W666" s="47"/>
      <c r="X666" s="23">
        <v>0</v>
      </c>
      <c r="Y666" s="23">
        <v>0</v>
      </c>
      <c r="Z666" s="23">
        <v>55</v>
      </c>
      <c r="AA666" s="23"/>
      <c r="AB666" s="47"/>
      <c r="AC666" s="27"/>
      <c r="AD666" s="50" t="s">
        <v>211</v>
      </c>
      <c r="AE666" s="23"/>
      <c r="AF666" s="66" t="s">
        <v>141</v>
      </c>
      <c r="AG666" s="23" t="s">
        <v>128</v>
      </c>
      <c r="AH666" s="23" t="s">
        <v>128</v>
      </c>
      <c r="AI666" s="23" t="s">
        <v>128</v>
      </c>
      <c r="AJ666" s="23" t="s">
        <v>43</v>
      </c>
      <c r="AK666" s="27"/>
      <c r="AL666" s="27"/>
      <c r="AM666" s="23"/>
      <c r="AN666" s="23"/>
      <c r="AO666" s="23" t="s">
        <v>129</v>
      </c>
      <c r="AP666" s="23"/>
      <c r="AQ666" s="23" t="s">
        <v>129</v>
      </c>
      <c r="AR666" s="23"/>
      <c r="AS666" s="23" t="s">
        <v>129</v>
      </c>
      <c r="AT666" s="23" t="s">
        <v>129</v>
      </c>
      <c r="AU666" s="23" t="s">
        <v>129</v>
      </c>
      <c r="AV666" s="23" t="s">
        <v>128</v>
      </c>
      <c r="AW666" s="23" t="s">
        <v>129</v>
      </c>
      <c r="AX666" s="23" t="s">
        <v>128</v>
      </c>
      <c r="AY666" s="23"/>
      <c r="AZ666" s="23" t="s">
        <v>2100</v>
      </c>
      <c r="BA666" s="45" t="s">
        <v>2101</v>
      </c>
    </row>
    <row r="667" spans="1:53" ht="16.05" customHeight="1" x14ac:dyDescent="0.3">
      <c r="A667" s="23">
        <v>2002</v>
      </c>
      <c r="B667" s="27" t="s">
        <v>254</v>
      </c>
      <c r="C667" s="27" t="s">
        <v>314</v>
      </c>
      <c r="D667" s="27" t="s">
        <v>2102</v>
      </c>
      <c r="E667" s="28">
        <v>37431</v>
      </c>
      <c r="F667" s="36">
        <v>5.5972222222222222E-2</v>
      </c>
      <c r="G667" s="22">
        <v>37431</v>
      </c>
      <c r="H667" s="37">
        <v>9.7638888888888886E-2</v>
      </c>
      <c r="I667" s="34" t="s">
        <v>6250</v>
      </c>
      <c r="J667" s="35">
        <v>35.85</v>
      </c>
      <c r="K667" s="35">
        <v>9.8849999999999998</v>
      </c>
      <c r="L667" s="42">
        <v>10</v>
      </c>
      <c r="M667" s="35">
        <v>5.21</v>
      </c>
      <c r="N667" s="35">
        <v>5.0999999999999996</v>
      </c>
      <c r="O667" s="44"/>
      <c r="P667" s="44">
        <v>4.9000000000000004</v>
      </c>
      <c r="Q667" s="44">
        <v>4.7</v>
      </c>
      <c r="R667" s="44"/>
      <c r="S667" s="27" t="s">
        <v>5308</v>
      </c>
      <c r="T667" s="23" t="s">
        <v>146</v>
      </c>
      <c r="U667" s="27"/>
      <c r="V667" s="46"/>
      <c r="W667" s="47"/>
      <c r="X667" s="23">
        <v>0</v>
      </c>
      <c r="Y667" s="23">
        <v>0</v>
      </c>
      <c r="Z667" s="23">
        <v>12</v>
      </c>
      <c r="AA667" s="23"/>
      <c r="AB667" s="47"/>
      <c r="AC667" s="27"/>
      <c r="AD667" s="23"/>
      <c r="AE667" s="23" t="s">
        <v>232</v>
      </c>
      <c r="AF667" s="66"/>
      <c r="AG667" s="23"/>
      <c r="AH667" s="23"/>
      <c r="AI667" s="23"/>
      <c r="AJ667" s="23" t="s">
        <v>43</v>
      </c>
      <c r="AK667" s="27" t="s">
        <v>100</v>
      </c>
      <c r="AL667" s="27"/>
      <c r="AM667" s="23"/>
      <c r="AN667" s="23"/>
      <c r="AO667" s="23"/>
      <c r="AP667" s="23"/>
      <c r="AQ667" s="23"/>
      <c r="AR667" s="23"/>
      <c r="AS667" s="23" t="s">
        <v>129</v>
      </c>
      <c r="AT667" s="23" t="s">
        <v>129</v>
      </c>
      <c r="AU667" s="23" t="s">
        <v>128</v>
      </c>
      <c r="AV667" s="23" t="s">
        <v>128</v>
      </c>
      <c r="AW667" s="23" t="s">
        <v>129</v>
      </c>
      <c r="AX667" s="23" t="s">
        <v>128</v>
      </c>
      <c r="AY667" s="23"/>
      <c r="AZ667" s="23" t="s">
        <v>2103</v>
      </c>
      <c r="BA667" s="45" t="s">
        <v>6545</v>
      </c>
    </row>
    <row r="668" spans="1:53" ht="16.05" customHeight="1" x14ac:dyDescent="0.3">
      <c r="A668" s="23">
        <v>2002</v>
      </c>
      <c r="B668" s="27" t="s">
        <v>187</v>
      </c>
      <c r="C668" s="27" t="s">
        <v>188</v>
      </c>
      <c r="D668" s="27" t="s">
        <v>2104</v>
      </c>
      <c r="E668" s="28">
        <v>37433</v>
      </c>
      <c r="F668" s="36">
        <v>0.76266203703703705</v>
      </c>
      <c r="G668" s="22">
        <v>37433</v>
      </c>
      <c r="H668" s="37">
        <v>0.95016203703703705</v>
      </c>
      <c r="I668" s="34" t="s">
        <v>6250</v>
      </c>
      <c r="J668" s="35">
        <v>35.487000000000002</v>
      </c>
      <c r="K668" s="35">
        <v>48.860999999999997</v>
      </c>
      <c r="L668" s="42">
        <v>8</v>
      </c>
      <c r="M668" s="35">
        <v>4.5999999999999996</v>
      </c>
      <c r="N668" s="35"/>
      <c r="O668" s="44">
        <v>3.6</v>
      </c>
      <c r="P668" s="44">
        <v>4.5</v>
      </c>
      <c r="Q668" s="44">
        <v>3.7</v>
      </c>
      <c r="R668" s="44"/>
      <c r="S668" s="27" t="s">
        <v>5274</v>
      </c>
      <c r="T668" s="23" t="s">
        <v>497</v>
      </c>
      <c r="U668" s="27"/>
      <c r="V668" s="46">
        <v>1787245</v>
      </c>
      <c r="W668" s="47"/>
      <c r="X668" s="23">
        <v>0</v>
      </c>
      <c r="Y668" s="23">
        <v>0</v>
      </c>
      <c r="Z668" s="23">
        <v>2</v>
      </c>
      <c r="AA668" s="23"/>
      <c r="AB668" s="47"/>
      <c r="AC668" s="27"/>
      <c r="AD668" s="23"/>
      <c r="AE668" s="23"/>
      <c r="AF668" s="66"/>
      <c r="AG668" s="23" t="s">
        <v>128</v>
      </c>
      <c r="AH668" s="23" t="s">
        <v>128</v>
      </c>
      <c r="AI668" s="23" t="s">
        <v>128</v>
      </c>
      <c r="AJ668" s="23" t="s">
        <v>390</v>
      </c>
      <c r="AK668" s="27"/>
      <c r="AL668" s="27" t="s">
        <v>2106</v>
      </c>
      <c r="AM668" s="23"/>
      <c r="AN668" s="23"/>
      <c r="AO668" s="23"/>
      <c r="AP668" s="23"/>
      <c r="AQ668" s="23"/>
      <c r="AR668" s="23"/>
      <c r="AS668" s="23" t="s">
        <v>129</v>
      </c>
      <c r="AT668" s="23" t="s">
        <v>129</v>
      </c>
      <c r="AU668" s="23" t="s">
        <v>128</v>
      </c>
      <c r="AV668" s="23" t="s">
        <v>128</v>
      </c>
      <c r="AW668" s="23" t="s">
        <v>129</v>
      </c>
      <c r="AX668" s="23" t="s">
        <v>128</v>
      </c>
      <c r="AY668" s="23"/>
      <c r="AZ668" s="23" t="s">
        <v>2105</v>
      </c>
      <c r="BA668" s="45" t="s">
        <v>2107</v>
      </c>
    </row>
    <row r="669" spans="1:53" ht="16.05" customHeight="1" x14ac:dyDescent="0.3">
      <c r="A669" s="23">
        <v>2002</v>
      </c>
      <c r="B669" s="27" t="s">
        <v>153</v>
      </c>
      <c r="C669" s="27" t="s">
        <v>704</v>
      </c>
      <c r="D669" s="27" t="s">
        <v>2108</v>
      </c>
      <c r="E669" s="28">
        <v>37459</v>
      </c>
      <c r="F669" s="36">
        <v>0.23961805555555557</v>
      </c>
      <c r="G669" s="22">
        <v>37459</v>
      </c>
      <c r="H669" s="37">
        <v>0.32295138888888891</v>
      </c>
      <c r="I669" s="34" t="s">
        <v>6250</v>
      </c>
      <c r="J669" s="35">
        <v>50.889000000000003</v>
      </c>
      <c r="K669" s="35">
        <v>6.1029999999999998</v>
      </c>
      <c r="L669" s="42">
        <v>17.2</v>
      </c>
      <c r="M669" s="35">
        <v>4.5</v>
      </c>
      <c r="N669" s="35">
        <v>4.4000000000000004</v>
      </c>
      <c r="O669" s="44">
        <v>5.2</v>
      </c>
      <c r="P669" s="44">
        <v>4.8</v>
      </c>
      <c r="Q669" s="44">
        <v>4.0999999999999996</v>
      </c>
      <c r="R669" s="44"/>
      <c r="S669" s="27" t="s">
        <v>6168</v>
      </c>
      <c r="T669" s="23" t="s">
        <v>139</v>
      </c>
      <c r="U669" s="27"/>
      <c r="V669" s="46">
        <v>3004659</v>
      </c>
      <c r="W669" s="47"/>
      <c r="X669" s="23">
        <v>0</v>
      </c>
      <c r="Y669" s="23">
        <v>0</v>
      </c>
      <c r="Z669" s="23">
        <v>0</v>
      </c>
      <c r="AA669" s="23"/>
      <c r="AB669" s="47"/>
      <c r="AC669" s="27"/>
      <c r="AD669" s="23">
        <v>4</v>
      </c>
      <c r="AE669" s="23"/>
      <c r="AF669" s="62" t="s">
        <v>141</v>
      </c>
      <c r="AG669" s="23"/>
      <c r="AH669" s="23"/>
      <c r="AI669" s="23"/>
      <c r="AJ669" s="23" t="s">
        <v>43</v>
      </c>
      <c r="AK669" s="27" t="s">
        <v>100</v>
      </c>
      <c r="AL669" s="27"/>
      <c r="AM669" s="23"/>
      <c r="AN669" s="23"/>
      <c r="AO669" s="23"/>
      <c r="AP669" s="23"/>
      <c r="AQ669" s="23" t="s">
        <v>129</v>
      </c>
      <c r="AR669" s="23"/>
      <c r="AS669" s="23" t="s">
        <v>129</v>
      </c>
      <c r="AT669" s="23" t="s">
        <v>128</v>
      </c>
      <c r="AU669" s="23" t="s">
        <v>129</v>
      </c>
      <c r="AV669" s="23" t="s">
        <v>128</v>
      </c>
      <c r="AW669" s="23" t="s">
        <v>129</v>
      </c>
      <c r="AX669" s="23" t="s">
        <v>128</v>
      </c>
      <c r="AY669" s="23"/>
      <c r="AZ669" s="23" t="s">
        <v>2109</v>
      </c>
      <c r="BA669" s="65" t="s">
        <v>2110</v>
      </c>
    </row>
    <row r="670" spans="1:53" ht="16.05" customHeight="1" x14ac:dyDescent="0.3">
      <c r="A670" s="23">
        <v>2002</v>
      </c>
      <c r="B670" s="27" t="s">
        <v>159</v>
      </c>
      <c r="C670" s="27" t="s">
        <v>229</v>
      </c>
      <c r="D670" s="27" t="s">
        <v>2111</v>
      </c>
      <c r="E670" s="28">
        <v>37474</v>
      </c>
      <c r="F670" s="36">
        <v>0.26131944444444444</v>
      </c>
      <c r="G670" s="22">
        <v>37474</v>
      </c>
      <c r="H670" s="37">
        <v>0.34465277777777775</v>
      </c>
      <c r="I670" s="34" t="s">
        <v>6250</v>
      </c>
      <c r="J670" s="35">
        <v>37.979999999999997</v>
      </c>
      <c r="K670" s="35">
        <v>-1.891</v>
      </c>
      <c r="L670" s="42">
        <v>10</v>
      </c>
      <c r="M670" s="35">
        <v>5</v>
      </c>
      <c r="N670" s="35">
        <v>4.9000000000000004</v>
      </c>
      <c r="O670" s="44">
        <v>4.8</v>
      </c>
      <c r="P670" s="44">
        <v>4.7</v>
      </c>
      <c r="Q670" s="44"/>
      <c r="R670" s="44"/>
      <c r="S670" s="27" t="s">
        <v>5280</v>
      </c>
      <c r="T670" s="23" t="s">
        <v>497</v>
      </c>
      <c r="U670" s="27"/>
      <c r="V670" s="46"/>
      <c r="W670" s="47"/>
      <c r="X670" s="23">
        <v>0</v>
      </c>
      <c r="Y670" s="23">
        <v>0</v>
      </c>
      <c r="Z670" s="50">
        <v>2</v>
      </c>
      <c r="AA670" s="23"/>
      <c r="AB670" s="47"/>
      <c r="AC670" s="27" t="s">
        <v>2112</v>
      </c>
      <c r="AD670" s="23" t="s">
        <v>232</v>
      </c>
      <c r="AE670" s="23"/>
      <c r="AF670" s="66"/>
      <c r="AG670" s="23" t="s">
        <v>128</v>
      </c>
      <c r="AH670" s="23"/>
      <c r="AI670" s="23"/>
      <c r="AJ670" s="23" t="s">
        <v>43</v>
      </c>
      <c r="AK670" s="27"/>
      <c r="AL670" s="27"/>
      <c r="AM670" s="23"/>
      <c r="AN670" s="23"/>
      <c r="AO670" s="23"/>
      <c r="AP670" s="23"/>
      <c r="AQ670" s="23"/>
      <c r="AR670" s="23"/>
      <c r="AS670" s="23" t="s">
        <v>128</v>
      </c>
      <c r="AT670" s="23" t="s">
        <v>128</v>
      </c>
      <c r="AU670" s="23" t="s">
        <v>128</v>
      </c>
      <c r="AV670" s="23" t="s">
        <v>128</v>
      </c>
      <c r="AW670" s="23" t="s">
        <v>128</v>
      </c>
      <c r="AX670" s="23" t="s">
        <v>128</v>
      </c>
      <c r="AY670" s="23"/>
      <c r="AZ670" s="23" t="s">
        <v>2113</v>
      </c>
      <c r="BA670" s="45" t="s">
        <v>2114</v>
      </c>
    </row>
    <row r="671" spans="1:53" ht="16.05" customHeight="1" x14ac:dyDescent="0.3">
      <c r="A671" s="23">
        <v>2002</v>
      </c>
      <c r="B671" s="27" t="s">
        <v>130</v>
      </c>
      <c r="C671" s="27" t="s">
        <v>131</v>
      </c>
      <c r="D671" s="27" t="s">
        <v>2115</v>
      </c>
      <c r="E671" s="28">
        <v>37476</v>
      </c>
      <c r="F671" s="36">
        <v>0.48755787037037041</v>
      </c>
      <c r="G671" s="22">
        <v>37476</v>
      </c>
      <c r="H671" s="37">
        <v>0.82089120370370372</v>
      </c>
      <c r="I671" s="34" t="s">
        <v>6250</v>
      </c>
      <c r="J671" s="35">
        <v>30.916</v>
      </c>
      <c r="K671" s="35">
        <v>99.927000000000007</v>
      </c>
      <c r="L671" s="42">
        <v>33</v>
      </c>
      <c r="M671" s="35">
        <v>5.2880000000000003</v>
      </c>
      <c r="N671" s="35">
        <v>5.2</v>
      </c>
      <c r="O671" s="44"/>
      <c r="P671" s="44">
        <v>5.4</v>
      </c>
      <c r="Q671" s="44">
        <v>4.7</v>
      </c>
      <c r="R671" s="44"/>
      <c r="S671" s="27" t="s">
        <v>5309</v>
      </c>
      <c r="T671" s="23"/>
      <c r="U671" s="27"/>
      <c r="V671" s="46"/>
      <c r="W671" s="47"/>
      <c r="X671" s="23"/>
      <c r="Y671" s="23"/>
      <c r="Z671" s="23"/>
      <c r="AA671" s="23">
        <v>1</v>
      </c>
      <c r="AB671" s="47"/>
      <c r="AC671" s="27"/>
      <c r="AD671" s="23">
        <v>66</v>
      </c>
      <c r="AE671" s="23">
        <v>8</v>
      </c>
      <c r="AF671" s="66" t="s">
        <v>141</v>
      </c>
      <c r="AG671" s="23" t="s">
        <v>129</v>
      </c>
      <c r="AH671" s="23"/>
      <c r="AI671" s="23"/>
      <c r="AJ671" s="23" t="s">
        <v>43</v>
      </c>
      <c r="AK671" s="27"/>
      <c r="AL671" s="27"/>
      <c r="AM671" s="23"/>
      <c r="AN671" s="23"/>
      <c r="AO671" s="23"/>
      <c r="AP671" s="23"/>
      <c r="AQ671" s="23" t="s">
        <v>129</v>
      </c>
      <c r="AR671" s="23"/>
      <c r="AS671" s="23" t="s">
        <v>128</v>
      </c>
      <c r="AT671" s="23" t="s">
        <v>128</v>
      </c>
      <c r="AU671" s="23" t="s">
        <v>129</v>
      </c>
      <c r="AV671" s="23" t="s">
        <v>129</v>
      </c>
      <c r="AW671" s="23" t="s">
        <v>129</v>
      </c>
      <c r="AX671" s="23" t="s">
        <v>128</v>
      </c>
      <c r="AY671" s="23"/>
      <c r="AZ671" s="23" t="s">
        <v>2116</v>
      </c>
      <c r="BA671" s="45"/>
    </row>
    <row r="672" spans="1:53" ht="16.05" customHeight="1" x14ac:dyDescent="0.3">
      <c r="A672" s="23">
        <v>2002</v>
      </c>
      <c r="B672" s="27" t="s">
        <v>254</v>
      </c>
      <c r="C672" s="27" t="s">
        <v>1428</v>
      </c>
      <c r="D672" s="27" t="s">
        <v>1717</v>
      </c>
      <c r="E672" s="28">
        <v>37492</v>
      </c>
      <c r="F672" s="36">
        <v>0.83423611111111118</v>
      </c>
      <c r="G672" s="22">
        <v>37492</v>
      </c>
      <c r="H672" s="37">
        <v>0.95923611111111118</v>
      </c>
      <c r="I672" s="34" t="s">
        <v>6250</v>
      </c>
      <c r="J672" s="35">
        <v>30.2</v>
      </c>
      <c r="K672" s="35">
        <v>31.41</v>
      </c>
      <c r="L672" s="42">
        <v>10</v>
      </c>
      <c r="M672" s="43">
        <v>4.7699999999999996</v>
      </c>
      <c r="N672" s="35"/>
      <c r="O672" s="44"/>
      <c r="P672" s="44">
        <v>4.4000000000000004</v>
      </c>
      <c r="Q672" s="44"/>
      <c r="R672" s="44"/>
      <c r="S672" s="27" t="s">
        <v>5110</v>
      </c>
      <c r="T672" s="23"/>
      <c r="U672" s="27"/>
      <c r="V672" s="47"/>
      <c r="W672" s="47">
        <v>250</v>
      </c>
      <c r="X672" s="23" t="s">
        <v>126</v>
      </c>
      <c r="Y672" s="23"/>
      <c r="Z672" s="23"/>
      <c r="AA672" s="23"/>
      <c r="AB672" s="47"/>
      <c r="AC672" s="27"/>
      <c r="AD672" s="23">
        <v>44</v>
      </c>
      <c r="AE672" s="23" t="s">
        <v>126</v>
      </c>
      <c r="AF672" s="66" t="s">
        <v>141</v>
      </c>
      <c r="AG672" s="23"/>
      <c r="AH672" s="23"/>
      <c r="AI672" s="23"/>
      <c r="AJ672" s="23" t="s">
        <v>43</v>
      </c>
      <c r="AK672" s="27"/>
      <c r="AL672" s="27"/>
      <c r="AM672" s="23"/>
      <c r="AN672" s="23"/>
      <c r="AO672" s="23"/>
      <c r="AP672" s="23"/>
      <c r="AQ672" s="23" t="s">
        <v>129</v>
      </c>
      <c r="AR672" s="23"/>
      <c r="AS672" s="23" t="s">
        <v>128</v>
      </c>
      <c r="AT672" s="23" t="s">
        <v>128</v>
      </c>
      <c r="AU672" s="23" t="s">
        <v>129</v>
      </c>
      <c r="AV672" s="23" t="s">
        <v>129</v>
      </c>
      <c r="AW672" s="23" t="s">
        <v>129</v>
      </c>
      <c r="AX672" s="23" t="s">
        <v>128</v>
      </c>
      <c r="AY672" s="23"/>
      <c r="AZ672" s="23" t="s">
        <v>2117</v>
      </c>
      <c r="BA672" s="45"/>
    </row>
    <row r="673" spans="1:53" ht="16.05" customHeight="1" x14ac:dyDescent="0.3">
      <c r="A673" s="23">
        <v>2002</v>
      </c>
      <c r="B673" s="27" t="s">
        <v>187</v>
      </c>
      <c r="C673" s="27" t="s">
        <v>188</v>
      </c>
      <c r="D673" s="27" t="s">
        <v>2104</v>
      </c>
      <c r="E673" s="28">
        <v>37501</v>
      </c>
      <c r="F673" s="36">
        <v>4.1701388888888885E-2</v>
      </c>
      <c r="G673" s="22">
        <v>37501</v>
      </c>
      <c r="H673" s="37">
        <v>0.22920138888888889</v>
      </c>
      <c r="I673" s="34" t="s">
        <v>6250</v>
      </c>
      <c r="J673" s="35">
        <v>35.701000000000001</v>
      </c>
      <c r="K673" s="35">
        <v>48.838000000000001</v>
      </c>
      <c r="L673" s="42" t="s">
        <v>2118</v>
      </c>
      <c r="M673" s="35">
        <v>5.2270000000000003</v>
      </c>
      <c r="N673" s="35">
        <v>5.4</v>
      </c>
      <c r="O673" s="44"/>
      <c r="P673" s="44">
        <v>5.0999999999999996</v>
      </c>
      <c r="Q673" s="44"/>
      <c r="R673" s="44"/>
      <c r="S673" s="27" t="s">
        <v>5310</v>
      </c>
      <c r="T673" s="23" t="s">
        <v>139</v>
      </c>
      <c r="U673" s="27"/>
      <c r="V673" s="47"/>
      <c r="W673" s="47"/>
      <c r="X673" s="23" t="s">
        <v>126</v>
      </c>
      <c r="Y673" s="23"/>
      <c r="Z673" s="23"/>
      <c r="AA673" s="23"/>
      <c r="AB673" s="47"/>
      <c r="AC673" s="27"/>
      <c r="AD673" s="23" t="s">
        <v>420</v>
      </c>
      <c r="AE673" s="23"/>
      <c r="AF673" s="66" t="s">
        <v>141</v>
      </c>
      <c r="AG673" s="23"/>
      <c r="AH673" s="23"/>
      <c r="AI673" s="23"/>
      <c r="AJ673" s="23" t="s">
        <v>390</v>
      </c>
      <c r="AK673" s="27"/>
      <c r="AL673" s="27" t="s">
        <v>2106</v>
      </c>
      <c r="AM673" s="23"/>
      <c r="AN673" s="23"/>
      <c r="AO673" s="23"/>
      <c r="AP673" s="23"/>
      <c r="AQ673" s="23" t="s">
        <v>129</v>
      </c>
      <c r="AR673" s="23"/>
      <c r="AS673" s="23" t="s">
        <v>129</v>
      </c>
      <c r="AT673" s="23" t="s">
        <v>128</v>
      </c>
      <c r="AU673" s="23" t="s">
        <v>129</v>
      </c>
      <c r="AV673" s="23" t="s">
        <v>128</v>
      </c>
      <c r="AW673" s="23" t="s">
        <v>129</v>
      </c>
      <c r="AX673" s="23" t="s">
        <v>128</v>
      </c>
      <c r="AY673" s="23"/>
      <c r="AZ673" s="23" t="s">
        <v>2119</v>
      </c>
      <c r="BA673" s="45"/>
    </row>
    <row r="674" spans="1:53" ht="16.05" customHeight="1" x14ac:dyDescent="0.3">
      <c r="A674" s="23">
        <v>2002</v>
      </c>
      <c r="B674" s="27" t="s">
        <v>393</v>
      </c>
      <c r="C674" s="27" t="s">
        <v>1318</v>
      </c>
      <c r="D674" s="27" t="s">
        <v>2120</v>
      </c>
      <c r="E674" s="28">
        <v>37504</v>
      </c>
      <c r="F674" s="36">
        <v>0.46047453703703706</v>
      </c>
      <c r="G674" s="22">
        <v>37504</v>
      </c>
      <c r="H674" s="37">
        <v>0.710474537037037</v>
      </c>
      <c r="I674" s="34" t="s">
        <v>6250</v>
      </c>
      <c r="J674" s="35">
        <v>39.770000000000003</v>
      </c>
      <c r="K674" s="35">
        <v>72.007000000000005</v>
      </c>
      <c r="L674" s="42">
        <v>31.6</v>
      </c>
      <c r="M674" s="35">
        <v>5.452</v>
      </c>
      <c r="N674" s="35"/>
      <c r="O674" s="44"/>
      <c r="P674" s="44">
        <v>5.3</v>
      </c>
      <c r="Q674" s="44">
        <v>5.2</v>
      </c>
      <c r="R674" s="44"/>
      <c r="S674" s="27" t="s">
        <v>5311</v>
      </c>
      <c r="T674" s="23"/>
      <c r="U674" s="27"/>
      <c r="V674" s="47">
        <v>9135454</v>
      </c>
      <c r="W674" s="47"/>
      <c r="X674" s="23" t="s">
        <v>126</v>
      </c>
      <c r="Y674" s="23"/>
      <c r="Z674" s="23"/>
      <c r="AA674" s="23"/>
      <c r="AB674" s="47"/>
      <c r="AC674" s="27"/>
      <c r="AD674" s="23" t="s">
        <v>420</v>
      </c>
      <c r="AE674" s="23"/>
      <c r="AF674" s="66" t="s">
        <v>141</v>
      </c>
      <c r="AG674" s="23"/>
      <c r="AH674" s="23" t="s">
        <v>128</v>
      </c>
      <c r="AI674" s="23" t="s">
        <v>128</v>
      </c>
      <c r="AJ674" s="23" t="s">
        <v>43</v>
      </c>
      <c r="AK674" s="27"/>
      <c r="AL674" s="27"/>
      <c r="AM674" s="23"/>
      <c r="AN674" s="23"/>
      <c r="AO674" s="23"/>
      <c r="AP674" s="23"/>
      <c r="AQ674" s="23" t="s">
        <v>129</v>
      </c>
      <c r="AR674" s="23"/>
      <c r="AS674" s="23" t="s">
        <v>128</v>
      </c>
      <c r="AT674" s="23" t="s">
        <v>128</v>
      </c>
      <c r="AU674" s="23" t="s">
        <v>129</v>
      </c>
      <c r="AV674" s="23" t="s">
        <v>128</v>
      </c>
      <c r="AW674" s="23" t="s">
        <v>129</v>
      </c>
      <c r="AX674" s="23" t="s">
        <v>128</v>
      </c>
      <c r="AY674" s="23"/>
      <c r="AZ674" s="23" t="s">
        <v>2121</v>
      </c>
      <c r="BA674" s="45"/>
    </row>
    <row r="675" spans="1:53" ht="16.05" customHeight="1" x14ac:dyDescent="0.3">
      <c r="A675" s="23">
        <v>2002</v>
      </c>
      <c r="B675" s="27" t="s">
        <v>153</v>
      </c>
      <c r="C675" s="27" t="s">
        <v>966</v>
      </c>
      <c r="D675" s="27" t="s">
        <v>2122</v>
      </c>
      <c r="E675" s="28">
        <v>37521</v>
      </c>
      <c r="F675" s="36">
        <v>0.99530092592592589</v>
      </c>
      <c r="G675" s="22">
        <v>37522</v>
      </c>
      <c r="H675" s="37">
        <v>3.6967592592592594E-2</v>
      </c>
      <c r="I675" s="34" t="s">
        <v>6250</v>
      </c>
      <c r="J675" s="35">
        <v>52.52</v>
      </c>
      <c r="K675" s="35">
        <v>-2.15</v>
      </c>
      <c r="L675" s="42">
        <v>9.4</v>
      </c>
      <c r="M675" s="35">
        <v>4.4000000000000004</v>
      </c>
      <c r="N675" s="35">
        <v>4.3</v>
      </c>
      <c r="O675" s="44">
        <v>4.7</v>
      </c>
      <c r="P675" s="44">
        <v>4.8</v>
      </c>
      <c r="Q675" s="44">
        <v>3.8</v>
      </c>
      <c r="R675" s="44"/>
      <c r="S675" s="27" t="s">
        <v>5276</v>
      </c>
      <c r="T675" s="23" t="s">
        <v>2123</v>
      </c>
      <c r="U675" s="27"/>
      <c r="V675" s="46">
        <v>2248244</v>
      </c>
      <c r="W675" s="47"/>
      <c r="X675" s="23">
        <v>0</v>
      </c>
      <c r="Y675" s="23">
        <v>0</v>
      </c>
      <c r="Z675" s="50" t="s">
        <v>2124</v>
      </c>
      <c r="AA675" s="23"/>
      <c r="AB675" s="47">
        <v>1</v>
      </c>
      <c r="AC675" s="27" t="s">
        <v>2125</v>
      </c>
      <c r="AD675" s="23" t="s">
        <v>232</v>
      </c>
      <c r="AE675" s="23"/>
      <c r="AF675" s="66" t="s">
        <v>141</v>
      </c>
      <c r="AG675" s="23"/>
      <c r="AH675" s="23" t="s">
        <v>128</v>
      </c>
      <c r="AI675" s="23" t="s">
        <v>128</v>
      </c>
      <c r="AJ675" s="23" t="s">
        <v>43</v>
      </c>
      <c r="AK675" s="27" t="s">
        <v>100</v>
      </c>
      <c r="AL675" s="27"/>
      <c r="AM675" s="23"/>
      <c r="AN675" s="23"/>
      <c r="AO675" s="23"/>
      <c r="AP675" s="23"/>
      <c r="AQ675" s="23" t="s">
        <v>129</v>
      </c>
      <c r="AR675" s="23"/>
      <c r="AS675" s="23" t="s">
        <v>129</v>
      </c>
      <c r="AT675" s="23" t="s">
        <v>129</v>
      </c>
      <c r="AU675" s="23" t="s">
        <v>129</v>
      </c>
      <c r="AV675" s="23" t="s">
        <v>128</v>
      </c>
      <c r="AW675" s="23" t="s">
        <v>129</v>
      </c>
      <c r="AX675" s="23" t="s">
        <v>128</v>
      </c>
      <c r="AY675" s="23"/>
      <c r="AZ675" s="23" t="s">
        <v>2126</v>
      </c>
      <c r="BA675" s="45" t="s">
        <v>2127</v>
      </c>
    </row>
    <row r="676" spans="1:53" ht="16.05" customHeight="1" x14ac:dyDescent="0.3">
      <c r="A676" s="23">
        <v>2002</v>
      </c>
      <c r="B676" s="27" t="s">
        <v>148</v>
      </c>
      <c r="C676" s="27" t="s">
        <v>149</v>
      </c>
      <c r="D676" s="27" t="s">
        <v>2128</v>
      </c>
      <c r="E676" s="28">
        <v>37524</v>
      </c>
      <c r="F676" s="36">
        <v>0.76027777777777772</v>
      </c>
      <c r="G676" s="28">
        <v>37524</v>
      </c>
      <c r="H676" s="36">
        <v>0.55194444444444446</v>
      </c>
      <c r="I676" s="34" t="s">
        <v>6252</v>
      </c>
      <c r="J676" s="35">
        <v>16.87</v>
      </c>
      <c r="K676" s="35">
        <v>-100.113</v>
      </c>
      <c r="L676" s="42">
        <v>5.5</v>
      </c>
      <c r="M676" s="35">
        <v>5.3390000000000004</v>
      </c>
      <c r="N676" s="35"/>
      <c r="O676" s="44"/>
      <c r="P676" s="44">
        <v>5.2</v>
      </c>
      <c r="Q676" s="44">
        <v>4.7</v>
      </c>
      <c r="R676" s="44"/>
      <c r="S676" s="27" t="s">
        <v>5312</v>
      </c>
      <c r="T676" s="23" t="s">
        <v>582</v>
      </c>
      <c r="U676" s="27"/>
      <c r="V676" s="46">
        <v>1528793</v>
      </c>
      <c r="W676" s="47"/>
      <c r="X676" s="23">
        <v>0</v>
      </c>
      <c r="Y676" s="23">
        <v>0</v>
      </c>
      <c r="Z676" s="23">
        <v>2</v>
      </c>
      <c r="AA676" s="23"/>
      <c r="AB676" s="47"/>
      <c r="AC676" s="27"/>
      <c r="AD676" s="50" t="s">
        <v>211</v>
      </c>
      <c r="AE676" s="23"/>
      <c r="AF676" s="66" t="s">
        <v>141</v>
      </c>
      <c r="AG676" s="23" t="s">
        <v>128</v>
      </c>
      <c r="AH676" s="23" t="s">
        <v>128</v>
      </c>
      <c r="AI676" s="23" t="s">
        <v>128</v>
      </c>
      <c r="AJ676" s="23" t="s">
        <v>390</v>
      </c>
      <c r="AK676" s="27" t="s">
        <v>100</v>
      </c>
      <c r="AL676" s="27" t="s">
        <v>2130</v>
      </c>
      <c r="AM676" s="23"/>
      <c r="AN676" s="23"/>
      <c r="AO676" s="23" t="s">
        <v>129</v>
      </c>
      <c r="AP676" s="23"/>
      <c r="AQ676" s="23" t="s">
        <v>129</v>
      </c>
      <c r="AR676" s="23"/>
      <c r="AS676" s="23" t="s">
        <v>129</v>
      </c>
      <c r="AT676" s="23" t="s">
        <v>129</v>
      </c>
      <c r="AU676" s="23" t="s">
        <v>129</v>
      </c>
      <c r="AV676" s="23" t="s">
        <v>128</v>
      </c>
      <c r="AW676" s="23" t="s">
        <v>129</v>
      </c>
      <c r="AX676" s="23" t="s">
        <v>128</v>
      </c>
      <c r="AY676" s="23"/>
      <c r="AZ676" s="23" t="s">
        <v>2129</v>
      </c>
      <c r="BA676" s="45"/>
    </row>
    <row r="677" spans="1:53" ht="16.05" customHeight="1" x14ac:dyDescent="0.3">
      <c r="A677" s="23">
        <v>2002</v>
      </c>
      <c r="B677" s="27" t="s">
        <v>153</v>
      </c>
      <c r="C677" s="27" t="s">
        <v>154</v>
      </c>
      <c r="D677" s="27" t="s">
        <v>2131</v>
      </c>
      <c r="E677" s="28">
        <v>37529</v>
      </c>
      <c r="F677" s="36">
        <v>0.28111111111111109</v>
      </c>
      <c r="G677" s="22">
        <v>37529</v>
      </c>
      <c r="H677" s="37">
        <v>0.3644444444444444</v>
      </c>
      <c r="I677" s="34" t="s">
        <v>6250</v>
      </c>
      <c r="J677" s="35">
        <v>47.832000000000001</v>
      </c>
      <c r="K677" s="35">
        <v>-3.2069999999999999</v>
      </c>
      <c r="L677" s="42">
        <v>9.6</v>
      </c>
      <c r="M677" s="35">
        <v>4.3</v>
      </c>
      <c r="N677" s="35"/>
      <c r="O677" s="44">
        <v>4.5</v>
      </c>
      <c r="P677" s="44">
        <v>4.2</v>
      </c>
      <c r="Q677" s="44"/>
      <c r="R677" s="44"/>
      <c r="S677" s="27" t="s">
        <v>5277</v>
      </c>
      <c r="T677" s="23" t="s">
        <v>139</v>
      </c>
      <c r="U677" s="27"/>
      <c r="V677" s="47">
        <v>411293</v>
      </c>
      <c r="W677" s="47"/>
      <c r="X677" s="23"/>
      <c r="Y677" s="23"/>
      <c r="Z677" s="23"/>
      <c r="AA677" s="23"/>
      <c r="AB677" s="47"/>
      <c r="AC677" s="27"/>
      <c r="AD677" s="50" t="s">
        <v>140</v>
      </c>
      <c r="AE677" s="23"/>
      <c r="AF677" s="66" t="s">
        <v>141</v>
      </c>
      <c r="AG677" s="23"/>
      <c r="AH677" s="23" t="s">
        <v>128</v>
      </c>
      <c r="AI677" s="23" t="s">
        <v>128</v>
      </c>
      <c r="AJ677" s="23" t="s">
        <v>43</v>
      </c>
      <c r="AK677" s="27"/>
      <c r="AL677" s="27"/>
      <c r="AM677" s="23"/>
      <c r="AN677" s="23"/>
      <c r="AO677" s="23" t="s">
        <v>129</v>
      </c>
      <c r="AP677" s="23"/>
      <c r="AQ677" s="23" t="s">
        <v>129</v>
      </c>
      <c r="AR677" s="23"/>
      <c r="AS677" s="23" t="s">
        <v>129</v>
      </c>
      <c r="AT677" s="23" t="s">
        <v>128</v>
      </c>
      <c r="AU677" s="23" t="s">
        <v>129</v>
      </c>
      <c r="AV677" s="23" t="s">
        <v>128</v>
      </c>
      <c r="AW677" s="23" t="s">
        <v>129</v>
      </c>
      <c r="AX677" s="23" t="s">
        <v>128</v>
      </c>
      <c r="AY677" s="23"/>
      <c r="AZ677" s="23" t="s">
        <v>2132</v>
      </c>
      <c r="BA677" s="45" t="s">
        <v>2133</v>
      </c>
    </row>
    <row r="678" spans="1:53" ht="16.05" customHeight="1" x14ac:dyDescent="0.3">
      <c r="A678" s="23">
        <v>2002</v>
      </c>
      <c r="B678" s="27" t="s">
        <v>357</v>
      </c>
      <c r="C678" s="27" t="s">
        <v>648</v>
      </c>
      <c r="D678" s="27" t="s">
        <v>5255</v>
      </c>
      <c r="E678" s="28">
        <v>37532</v>
      </c>
      <c r="F678" s="36">
        <v>0.30776620370370372</v>
      </c>
      <c r="G678" s="22">
        <v>37532</v>
      </c>
      <c r="H678" s="37">
        <v>0.55776620370370367</v>
      </c>
      <c r="I678" s="34" t="s">
        <v>6250</v>
      </c>
      <c r="J678" s="23">
        <v>31.695</v>
      </c>
      <c r="K678" s="23">
        <v>73.703999999999994</v>
      </c>
      <c r="L678" s="23">
        <v>33</v>
      </c>
      <c r="M678" s="43">
        <v>4.67</v>
      </c>
      <c r="N678" s="35"/>
      <c r="O678" s="44">
        <v>4.2</v>
      </c>
      <c r="P678" s="57">
        <v>4.5999999999999996</v>
      </c>
      <c r="Q678" s="57"/>
      <c r="R678" s="57"/>
      <c r="S678" s="24" t="s">
        <v>5110</v>
      </c>
      <c r="T678" s="26" t="s">
        <v>139</v>
      </c>
      <c r="U678" s="24"/>
      <c r="V678" s="46"/>
      <c r="W678" s="58"/>
      <c r="X678" s="26">
        <v>17</v>
      </c>
      <c r="Y678" s="26">
        <v>17</v>
      </c>
      <c r="Z678" s="26">
        <v>30</v>
      </c>
      <c r="AA678" s="26">
        <v>1500</v>
      </c>
      <c r="AB678" s="58"/>
      <c r="AC678" s="24" t="s">
        <v>5695</v>
      </c>
      <c r="AD678" s="26" t="s">
        <v>456</v>
      </c>
      <c r="AE678" s="26"/>
      <c r="AF678" s="59"/>
      <c r="AG678" s="26"/>
      <c r="AH678" s="26"/>
      <c r="AI678" s="26"/>
      <c r="AJ678" s="26" t="s">
        <v>43</v>
      </c>
      <c r="AK678" s="24"/>
      <c r="AL678" s="24"/>
      <c r="AM678" s="26"/>
      <c r="AN678" s="26"/>
      <c r="AO678" s="26"/>
      <c r="AP678" s="26"/>
      <c r="AQ678" s="26"/>
      <c r="AR678" s="26"/>
      <c r="AS678" s="26" t="s">
        <v>128</v>
      </c>
      <c r="AT678" s="26" t="s">
        <v>128</v>
      </c>
      <c r="AU678" s="26" t="s">
        <v>128</v>
      </c>
      <c r="AV678" s="26" t="s">
        <v>128</v>
      </c>
      <c r="AW678" s="26" t="s">
        <v>128</v>
      </c>
      <c r="AX678" s="26" t="s">
        <v>128</v>
      </c>
      <c r="AY678" s="26"/>
      <c r="AZ678" s="26" t="s">
        <v>5256</v>
      </c>
      <c r="BA678" s="39" t="s">
        <v>5257</v>
      </c>
    </row>
    <row r="679" spans="1:53" ht="16.05" customHeight="1" x14ac:dyDescent="0.3">
      <c r="A679" s="23">
        <v>2002</v>
      </c>
      <c r="B679" s="27" t="s">
        <v>159</v>
      </c>
      <c r="C679" s="27" t="s">
        <v>160</v>
      </c>
      <c r="D679" s="27" t="s">
        <v>2134</v>
      </c>
      <c r="E679" s="28">
        <v>37558</v>
      </c>
      <c r="F679" s="36">
        <v>0.41829861111111111</v>
      </c>
      <c r="G679" s="22">
        <v>37558</v>
      </c>
      <c r="H679" s="37">
        <v>0.45996527777777779</v>
      </c>
      <c r="I679" s="34" t="s">
        <v>6250</v>
      </c>
      <c r="J679" s="35">
        <v>37.67</v>
      </c>
      <c r="K679" s="35">
        <v>15.266999999999999</v>
      </c>
      <c r="L679" s="42">
        <v>0.6</v>
      </c>
      <c r="M679" s="35">
        <v>4.7</v>
      </c>
      <c r="N679" s="35">
        <v>4.9000000000000004</v>
      </c>
      <c r="O679" s="44"/>
      <c r="P679" s="44">
        <v>4.3</v>
      </c>
      <c r="Q679" s="44">
        <v>4.3</v>
      </c>
      <c r="R679" s="44"/>
      <c r="S679" s="27" t="s">
        <v>5276</v>
      </c>
      <c r="T679" s="23" t="s">
        <v>146</v>
      </c>
      <c r="U679" s="27"/>
      <c r="V679" s="46">
        <v>2851591</v>
      </c>
      <c r="W679" s="46">
        <v>1009</v>
      </c>
      <c r="X679" s="23">
        <v>0</v>
      </c>
      <c r="Y679" s="23">
        <v>0</v>
      </c>
      <c r="Z679" s="23">
        <v>9</v>
      </c>
      <c r="AA679" s="23">
        <v>1400</v>
      </c>
      <c r="AB679" s="47"/>
      <c r="AC679" s="27"/>
      <c r="AD679" s="23">
        <v>100</v>
      </c>
      <c r="AE679" s="23"/>
      <c r="AF679" s="66" t="s">
        <v>141</v>
      </c>
      <c r="AG679" s="23" t="s">
        <v>129</v>
      </c>
      <c r="AH679" s="23" t="s">
        <v>128</v>
      </c>
      <c r="AI679" s="23" t="s">
        <v>128</v>
      </c>
      <c r="AJ679" s="23" t="s">
        <v>311</v>
      </c>
      <c r="AK679" s="27"/>
      <c r="AL679" s="27" t="s">
        <v>2136</v>
      </c>
      <c r="AM679" s="23"/>
      <c r="AN679" s="23"/>
      <c r="AO679" s="23"/>
      <c r="AP679" s="23"/>
      <c r="AQ679" s="23" t="s">
        <v>129</v>
      </c>
      <c r="AR679" s="23"/>
      <c r="AS679" s="23" t="s">
        <v>129</v>
      </c>
      <c r="AT679" s="23" t="s">
        <v>129</v>
      </c>
      <c r="AU679" s="23" t="s">
        <v>129</v>
      </c>
      <c r="AV679" s="23" t="s">
        <v>129</v>
      </c>
      <c r="AW679" s="23" t="s">
        <v>129</v>
      </c>
      <c r="AX679" s="23" t="s">
        <v>128</v>
      </c>
      <c r="AY679" s="23"/>
      <c r="AZ679" s="23" t="s">
        <v>2135</v>
      </c>
      <c r="BA679" s="65" t="s">
        <v>2137</v>
      </c>
    </row>
    <row r="680" spans="1:53" ht="16.05" customHeight="1" x14ac:dyDescent="0.3">
      <c r="A680" s="23">
        <v>2002</v>
      </c>
      <c r="B680" s="27" t="s">
        <v>357</v>
      </c>
      <c r="C680" s="27" t="s">
        <v>648</v>
      </c>
      <c r="D680" s="27" t="s">
        <v>2138</v>
      </c>
      <c r="E680" s="28">
        <v>37561</v>
      </c>
      <c r="F680" s="36">
        <v>0.92325231481481485</v>
      </c>
      <c r="G680" s="22">
        <v>37562</v>
      </c>
      <c r="H680" s="37">
        <v>0.13158564814814813</v>
      </c>
      <c r="I680" s="34" t="s">
        <v>6250</v>
      </c>
      <c r="J680" s="35">
        <v>35.517000000000003</v>
      </c>
      <c r="K680" s="35">
        <v>74.653999999999996</v>
      </c>
      <c r="L680" s="42">
        <v>33</v>
      </c>
      <c r="M680" s="35">
        <v>5.3479999999999999</v>
      </c>
      <c r="N680" s="35"/>
      <c r="O680" s="44"/>
      <c r="P680" s="44">
        <v>5.3</v>
      </c>
      <c r="Q680" s="44">
        <v>5.3</v>
      </c>
      <c r="R680" s="44"/>
      <c r="S680" s="27" t="s">
        <v>5313</v>
      </c>
      <c r="T680" s="23" t="s">
        <v>497</v>
      </c>
      <c r="U680" s="27"/>
      <c r="V680" s="46">
        <v>5646996</v>
      </c>
      <c r="W680" s="47">
        <v>15065</v>
      </c>
      <c r="X680" s="50" t="s">
        <v>5915</v>
      </c>
      <c r="Y680" s="23">
        <v>11</v>
      </c>
      <c r="Z680" s="50" t="s">
        <v>2140</v>
      </c>
      <c r="AA680" s="23">
        <v>4000</v>
      </c>
      <c r="AB680" s="47"/>
      <c r="AC680" s="27" t="s">
        <v>5914</v>
      </c>
      <c r="AD680" s="23">
        <v>1000</v>
      </c>
      <c r="AE680" s="23" t="s">
        <v>136</v>
      </c>
      <c r="AF680" s="62" t="s">
        <v>127</v>
      </c>
      <c r="AG680" s="23" t="s">
        <v>129</v>
      </c>
      <c r="AH680" s="23" t="s">
        <v>129</v>
      </c>
      <c r="AI680" s="23" t="s">
        <v>128</v>
      </c>
      <c r="AJ680" s="23" t="s">
        <v>387</v>
      </c>
      <c r="AK680" s="27" t="s">
        <v>2142</v>
      </c>
      <c r="AL680" s="27" t="s">
        <v>2143</v>
      </c>
      <c r="AM680" s="23"/>
      <c r="AN680" s="23"/>
      <c r="AO680" s="23"/>
      <c r="AP680" s="23"/>
      <c r="AQ680" s="23" t="s">
        <v>129</v>
      </c>
      <c r="AR680" s="23"/>
      <c r="AS680" s="23" t="s">
        <v>129</v>
      </c>
      <c r="AT680" s="23" t="s">
        <v>129</v>
      </c>
      <c r="AU680" s="23" t="s">
        <v>129</v>
      </c>
      <c r="AV680" s="23" t="s">
        <v>129</v>
      </c>
      <c r="AW680" s="23" t="s">
        <v>129</v>
      </c>
      <c r="AX680" s="23" t="s">
        <v>128</v>
      </c>
      <c r="AY680" s="23"/>
      <c r="AZ680" s="23" t="s">
        <v>2141</v>
      </c>
      <c r="BA680" s="45" t="s">
        <v>2144</v>
      </c>
    </row>
    <row r="681" spans="1:53" ht="16.05" customHeight="1" x14ac:dyDescent="0.3">
      <c r="A681" s="23">
        <v>2002</v>
      </c>
      <c r="B681" s="27" t="s">
        <v>130</v>
      </c>
      <c r="C681" s="27" t="s">
        <v>131</v>
      </c>
      <c r="D681" s="27" t="s">
        <v>2145</v>
      </c>
      <c r="E681" s="28">
        <v>37604</v>
      </c>
      <c r="F681" s="36">
        <v>0.5607523148148148</v>
      </c>
      <c r="G681" s="22">
        <v>37604</v>
      </c>
      <c r="H681" s="37">
        <v>0.89408564814814817</v>
      </c>
      <c r="I681" s="34" t="s">
        <v>6250</v>
      </c>
      <c r="J681" s="35">
        <v>39.735999999999997</v>
      </c>
      <c r="K681" s="35">
        <v>97.442999999999998</v>
      </c>
      <c r="L681" s="42">
        <v>22</v>
      </c>
      <c r="M681" s="35">
        <v>5.5419999999999998</v>
      </c>
      <c r="N681" s="35">
        <v>5.6</v>
      </c>
      <c r="O681" s="44"/>
      <c r="P681" s="44">
        <v>5.5</v>
      </c>
      <c r="Q681" s="44">
        <v>5.3</v>
      </c>
      <c r="R681" s="44"/>
      <c r="S681" s="27" t="s">
        <v>5314</v>
      </c>
      <c r="T681" s="23" t="s">
        <v>582</v>
      </c>
      <c r="U681" s="27"/>
      <c r="V681" s="47">
        <v>967288</v>
      </c>
      <c r="W681" s="47">
        <v>65500</v>
      </c>
      <c r="X681" s="23">
        <v>2</v>
      </c>
      <c r="Y681" s="23">
        <v>2</v>
      </c>
      <c r="Z681" s="23"/>
      <c r="AA681" s="23"/>
      <c r="AB681" s="47"/>
      <c r="AC681" s="27" t="s">
        <v>5900</v>
      </c>
      <c r="AD681" s="23">
        <v>13380</v>
      </c>
      <c r="AE681" s="50"/>
      <c r="AF681" s="62" t="s">
        <v>127</v>
      </c>
      <c r="AG681" s="23" t="s">
        <v>129</v>
      </c>
      <c r="AH681" s="23" t="s">
        <v>128</v>
      </c>
      <c r="AI681" s="23" t="s">
        <v>128</v>
      </c>
      <c r="AJ681" s="23" t="s">
        <v>43</v>
      </c>
      <c r="AK681" s="27"/>
      <c r="AL681" s="27"/>
      <c r="AM681" s="23"/>
      <c r="AN681" s="23"/>
      <c r="AO681" s="23"/>
      <c r="AP681" s="23"/>
      <c r="AQ681" s="23" t="s">
        <v>129</v>
      </c>
      <c r="AR681" s="23"/>
      <c r="AS681" s="23" t="s">
        <v>129</v>
      </c>
      <c r="AT681" s="23" t="s">
        <v>129</v>
      </c>
      <c r="AU681" s="23" t="s">
        <v>129</v>
      </c>
      <c r="AV681" s="23" t="s">
        <v>129</v>
      </c>
      <c r="AW681" s="23" t="s">
        <v>129</v>
      </c>
      <c r="AX681" s="23" t="s">
        <v>128</v>
      </c>
      <c r="AY681" s="23"/>
      <c r="AZ681" s="23" t="s">
        <v>2146</v>
      </c>
      <c r="BA681" s="45"/>
    </row>
    <row r="682" spans="1:53" ht="16.05" customHeight="1" x14ac:dyDescent="0.3">
      <c r="A682" s="23">
        <v>2002</v>
      </c>
      <c r="B682" s="27" t="s">
        <v>187</v>
      </c>
      <c r="C682" s="27" t="s">
        <v>188</v>
      </c>
      <c r="D682" s="27" t="s">
        <v>2075</v>
      </c>
      <c r="E682" s="28">
        <v>37614</v>
      </c>
      <c r="F682" s="36">
        <v>0.71045138888888892</v>
      </c>
      <c r="G682" s="22">
        <v>37614</v>
      </c>
      <c r="H682" s="37">
        <v>0.85628472222222218</v>
      </c>
      <c r="I682" s="34" t="s">
        <v>6250</v>
      </c>
      <c r="J682" s="35">
        <v>34.594000000000001</v>
      </c>
      <c r="K682" s="35">
        <v>47.454000000000001</v>
      </c>
      <c r="L682" s="42">
        <v>33</v>
      </c>
      <c r="M682" s="35">
        <v>5.2009999999999996</v>
      </c>
      <c r="N682" s="35">
        <v>5.3</v>
      </c>
      <c r="O682" s="44"/>
      <c r="P682" s="44">
        <v>5</v>
      </c>
      <c r="Q682" s="44">
        <v>4.5999999999999996</v>
      </c>
      <c r="R682" s="44"/>
      <c r="S682" s="27" t="s">
        <v>5504</v>
      </c>
      <c r="T682" s="23" t="s">
        <v>497</v>
      </c>
      <c r="U682" s="27"/>
      <c r="V682" s="46">
        <v>1281953</v>
      </c>
      <c r="W682" s="46">
        <v>15015</v>
      </c>
      <c r="X682" s="23">
        <v>0</v>
      </c>
      <c r="Y682" s="23">
        <v>0</v>
      </c>
      <c r="Z682" s="23">
        <v>15</v>
      </c>
      <c r="AA682" s="23">
        <v>15000</v>
      </c>
      <c r="AB682" s="47"/>
      <c r="AC682" s="27"/>
      <c r="AD682" s="23"/>
      <c r="AE682" s="23">
        <v>3000</v>
      </c>
      <c r="AF682" s="50" t="s">
        <v>127</v>
      </c>
      <c r="AG682" s="23" t="s">
        <v>128</v>
      </c>
      <c r="AH682" s="23" t="s">
        <v>128</v>
      </c>
      <c r="AI682" s="23" t="s">
        <v>128</v>
      </c>
      <c r="AJ682" s="23" t="s">
        <v>2148</v>
      </c>
      <c r="AK682" s="27" t="s">
        <v>95</v>
      </c>
      <c r="AL682" s="27" t="s">
        <v>2149</v>
      </c>
      <c r="AM682" s="23"/>
      <c r="AN682" s="23"/>
      <c r="AO682" s="23"/>
      <c r="AP682" s="23"/>
      <c r="AQ682" s="23" t="s">
        <v>129</v>
      </c>
      <c r="AR682" s="23"/>
      <c r="AS682" s="23" t="s">
        <v>129</v>
      </c>
      <c r="AT682" s="23" t="s">
        <v>129</v>
      </c>
      <c r="AU682" s="23" t="s">
        <v>129</v>
      </c>
      <c r="AV682" s="23" t="s">
        <v>129</v>
      </c>
      <c r="AW682" s="23" t="s">
        <v>129</v>
      </c>
      <c r="AX682" s="23" t="s">
        <v>128</v>
      </c>
      <c r="AY682" s="23"/>
      <c r="AZ682" s="23" t="s">
        <v>2147</v>
      </c>
      <c r="BA682" s="65" t="s">
        <v>2150</v>
      </c>
    </row>
    <row r="683" spans="1:53" ht="16.05" customHeight="1" x14ac:dyDescent="0.3">
      <c r="A683" s="23">
        <v>2002</v>
      </c>
      <c r="B683" s="27" t="s">
        <v>393</v>
      </c>
      <c r="C683" s="27" t="s">
        <v>1329</v>
      </c>
      <c r="D683" s="27" t="s">
        <v>2151</v>
      </c>
      <c r="E683" s="28">
        <v>37615</v>
      </c>
      <c r="F683" s="36">
        <v>0.80118055555555545</v>
      </c>
      <c r="G683" s="22">
        <v>37615</v>
      </c>
      <c r="H683" s="37">
        <v>0.98868055555555545</v>
      </c>
      <c r="I683" s="34" t="s">
        <v>6250</v>
      </c>
      <c r="J683" s="35">
        <v>35.704000000000001</v>
      </c>
      <c r="K683" s="35">
        <v>69.867999999999995</v>
      </c>
      <c r="L683" s="42">
        <v>90.8</v>
      </c>
      <c r="M683" s="35">
        <v>5.4569999999999999</v>
      </c>
      <c r="N683" s="35"/>
      <c r="O683" s="44"/>
      <c r="P683" s="44">
        <v>5.3</v>
      </c>
      <c r="Q683" s="44"/>
      <c r="R683" s="44"/>
      <c r="S683" s="27" t="s">
        <v>5315</v>
      </c>
      <c r="T683" s="23"/>
      <c r="U683" s="27"/>
      <c r="V683" s="47"/>
      <c r="W683" s="47"/>
      <c r="X683" s="23" t="s">
        <v>126</v>
      </c>
      <c r="Y683" s="23"/>
      <c r="Z683" s="23"/>
      <c r="AA683" s="23"/>
      <c r="AB683" s="47"/>
      <c r="AC683" s="27"/>
      <c r="AD683" s="23" t="s">
        <v>2152</v>
      </c>
      <c r="AE683" s="23"/>
      <c r="AF683" s="66" t="s">
        <v>141</v>
      </c>
      <c r="AG683" s="23"/>
      <c r="AH683" s="23"/>
      <c r="AI683" s="23"/>
      <c r="AJ683" s="23" t="s">
        <v>43</v>
      </c>
      <c r="AK683" s="27"/>
      <c r="AL683" s="27"/>
      <c r="AM683" s="23"/>
      <c r="AN683" s="23"/>
      <c r="AO683" s="23"/>
      <c r="AP683" s="23"/>
      <c r="AQ683" s="23" t="s">
        <v>129</v>
      </c>
      <c r="AR683" s="23"/>
      <c r="AS683" s="23" t="s">
        <v>128</v>
      </c>
      <c r="AT683" s="23" t="s">
        <v>128</v>
      </c>
      <c r="AU683" s="23" t="s">
        <v>129</v>
      </c>
      <c r="AV683" s="23" t="s">
        <v>128</v>
      </c>
      <c r="AW683" s="23" t="s">
        <v>129</v>
      </c>
      <c r="AX683" s="23" t="s">
        <v>128</v>
      </c>
      <c r="AY683" s="23"/>
      <c r="AZ683" s="23" t="s">
        <v>2153</v>
      </c>
      <c r="BA683" s="45" t="s">
        <v>2154</v>
      </c>
    </row>
    <row r="684" spans="1:53" ht="16.05" customHeight="1" x14ac:dyDescent="0.3">
      <c r="A684" s="23">
        <v>2003</v>
      </c>
      <c r="B684" s="27" t="s">
        <v>187</v>
      </c>
      <c r="C684" s="27" t="s">
        <v>188</v>
      </c>
      <c r="D684" s="27" t="s">
        <v>2155</v>
      </c>
      <c r="E684" s="28">
        <v>37632</v>
      </c>
      <c r="F684" s="36">
        <v>0.73991898148148139</v>
      </c>
      <c r="G684" s="22">
        <v>37632</v>
      </c>
      <c r="H684" s="37">
        <v>0.88575231481481476</v>
      </c>
      <c r="I684" s="34" t="s">
        <v>6250</v>
      </c>
      <c r="J684" s="35">
        <v>29.59</v>
      </c>
      <c r="K684" s="35">
        <v>51.473999999999997</v>
      </c>
      <c r="L684" s="42">
        <v>33</v>
      </c>
      <c r="M684" s="35">
        <v>5.202</v>
      </c>
      <c r="N684" s="35">
        <v>5.3</v>
      </c>
      <c r="O684" s="44"/>
      <c r="P684" s="44">
        <v>5.2</v>
      </c>
      <c r="Q684" s="44">
        <v>4.8</v>
      </c>
      <c r="R684" s="44"/>
      <c r="S684" s="27" t="s">
        <v>5504</v>
      </c>
      <c r="T684" s="23" t="s">
        <v>582</v>
      </c>
      <c r="U684" s="27"/>
      <c r="V684" s="46">
        <v>3392355</v>
      </c>
      <c r="W684" s="47">
        <v>10080</v>
      </c>
      <c r="X684" s="23">
        <v>0</v>
      </c>
      <c r="Y684" s="23">
        <v>0</v>
      </c>
      <c r="Z684" s="50" t="s">
        <v>211</v>
      </c>
      <c r="AA684" s="23"/>
      <c r="AB684" s="47"/>
      <c r="AC684" s="27"/>
      <c r="AD684" s="66">
        <v>1350</v>
      </c>
      <c r="AE684" s="23">
        <v>650</v>
      </c>
      <c r="AF684" s="62" t="s">
        <v>127</v>
      </c>
      <c r="AG684" s="23"/>
      <c r="AH684" s="23" t="s">
        <v>128</v>
      </c>
      <c r="AI684" s="23" t="s">
        <v>128</v>
      </c>
      <c r="AJ684" s="23" t="s">
        <v>404</v>
      </c>
      <c r="AK684" s="27" t="s">
        <v>100</v>
      </c>
      <c r="AL684" s="27" t="s">
        <v>2157</v>
      </c>
      <c r="AM684" s="23"/>
      <c r="AN684" s="23" t="s">
        <v>129</v>
      </c>
      <c r="AO684" s="23"/>
      <c r="AP684" s="23"/>
      <c r="AQ684" s="23" t="s">
        <v>129</v>
      </c>
      <c r="AR684" s="23"/>
      <c r="AS684" s="23" t="s">
        <v>129</v>
      </c>
      <c r="AT684" s="23" t="s">
        <v>129</v>
      </c>
      <c r="AU684" s="23" t="s">
        <v>129</v>
      </c>
      <c r="AV684" s="23" t="s">
        <v>129</v>
      </c>
      <c r="AW684" s="23" t="s">
        <v>129</v>
      </c>
      <c r="AX684" s="23" t="s">
        <v>128</v>
      </c>
      <c r="AY684" s="23"/>
      <c r="AZ684" s="23" t="s">
        <v>2156</v>
      </c>
      <c r="BA684" s="45" t="s">
        <v>2158</v>
      </c>
    </row>
    <row r="685" spans="1:53" ht="16.05" customHeight="1" x14ac:dyDescent="0.3">
      <c r="A685" s="23">
        <v>2003</v>
      </c>
      <c r="B685" s="27" t="s">
        <v>218</v>
      </c>
      <c r="C685" s="27" t="s">
        <v>426</v>
      </c>
      <c r="D685" s="27" t="s">
        <v>2159</v>
      </c>
      <c r="E685" s="28">
        <v>37644</v>
      </c>
      <c r="F685" s="36">
        <v>5.8101851851851856E-3</v>
      </c>
      <c r="G685" s="22">
        <v>37644</v>
      </c>
      <c r="H685" s="37">
        <v>0.33914351851851854</v>
      </c>
      <c r="I685" s="34" t="s">
        <v>6250</v>
      </c>
      <c r="J685" s="35">
        <v>-8.8070000000000004</v>
      </c>
      <c r="K685" s="35">
        <v>118.524</v>
      </c>
      <c r="L685" s="42">
        <v>33</v>
      </c>
      <c r="M685" s="35">
        <v>5.5289999999999999</v>
      </c>
      <c r="N685" s="35"/>
      <c r="O685" s="44"/>
      <c r="P685" s="44">
        <v>5.3</v>
      </c>
      <c r="Q685" s="44">
        <v>5.0999999999999996</v>
      </c>
      <c r="R685" s="44"/>
      <c r="S685" s="27" t="s">
        <v>5316</v>
      </c>
      <c r="T685" s="23" t="s">
        <v>139</v>
      </c>
      <c r="U685" s="27"/>
      <c r="V685" s="46">
        <v>1195752</v>
      </c>
      <c r="W685" s="47">
        <v>2500</v>
      </c>
      <c r="X685" s="23">
        <v>0</v>
      </c>
      <c r="Y685" s="23">
        <v>0</v>
      </c>
      <c r="Z685" s="23">
        <v>2</v>
      </c>
      <c r="AA685" s="23"/>
      <c r="AB685" s="47"/>
      <c r="AC685" s="27"/>
      <c r="AD685" s="23">
        <v>500</v>
      </c>
      <c r="AE685" s="23"/>
      <c r="AF685" s="62" t="s">
        <v>137</v>
      </c>
      <c r="AG685" s="23"/>
      <c r="AH685" s="23" t="s">
        <v>128</v>
      </c>
      <c r="AI685" s="23" t="s">
        <v>128</v>
      </c>
      <c r="AJ685" s="23" t="s">
        <v>390</v>
      </c>
      <c r="AK685" s="27" t="s">
        <v>100</v>
      </c>
      <c r="AL685" s="27" t="s">
        <v>2161</v>
      </c>
      <c r="AM685" s="23"/>
      <c r="AN685" s="23"/>
      <c r="AO685" s="23"/>
      <c r="AP685" s="23"/>
      <c r="AQ685" s="23" t="s">
        <v>129</v>
      </c>
      <c r="AR685" s="23"/>
      <c r="AS685" s="23" t="s">
        <v>129</v>
      </c>
      <c r="AT685" s="23" t="s">
        <v>129</v>
      </c>
      <c r="AU685" s="23" t="s">
        <v>129</v>
      </c>
      <c r="AV685" s="23" t="s">
        <v>129</v>
      </c>
      <c r="AW685" s="23" t="s">
        <v>129</v>
      </c>
      <c r="AX685" s="23" t="s">
        <v>128</v>
      </c>
      <c r="AY685" s="23"/>
      <c r="AZ685" s="23" t="s">
        <v>2160</v>
      </c>
      <c r="BA685" s="45"/>
    </row>
    <row r="686" spans="1:53" ht="16.05" customHeight="1" x14ac:dyDescent="0.3">
      <c r="A686" s="23">
        <v>2003</v>
      </c>
      <c r="B686" s="27" t="s">
        <v>159</v>
      </c>
      <c r="C686" s="27" t="s">
        <v>160</v>
      </c>
      <c r="D686" s="27" t="s">
        <v>2162</v>
      </c>
      <c r="E686" s="28">
        <v>37647</v>
      </c>
      <c r="F686" s="36">
        <v>0.83128472222222216</v>
      </c>
      <c r="G686" s="22">
        <v>37647</v>
      </c>
      <c r="H686" s="37">
        <v>0.87295138888888879</v>
      </c>
      <c r="I686" s="34" t="s">
        <v>6250</v>
      </c>
      <c r="J686" s="35">
        <v>43.883000000000003</v>
      </c>
      <c r="K686" s="35">
        <v>11.96</v>
      </c>
      <c r="L686" s="42">
        <v>6.5</v>
      </c>
      <c r="M686" s="48">
        <v>5</v>
      </c>
      <c r="N686" s="35">
        <v>4.7</v>
      </c>
      <c r="O686" s="44">
        <v>4.5999999999999996</v>
      </c>
      <c r="P686" s="44">
        <v>4.7</v>
      </c>
      <c r="Q686" s="44"/>
      <c r="R686" s="44"/>
      <c r="S686" s="27" t="s">
        <v>5471</v>
      </c>
      <c r="T686" s="23" t="s">
        <v>134</v>
      </c>
      <c r="U686" s="27"/>
      <c r="V686" s="47"/>
      <c r="W686" s="47"/>
      <c r="X686" s="23"/>
      <c r="Y686" s="23"/>
      <c r="Z686" s="23"/>
      <c r="AA686" s="23"/>
      <c r="AB686" s="47"/>
      <c r="AC686" s="27"/>
      <c r="AD686" s="50" t="s">
        <v>140</v>
      </c>
      <c r="AE686" s="23"/>
      <c r="AF686" s="66" t="s">
        <v>141</v>
      </c>
      <c r="AG686" s="23"/>
      <c r="AH686" s="23"/>
      <c r="AI686" s="23"/>
      <c r="AJ686" s="23" t="s">
        <v>43</v>
      </c>
      <c r="AK686" s="27" t="s">
        <v>2164</v>
      </c>
      <c r="AL686" s="27"/>
      <c r="AM686" s="23"/>
      <c r="AN686" s="23"/>
      <c r="AO686" s="23" t="s">
        <v>129</v>
      </c>
      <c r="AP686" s="23"/>
      <c r="AQ686" s="23" t="s">
        <v>129</v>
      </c>
      <c r="AR686" s="23"/>
      <c r="AS686" s="23" t="s">
        <v>128</v>
      </c>
      <c r="AT686" s="23" t="s">
        <v>128</v>
      </c>
      <c r="AU686" s="23" t="s">
        <v>129</v>
      </c>
      <c r="AV686" s="23" t="s">
        <v>128</v>
      </c>
      <c r="AW686" s="23" t="s">
        <v>129</v>
      </c>
      <c r="AX686" s="23" t="s">
        <v>128</v>
      </c>
      <c r="AY686" s="23"/>
      <c r="AZ686" s="23" t="s">
        <v>2163</v>
      </c>
      <c r="BA686" s="45"/>
    </row>
    <row r="687" spans="1:53" ht="16.05" customHeight="1" x14ac:dyDescent="0.3">
      <c r="A687" s="23">
        <v>2003</v>
      </c>
      <c r="B687" s="27" t="s">
        <v>130</v>
      </c>
      <c r="C687" s="27" t="s">
        <v>131</v>
      </c>
      <c r="D687" s="27" t="s">
        <v>2165</v>
      </c>
      <c r="E687" s="28">
        <v>37665</v>
      </c>
      <c r="F687" s="36">
        <v>0.73217592592592595</v>
      </c>
      <c r="G687" s="22">
        <v>37666</v>
      </c>
      <c r="H687" s="37">
        <v>6.5509259259259267E-2</v>
      </c>
      <c r="I687" s="34" t="s">
        <v>6250</v>
      </c>
      <c r="J687" s="35">
        <v>43.896999999999998</v>
      </c>
      <c r="K687" s="35">
        <v>85.923000000000002</v>
      </c>
      <c r="L687" s="42">
        <v>23.9</v>
      </c>
      <c r="M687" s="35">
        <v>5.3230000000000004</v>
      </c>
      <c r="N687" s="35"/>
      <c r="O687" s="44"/>
      <c r="P687" s="44">
        <v>5.2</v>
      </c>
      <c r="Q687" s="44">
        <v>5.2</v>
      </c>
      <c r="R687" s="44"/>
      <c r="S687" s="27" t="s">
        <v>5297</v>
      </c>
      <c r="T687" s="23"/>
      <c r="U687" s="27"/>
      <c r="V687" s="47"/>
      <c r="W687" s="47"/>
      <c r="X687" s="23" t="s">
        <v>126</v>
      </c>
      <c r="Y687" s="23"/>
      <c r="Z687" s="23"/>
      <c r="AA687" s="23"/>
      <c r="AB687" s="47"/>
      <c r="AC687" s="27"/>
      <c r="AD687" s="23" t="s">
        <v>420</v>
      </c>
      <c r="AE687" s="23"/>
      <c r="AF687" s="66" t="s">
        <v>141</v>
      </c>
      <c r="AG687" s="23"/>
      <c r="AH687" s="23"/>
      <c r="AI687" s="23"/>
      <c r="AJ687" s="23" t="s">
        <v>43</v>
      </c>
      <c r="AK687" s="27"/>
      <c r="AL687" s="27" t="s">
        <v>2167</v>
      </c>
      <c r="AM687" s="23"/>
      <c r="AN687" s="23"/>
      <c r="AO687" s="23"/>
      <c r="AP687" s="23"/>
      <c r="AQ687" s="23" t="s">
        <v>129</v>
      </c>
      <c r="AR687" s="23"/>
      <c r="AS687" s="23" t="s">
        <v>128</v>
      </c>
      <c r="AT687" s="23" t="s">
        <v>128</v>
      </c>
      <c r="AU687" s="23" t="s">
        <v>129</v>
      </c>
      <c r="AV687" s="23" t="s">
        <v>128</v>
      </c>
      <c r="AW687" s="23" t="s">
        <v>129</v>
      </c>
      <c r="AX687" s="23" t="s">
        <v>128</v>
      </c>
      <c r="AY687" s="23"/>
      <c r="AZ687" s="23" t="s">
        <v>2166</v>
      </c>
      <c r="BA687" s="45"/>
    </row>
    <row r="688" spans="1:53" ht="16.05" customHeight="1" x14ac:dyDescent="0.3">
      <c r="A688" s="23">
        <v>2003</v>
      </c>
      <c r="B688" s="27" t="s">
        <v>148</v>
      </c>
      <c r="C688" s="27" t="s">
        <v>191</v>
      </c>
      <c r="D688" s="27" t="s">
        <v>1419</v>
      </c>
      <c r="E688" s="28">
        <v>37674</v>
      </c>
      <c r="F688" s="36">
        <v>0.51331018518518523</v>
      </c>
      <c r="G688" s="22">
        <v>37674</v>
      </c>
      <c r="H688" s="37">
        <v>0.17997685185185186</v>
      </c>
      <c r="I688" s="34" t="s">
        <v>6250</v>
      </c>
      <c r="J688" s="35">
        <v>34.311999999999998</v>
      </c>
      <c r="K688" s="35">
        <v>-116.845</v>
      </c>
      <c r="L688" s="42">
        <v>5.6</v>
      </c>
      <c r="M688" s="35">
        <v>5.2240000000000002</v>
      </c>
      <c r="N688" s="35">
        <v>5</v>
      </c>
      <c r="O688" s="44">
        <v>5.45</v>
      </c>
      <c r="P688" s="44"/>
      <c r="Q688" s="44"/>
      <c r="R688" s="44"/>
      <c r="S688" s="27" t="s">
        <v>6169</v>
      </c>
      <c r="T688" s="23" t="s">
        <v>139</v>
      </c>
      <c r="U688" s="27"/>
      <c r="V688" s="47">
        <v>291000</v>
      </c>
      <c r="W688" s="47"/>
      <c r="X688" s="23" t="s">
        <v>126</v>
      </c>
      <c r="Y688" s="23"/>
      <c r="Z688" s="23">
        <v>0</v>
      </c>
      <c r="AA688" s="23"/>
      <c r="AB688" s="47"/>
      <c r="AC688" s="27"/>
      <c r="AD688" s="23" t="s">
        <v>470</v>
      </c>
      <c r="AE688" s="23"/>
      <c r="AF688" s="66" t="s">
        <v>141</v>
      </c>
      <c r="AG688" s="23"/>
      <c r="AH688" s="23"/>
      <c r="AI688" s="23"/>
      <c r="AJ688" s="23" t="s">
        <v>43</v>
      </c>
      <c r="AK688" s="27"/>
      <c r="AL688" s="27"/>
      <c r="AM688" s="23"/>
      <c r="AN688" s="23"/>
      <c r="AO688" s="23"/>
      <c r="AP688" s="23"/>
      <c r="AQ688" s="23" t="s">
        <v>129</v>
      </c>
      <c r="AR688" s="23"/>
      <c r="AS688" s="23" t="s">
        <v>129</v>
      </c>
      <c r="AT688" s="23" t="s">
        <v>128</v>
      </c>
      <c r="AU688" s="23" t="s">
        <v>129</v>
      </c>
      <c r="AV688" s="23" t="s">
        <v>128</v>
      </c>
      <c r="AW688" s="23" t="s">
        <v>129</v>
      </c>
      <c r="AX688" s="23" t="s">
        <v>128</v>
      </c>
      <c r="AY688" s="23"/>
      <c r="AZ688" s="23" t="s">
        <v>2168</v>
      </c>
      <c r="BA688" s="65" t="s">
        <v>1161</v>
      </c>
    </row>
    <row r="689" spans="1:53" ht="16.05" customHeight="1" x14ac:dyDescent="0.3">
      <c r="A689" s="23">
        <v>2003</v>
      </c>
      <c r="B689" s="27" t="s">
        <v>153</v>
      </c>
      <c r="C689" s="27" t="s">
        <v>154</v>
      </c>
      <c r="D689" s="27" t="s">
        <v>2169</v>
      </c>
      <c r="E689" s="28">
        <v>37674</v>
      </c>
      <c r="F689" s="36">
        <v>0.86184027777777772</v>
      </c>
      <c r="G689" s="22">
        <v>37674</v>
      </c>
      <c r="H689" s="37">
        <v>0.90350694444444446</v>
      </c>
      <c r="I689" s="34" t="s">
        <v>6250</v>
      </c>
      <c r="J689" s="35">
        <v>48.341999999999999</v>
      </c>
      <c r="K689" s="35">
        <v>6.57</v>
      </c>
      <c r="L689" s="42">
        <v>10</v>
      </c>
      <c r="M689" s="35">
        <v>4.9880000000000004</v>
      </c>
      <c r="N689" s="35">
        <v>4.8</v>
      </c>
      <c r="O689" s="44">
        <v>5.7</v>
      </c>
      <c r="P689" s="44">
        <v>5</v>
      </c>
      <c r="Q689" s="44">
        <v>4.3</v>
      </c>
      <c r="R689" s="44"/>
      <c r="S689" s="27" t="s">
        <v>5317</v>
      </c>
      <c r="T689" s="23" t="s">
        <v>171</v>
      </c>
      <c r="U689" s="27"/>
      <c r="V689" s="46">
        <v>355007</v>
      </c>
      <c r="W689" s="47"/>
      <c r="X689" s="23">
        <v>0</v>
      </c>
      <c r="Y689" s="23">
        <v>0</v>
      </c>
      <c r="Z689" s="23"/>
      <c r="AA689" s="23"/>
      <c r="AB689" s="47"/>
      <c r="AC689" s="27"/>
      <c r="AD689" s="23" t="s">
        <v>2170</v>
      </c>
      <c r="AE689" s="23"/>
      <c r="AF689" s="23" t="s">
        <v>141</v>
      </c>
      <c r="AG689" s="23" t="s">
        <v>129</v>
      </c>
      <c r="AH689" s="23"/>
      <c r="AI689" s="23"/>
      <c r="AJ689" s="23" t="s">
        <v>43</v>
      </c>
      <c r="AK689" s="27" t="s">
        <v>100</v>
      </c>
      <c r="AL689" s="27"/>
      <c r="AM689" s="23"/>
      <c r="AN689" s="23"/>
      <c r="AO689" s="23"/>
      <c r="AP689" s="23"/>
      <c r="AQ689" s="23" t="s">
        <v>129</v>
      </c>
      <c r="AR689" s="23"/>
      <c r="AS689" s="23" t="s">
        <v>129</v>
      </c>
      <c r="AT689" s="23" t="s">
        <v>128</v>
      </c>
      <c r="AU689" s="23" t="s">
        <v>129</v>
      </c>
      <c r="AV689" s="23" t="s">
        <v>128</v>
      </c>
      <c r="AW689" s="23" t="s">
        <v>129</v>
      </c>
      <c r="AX689" s="23" t="s">
        <v>128</v>
      </c>
      <c r="AY689" s="23"/>
      <c r="AZ689" s="23" t="s">
        <v>2171</v>
      </c>
      <c r="BA689" s="65" t="s">
        <v>2172</v>
      </c>
    </row>
    <row r="690" spans="1:53" ht="16.05" customHeight="1" x14ac:dyDescent="0.3">
      <c r="A690" s="23">
        <v>2003</v>
      </c>
      <c r="B690" s="27" t="s">
        <v>130</v>
      </c>
      <c r="C690" s="27" t="s">
        <v>131</v>
      </c>
      <c r="D690" s="27" t="s">
        <v>2173</v>
      </c>
      <c r="E690" s="28">
        <v>37677</v>
      </c>
      <c r="F690" s="36">
        <v>0.16158564814814816</v>
      </c>
      <c r="G690" s="22">
        <v>37677</v>
      </c>
      <c r="H690" s="37">
        <v>0.49491898148148145</v>
      </c>
      <c r="I690" s="34" t="s">
        <v>6250</v>
      </c>
      <c r="J690" s="35">
        <v>39.482999999999997</v>
      </c>
      <c r="K690" s="35">
        <v>77.393000000000001</v>
      </c>
      <c r="L690" s="42">
        <v>10</v>
      </c>
      <c r="M690" s="35">
        <v>5.3460000000000001</v>
      </c>
      <c r="N690" s="35">
        <v>5.4</v>
      </c>
      <c r="O690" s="44"/>
      <c r="P690" s="44">
        <v>5.0999999999999996</v>
      </c>
      <c r="Q690" s="44">
        <v>5.3</v>
      </c>
      <c r="R690" s="44"/>
      <c r="S690" s="27" t="s">
        <v>5318</v>
      </c>
      <c r="T690" s="23" t="s">
        <v>139</v>
      </c>
      <c r="U690" s="27"/>
      <c r="V690" s="46">
        <v>3507680</v>
      </c>
      <c r="W690" s="47"/>
      <c r="X690" s="23">
        <v>5</v>
      </c>
      <c r="Y690" s="23">
        <v>5</v>
      </c>
      <c r="Z690" s="23"/>
      <c r="AA690" s="23"/>
      <c r="AB690" s="47"/>
      <c r="AC690" s="27" t="s">
        <v>5900</v>
      </c>
      <c r="AD690" s="23" t="s">
        <v>232</v>
      </c>
      <c r="AE690" s="23"/>
      <c r="AF690" s="23" t="s">
        <v>141</v>
      </c>
      <c r="AG690" s="23"/>
      <c r="AH690" s="23" t="s">
        <v>128</v>
      </c>
      <c r="AI690" s="23" t="s">
        <v>128</v>
      </c>
      <c r="AJ690" s="23" t="s">
        <v>390</v>
      </c>
      <c r="AK690" s="27" t="s">
        <v>95</v>
      </c>
      <c r="AL690" s="27" t="s">
        <v>2175</v>
      </c>
      <c r="AM690" s="23"/>
      <c r="AN690" s="23"/>
      <c r="AO690" s="23"/>
      <c r="AP690" s="23"/>
      <c r="AQ690" s="23" t="s">
        <v>129</v>
      </c>
      <c r="AR690" s="23"/>
      <c r="AS690" s="23" t="s">
        <v>129</v>
      </c>
      <c r="AT690" s="23" t="s">
        <v>129</v>
      </c>
      <c r="AU690" s="23" t="s">
        <v>129</v>
      </c>
      <c r="AV690" s="23" t="s">
        <v>128</v>
      </c>
      <c r="AW690" s="23" t="s">
        <v>129</v>
      </c>
      <c r="AX690" s="23" t="s">
        <v>128</v>
      </c>
      <c r="AY690" s="23"/>
      <c r="AZ690" s="23" t="s">
        <v>2174</v>
      </c>
      <c r="BA690" s="45"/>
    </row>
    <row r="691" spans="1:53" ht="16.05" customHeight="1" x14ac:dyDescent="0.3">
      <c r="A691" s="23">
        <v>2003</v>
      </c>
      <c r="B691" s="27" t="s">
        <v>218</v>
      </c>
      <c r="C691" s="27" t="s">
        <v>426</v>
      </c>
      <c r="D691" s="27" t="s">
        <v>2176</v>
      </c>
      <c r="E691" s="28">
        <v>37701</v>
      </c>
      <c r="F691" s="36">
        <v>0.48495370370370372</v>
      </c>
      <c r="G691" s="22">
        <v>37701</v>
      </c>
      <c r="H691" s="37">
        <v>0.77662037037037035</v>
      </c>
      <c r="I691" s="34" t="s">
        <v>6250</v>
      </c>
      <c r="J691" s="35">
        <v>-6.9829999999999997</v>
      </c>
      <c r="K691" s="35">
        <v>108.468</v>
      </c>
      <c r="L691" s="42">
        <v>33</v>
      </c>
      <c r="M691" s="43">
        <v>4.53</v>
      </c>
      <c r="N691" s="35"/>
      <c r="O691" s="44"/>
      <c r="P691" s="44">
        <v>4.5999999999999996</v>
      </c>
      <c r="Q691" s="44">
        <v>3.5</v>
      </c>
      <c r="R691" s="44"/>
      <c r="S691" s="27" t="s">
        <v>5110</v>
      </c>
      <c r="T691" s="23" t="s">
        <v>139</v>
      </c>
      <c r="U691" s="27"/>
      <c r="V691" s="46"/>
      <c r="W691" s="47"/>
      <c r="X691" s="23">
        <v>0</v>
      </c>
      <c r="Y691" s="23">
        <v>0</v>
      </c>
      <c r="Z691" s="23">
        <v>0</v>
      </c>
      <c r="AA691" s="23"/>
      <c r="AB691" s="47"/>
      <c r="AC691" s="27"/>
      <c r="AD691" s="23">
        <v>800</v>
      </c>
      <c r="AE691" s="23"/>
      <c r="AF691" s="62" t="s">
        <v>137</v>
      </c>
      <c r="AG691" s="23"/>
      <c r="AH691" s="23"/>
      <c r="AI691" s="23"/>
      <c r="AJ691" s="23" t="s">
        <v>43</v>
      </c>
      <c r="AK691" s="27"/>
      <c r="AL691" s="27"/>
      <c r="AM691" s="23"/>
      <c r="AN691" s="23"/>
      <c r="AO691" s="23"/>
      <c r="AP691" s="23"/>
      <c r="AQ691" s="23" t="s">
        <v>129</v>
      </c>
      <c r="AR691" s="23"/>
      <c r="AS691" s="23" t="s">
        <v>128</v>
      </c>
      <c r="AT691" s="23" t="s">
        <v>128</v>
      </c>
      <c r="AU691" s="23" t="s">
        <v>129</v>
      </c>
      <c r="AV691" s="23" t="s">
        <v>128</v>
      </c>
      <c r="AW691" s="23" t="s">
        <v>129</v>
      </c>
      <c r="AX691" s="23" t="s">
        <v>128</v>
      </c>
      <c r="AY691" s="23"/>
      <c r="AZ691" s="23" t="s">
        <v>2177</v>
      </c>
      <c r="BA691" s="45" t="s">
        <v>2178</v>
      </c>
    </row>
    <row r="692" spans="1:53" ht="16.05" customHeight="1" x14ac:dyDescent="0.3">
      <c r="A692" s="23">
        <v>2003</v>
      </c>
      <c r="B692" s="27" t="s">
        <v>357</v>
      </c>
      <c r="C692" s="27" t="s">
        <v>2179</v>
      </c>
      <c r="D692" s="27" t="s">
        <v>2180</v>
      </c>
      <c r="E692" s="28">
        <v>37705</v>
      </c>
      <c r="F692" s="36">
        <v>0.78571759259259266</v>
      </c>
      <c r="G692" s="22">
        <v>37706</v>
      </c>
      <c r="H692" s="37">
        <v>3.5717592592592592E-2</v>
      </c>
      <c r="I692" s="34" t="s">
        <v>6250</v>
      </c>
      <c r="J692" s="35">
        <v>27.263999999999999</v>
      </c>
      <c r="K692" s="35">
        <v>89.331000000000003</v>
      </c>
      <c r="L692" s="42">
        <v>47.1</v>
      </c>
      <c r="M692" s="35">
        <v>5.4580000000000002</v>
      </c>
      <c r="N692" s="35">
        <v>5.5</v>
      </c>
      <c r="O692" s="44"/>
      <c r="P692" s="44">
        <v>4.8</v>
      </c>
      <c r="Q692" s="44">
        <v>4.8</v>
      </c>
      <c r="R692" s="44"/>
      <c r="S692" s="27" t="s">
        <v>5315</v>
      </c>
      <c r="T692" s="23" t="s">
        <v>497</v>
      </c>
      <c r="U692" s="27"/>
      <c r="V692" s="47">
        <v>7009908</v>
      </c>
      <c r="W692" s="47"/>
      <c r="X692" s="23" t="s">
        <v>126</v>
      </c>
      <c r="Y692" s="23"/>
      <c r="Z692" s="23"/>
      <c r="AA692" s="23"/>
      <c r="AB692" s="47"/>
      <c r="AC692" s="98"/>
      <c r="AD692" s="23" t="s">
        <v>1050</v>
      </c>
      <c r="AE692" s="23"/>
      <c r="AF692" s="66" t="s">
        <v>141</v>
      </c>
      <c r="AG692" s="23"/>
      <c r="AH692" s="23" t="s">
        <v>128</v>
      </c>
      <c r="AI692" s="23" t="s">
        <v>128</v>
      </c>
      <c r="AJ692" s="23" t="s">
        <v>43</v>
      </c>
      <c r="AK692" s="27"/>
      <c r="AL692" s="27"/>
      <c r="AM692" s="23"/>
      <c r="AN692" s="23"/>
      <c r="AO692" s="23"/>
      <c r="AP692" s="23"/>
      <c r="AQ692" s="23" t="s">
        <v>129</v>
      </c>
      <c r="AR692" s="23"/>
      <c r="AS692" s="23" t="s">
        <v>129</v>
      </c>
      <c r="AT692" s="23" t="s">
        <v>128</v>
      </c>
      <c r="AU692" s="23" t="s">
        <v>129</v>
      </c>
      <c r="AV692" s="23" t="s">
        <v>128</v>
      </c>
      <c r="AW692" s="23" t="s">
        <v>129</v>
      </c>
      <c r="AX692" s="23" t="s">
        <v>128</v>
      </c>
      <c r="AY692" s="23"/>
      <c r="AZ692" s="23" t="s">
        <v>2181</v>
      </c>
      <c r="BA692" s="45"/>
    </row>
    <row r="693" spans="1:53" ht="16.05" customHeight="1" x14ac:dyDescent="0.3">
      <c r="A693" s="23">
        <v>2003</v>
      </c>
      <c r="B693" s="27" t="s">
        <v>393</v>
      </c>
      <c r="C693" s="27" t="s">
        <v>1329</v>
      </c>
      <c r="D693" s="27" t="s">
        <v>2182</v>
      </c>
      <c r="E693" s="28">
        <v>37721</v>
      </c>
      <c r="F693" s="36">
        <v>0.58378472222222222</v>
      </c>
      <c r="G693" s="22">
        <v>37721</v>
      </c>
      <c r="H693" s="37">
        <v>0.77128472222222222</v>
      </c>
      <c r="I693" s="34" t="s">
        <v>6250</v>
      </c>
      <c r="J693" s="35">
        <v>35.893000000000001</v>
      </c>
      <c r="K693" s="35">
        <v>70.62</v>
      </c>
      <c r="L693" s="42">
        <v>33</v>
      </c>
      <c r="M693" s="43">
        <v>4.67</v>
      </c>
      <c r="N693" s="35"/>
      <c r="O693" s="44">
        <v>4.5</v>
      </c>
      <c r="P693" s="44">
        <v>4.5999999999999996</v>
      </c>
      <c r="Q693" s="44"/>
      <c r="R693" s="44"/>
      <c r="S693" s="27" t="s">
        <v>5110</v>
      </c>
      <c r="T693" s="23"/>
      <c r="U693" s="27"/>
      <c r="V693" s="46"/>
      <c r="W693" s="47">
        <v>1001</v>
      </c>
      <c r="X693" s="23">
        <v>1</v>
      </c>
      <c r="Y693" s="23"/>
      <c r="Z693" s="23"/>
      <c r="AA693" s="23"/>
      <c r="AB693" s="47"/>
      <c r="AC693" s="24" t="s">
        <v>5969</v>
      </c>
      <c r="AD693" s="23"/>
      <c r="AE693" s="23">
        <v>200</v>
      </c>
      <c r="AF693" s="66"/>
      <c r="AG693" s="23"/>
      <c r="AH693" s="23" t="s">
        <v>129</v>
      </c>
      <c r="AI693" s="23"/>
      <c r="AJ693" s="23" t="s">
        <v>390</v>
      </c>
      <c r="AK693" s="27" t="s">
        <v>97</v>
      </c>
      <c r="AL693" s="27" t="s">
        <v>2184</v>
      </c>
      <c r="AM693" s="23"/>
      <c r="AN693" s="23"/>
      <c r="AO693" s="23"/>
      <c r="AP693" s="23"/>
      <c r="AQ693" s="23"/>
      <c r="AR693" s="23"/>
      <c r="AS693" s="23" t="s">
        <v>129</v>
      </c>
      <c r="AT693" s="23" t="s">
        <v>128</v>
      </c>
      <c r="AU693" s="23" t="s">
        <v>128</v>
      </c>
      <c r="AV693" s="23" t="s">
        <v>129</v>
      </c>
      <c r="AW693" s="23" t="s">
        <v>129</v>
      </c>
      <c r="AX693" s="23" t="s">
        <v>128</v>
      </c>
      <c r="AY693" s="23"/>
      <c r="AZ693" s="23" t="s">
        <v>2183</v>
      </c>
      <c r="BA693" s="45"/>
    </row>
    <row r="694" spans="1:53" ht="16.05" customHeight="1" x14ac:dyDescent="0.3">
      <c r="A694" s="23">
        <v>2003</v>
      </c>
      <c r="B694" s="27" t="s">
        <v>159</v>
      </c>
      <c r="C694" s="27" t="s">
        <v>160</v>
      </c>
      <c r="D694" s="27" t="s">
        <v>2185</v>
      </c>
      <c r="E694" s="28">
        <v>37722</v>
      </c>
      <c r="F694" s="36">
        <v>0.3937268518518518</v>
      </c>
      <c r="G694" s="22">
        <v>37722</v>
      </c>
      <c r="H694" s="37">
        <v>0.47706018518518517</v>
      </c>
      <c r="I694" s="34" t="s">
        <v>6250</v>
      </c>
      <c r="J694" s="35">
        <v>44.792000000000002</v>
      </c>
      <c r="K694" s="35">
        <v>8.8919999999999995</v>
      </c>
      <c r="L694" s="42">
        <v>4</v>
      </c>
      <c r="M694" s="35">
        <v>4.8099999999999996</v>
      </c>
      <c r="N694" s="35">
        <v>4.8</v>
      </c>
      <c r="O694" s="44">
        <v>5</v>
      </c>
      <c r="P694" s="44">
        <v>4.7</v>
      </c>
      <c r="Q694" s="44">
        <v>4.4000000000000004</v>
      </c>
      <c r="R694" s="44"/>
      <c r="S694" s="27" t="s">
        <v>5428</v>
      </c>
      <c r="T694" s="23" t="s">
        <v>134</v>
      </c>
      <c r="U694" s="27"/>
      <c r="V694" s="46">
        <v>9364071</v>
      </c>
      <c r="W694" s="47">
        <v>232</v>
      </c>
      <c r="X694" s="23">
        <v>0</v>
      </c>
      <c r="Y694" s="23">
        <v>0</v>
      </c>
      <c r="Z694" s="23">
        <v>2</v>
      </c>
      <c r="AA694" s="23">
        <v>300</v>
      </c>
      <c r="AB694" s="47">
        <v>300</v>
      </c>
      <c r="AC694" s="27" t="s">
        <v>2186</v>
      </c>
      <c r="AD694" s="23" t="s">
        <v>232</v>
      </c>
      <c r="AE694" s="23"/>
      <c r="AF694" s="66">
        <v>561352000</v>
      </c>
      <c r="AG694" s="23" t="s">
        <v>128</v>
      </c>
      <c r="AH694" s="23" t="s">
        <v>129</v>
      </c>
      <c r="AI694" s="23" t="s">
        <v>128</v>
      </c>
      <c r="AJ694" s="23" t="s">
        <v>43</v>
      </c>
      <c r="AK694" s="27"/>
      <c r="AL694" s="27"/>
      <c r="AM694" s="23"/>
      <c r="AN694" s="23"/>
      <c r="AO694" s="23"/>
      <c r="AP694" s="23"/>
      <c r="AQ694" s="23"/>
      <c r="AR694" s="23"/>
      <c r="AS694" s="23" t="s">
        <v>129</v>
      </c>
      <c r="AT694" s="23" t="s">
        <v>129</v>
      </c>
      <c r="AU694" s="23" t="s">
        <v>128</v>
      </c>
      <c r="AV694" s="23" t="s">
        <v>129</v>
      </c>
      <c r="AW694" s="23" t="s">
        <v>129</v>
      </c>
      <c r="AX694" s="23" t="s">
        <v>128</v>
      </c>
      <c r="AY694" s="23"/>
      <c r="AZ694" s="23" t="s">
        <v>2187</v>
      </c>
      <c r="BA694" s="45" t="s">
        <v>2188</v>
      </c>
    </row>
    <row r="695" spans="1:53" ht="16.05" customHeight="1" x14ac:dyDescent="0.3">
      <c r="A695" s="23">
        <v>2003</v>
      </c>
      <c r="B695" s="27" t="s">
        <v>148</v>
      </c>
      <c r="C695" s="27" t="s">
        <v>191</v>
      </c>
      <c r="D695" s="27" t="s">
        <v>2189</v>
      </c>
      <c r="E695" s="28">
        <v>37740</v>
      </c>
      <c r="F695" s="36">
        <v>0.37475694444444446</v>
      </c>
      <c r="G695" s="22">
        <v>37740</v>
      </c>
      <c r="H695" s="37">
        <v>0.16642361111111112</v>
      </c>
      <c r="I695" s="34" t="s">
        <v>6250</v>
      </c>
      <c r="J695" s="35">
        <v>34.494</v>
      </c>
      <c r="K695" s="35">
        <v>-85.63</v>
      </c>
      <c r="L695" s="42">
        <v>19.8</v>
      </c>
      <c r="M695" s="35">
        <v>4.5999999999999996</v>
      </c>
      <c r="N695" s="35"/>
      <c r="O695" s="44"/>
      <c r="P695" s="44">
        <v>4.3</v>
      </c>
      <c r="Q695" s="44">
        <v>3.8</v>
      </c>
      <c r="R695" s="44"/>
      <c r="S695" s="24" t="s">
        <v>5319</v>
      </c>
      <c r="T695" s="23" t="s">
        <v>139</v>
      </c>
      <c r="U695" s="27" t="s">
        <v>193</v>
      </c>
      <c r="V695" s="47">
        <v>732000</v>
      </c>
      <c r="W695" s="47"/>
      <c r="X695" s="23" t="s">
        <v>126</v>
      </c>
      <c r="Y695" s="23"/>
      <c r="Z695" s="23" t="s">
        <v>126</v>
      </c>
      <c r="AA695" s="23"/>
      <c r="AB695" s="47"/>
      <c r="AC695" s="27"/>
      <c r="AD695" s="50" t="s">
        <v>470</v>
      </c>
      <c r="AE695" s="50" t="s">
        <v>126</v>
      </c>
      <c r="AF695" s="66" t="s">
        <v>141</v>
      </c>
      <c r="AG695" s="23"/>
      <c r="AH695" s="23"/>
      <c r="AI695" s="23"/>
      <c r="AJ695" s="23" t="s">
        <v>43</v>
      </c>
      <c r="AK695" s="27" t="s">
        <v>100</v>
      </c>
      <c r="AL695" s="27"/>
      <c r="AM695" s="23"/>
      <c r="AN695" s="23"/>
      <c r="AO695" s="23"/>
      <c r="AP695" s="23"/>
      <c r="AQ695" s="23" t="s">
        <v>129</v>
      </c>
      <c r="AR695" s="23"/>
      <c r="AS695" s="23" t="s">
        <v>129</v>
      </c>
      <c r="AT695" s="23" t="s">
        <v>128</v>
      </c>
      <c r="AU695" s="23" t="s">
        <v>129</v>
      </c>
      <c r="AV695" s="23" t="s">
        <v>128</v>
      </c>
      <c r="AW695" s="23" t="s">
        <v>129</v>
      </c>
      <c r="AX695" s="23" t="s">
        <v>128</v>
      </c>
      <c r="AY695" s="23"/>
      <c r="AZ695" s="23" t="s">
        <v>2190</v>
      </c>
      <c r="BA695" s="65"/>
    </row>
    <row r="696" spans="1:53" ht="16.05" customHeight="1" x14ac:dyDescent="0.3">
      <c r="A696" s="23">
        <v>2003</v>
      </c>
      <c r="B696" s="27" t="s">
        <v>598</v>
      </c>
      <c r="C696" s="27" t="s">
        <v>598</v>
      </c>
      <c r="D696" s="27" t="s">
        <v>1212</v>
      </c>
      <c r="E696" s="28">
        <v>37752</v>
      </c>
      <c r="F696" s="36">
        <v>0.66465277777777776</v>
      </c>
      <c r="G696" s="22">
        <v>37753</v>
      </c>
      <c r="H696" s="37">
        <v>3.965277777777778E-2</v>
      </c>
      <c r="I696" s="34" t="s">
        <v>6250</v>
      </c>
      <c r="J696" s="35">
        <v>35.793999999999997</v>
      </c>
      <c r="K696" s="35">
        <v>139.904</v>
      </c>
      <c r="L696" s="42">
        <v>66.8</v>
      </c>
      <c r="M696" s="35">
        <v>5.2930000000000001</v>
      </c>
      <c r="N696" s="35">
        <v>5.2</v>
      </c>
      <c r="O696" s="44"/>
      <c r="P696" s="44">
        <v>5.0999999999999996</v>
      </c>
      <c r="Q696" s="44">
        <v>4.5</v>
      </c>
      <c r="R696" s="44"/>
      <c r="S696" s="27" t="s">
        <v>5309</v>
      </c>
      <c r="T696" s="23" t="s">
        <v>139</v>
      </c>
      <c r="U696" s="27"/>
      <c r="V696" s="46"/>
      <c r="W696" s="46"/>
      <c r="X696" s="23">
        <v>0</v>
      </c>
      <c r="Y696" s="23">
        <v>0</v>
      </c>
      <c r="Z696" s="23">
        <v>3</v>
      </c>
      <c r="AA696" s="23"/>
      <c r="AB696" s="47"/>
      <c r="AC696" s="27"/>
      <c r="AD696" s="23"/>
      <c r="AE696" s="23"/>
      <c r="AF696" s="23"/>
      <c r="AG696" s="23"/>
      <c r="AH696" s="23"/>
      <c r="AI696" s="23"/>
      <c r="AJ696" s="23" t="s">
        <v>43</v>
      </c>
      <c r="AK696" s="27" t="s">
        <v>100</v>
      </c>
      <c r="AL696" s="27"/>
      <c r="AM696" s="23"/>
      <c r="AN696" s="23"/>
      <c r="AO696" s="23"/>
      <c r="AP696" s="23"/>
      <c r="AQ696" s="23"/>
      <c r="AR696" s="23"/>
      <c r="AS696" s="23" t="s">
        <v>129</v>
      </c>
      <c r="AT696" s="23" t="s">
        <v>129</v>
      </c>
      <c r="AU696" s="23" t="s">
        <v>128</v>
      </c>
      <c r="AV696" s="23" t="s">
        <v>128</v>
      </c>
      <c r="AW696" s="23" t="s">
        <v>129</v>
      </c>
      <c r="AX696" s="23" t="s">
        <v>128</v>
      </c>
      <c r="AY696" s="23"/>
      <c r="AZ696" s="23" t="s">
        <v>2191</v>
      </c>
      <c r="BA696" s="45" t="s">
        <v>6430</v>
      </c>
    </row>
    <row r="697" spans="1:53" ht="16.05" customHeight="1" x14ac:dyDescent="0.3">
      <c r="A697" s="23">
        <v>2003</v>
      </c>
      <c r="B697" s="27" t="s">
        <v>393</v>
      </c>
      <c r="C697" s="24" t="s">
        <v>1311</v>
      </c>
      <c r="D697" s="24" t="s">
        <v>5926</v>
      </c>
      <c r="E697" s="25">
        <v>37763</v>
      </c>
      <c r="F697" s="38">
        <v>0.75828703703703704</v>
      </c>
      <c r="G697" s="22">
        <v>37764</v>
      </c>
      <c r="H697" s="37">
        <v>4.9953703703703702E-2</v>
      </c>
      <c r="I697" s="34" t="s">
        <v>6250</v>
      </c>
      <c r="J697" s="43">
        <v>42.945999999999998</v>
      </c>
      <c r="K697" s="43">
        <v>72.763999999999996</v>
      </c>
      <c r="L697" s="56">
        <v>33</v>
      </c>
      <c r="M697" s="35">
        <v>5.5309999999999997</v>
      </c>
      <c r="N697" s="43"/>
      <c r="O697" s="57"/>
      <c r="P697" s="57">
        <v>5.5</v>
      </c>
      <c r="Q697" s="57">
        <v>5.2</v>
      </c>
      <c r="R697" s="57"/>
      <c r="S697" s="67" t="s">
        <v>5316</v>
      </c>
      <c r="T697" s="26"/>
      <c r="U697" s="24"/>
      <c r="V697" s="58">
        <v>1145210</v>
      </c>
      <c r="W697" s="58">
        <v>36626</v>
      </c>
      <c r="X697" s="26">
        <v>3</v>
      </c>
      <c r="Y697" s="26">
        <v>3</v>
      </c>
      <c r="Z697" s="26">
        <v>626</v>
      </c>
      <c r="AA697" s="26">
        <v>20000</v>
      </c>
      <c r="AB697" s="58">
        <v>3120</v>
      </c>
      <c r="AC697" s="24" t="s">
        <v>5900</v>
      </c>
      <c r="AD697" s="26">
        <f>840+46</f>
        <v>886</v>
      </c>
      <c r="AE697" s="26">
        <v>3000</v>
      </c>
      <c r="AF697" s="26"/>
      <c r="AG697" s="26" t="s">
        <v>129</v>
      </c>
      <c r="AH697" s="26" t="s">
        <v>128</v>
      </c>
      <c r="AI697" s="26" t="s">
        <v>128</v>
      </c>
      <c r="AJ697" s="26" t="s">
        <v>43</v>
      </c>
      <c r="AK697" s="24"/>
      <c r="AL697" s="24" t="s">
        <v>5928</v>
      </c>
      <c r="AM697" s="26"/>
      <c r="AN697" s="26"/>
      <c r="AO697" s="26"/>
      <c r="AP697" s="26"/>
      <c r="AQ697" s="26"/>
      <c r="AR697" s="26"/>
      <c r="AS697" s="26" t="s">
        <v>128</v>
      </c>
      <c r="AT697" s="26" t="s">
        <v>128</v>
      </c>
      <c r="AU697" s="26" t="s">
        <v>128</v>
      </c>
      <c r="AV697" s="26" t="s">
        <v>129</v>
      </c>
      <c r="AW697" s="26" t="s">
        <v>128</v>
      </c>
      <c r="AX697" s="26" t="s">
        <v>128</v>
      </c>
      <c r="AY697" s="26"/>
      <c r="AZ697" s="26" t="s">
        <v>5925</v>
      </c>
      <c r="BA697" s="39" t="s">
        <v>5927</v>
      </c>
    </row>
    <row r="698" spans="1:53" ht="16.05" customHeight="1" x14ac:dyDescent="0.3">
      <c r="A698" s="23">
        <v>2003</v>
      </c>
      <c r="B698" s="27" t="s">
        <v>148</v>
      </c>
      <c r="C698" s="27" t="s">
        <v>191</v>
      </c>
      <c r="D698" s="27" t="s">
        <v>2192</v>
      </c>
      <c r="E698" s="28">
        <v>37778</v>
      </c>
      <c r="F698" s="36">
        <v>0.52053240740740747</v>
      </c>
      <c r="G698" s="22">
        <v>37778</v>
      </c>
      <c r="H698" s="37">
        <v>0.31219907407407405</v>
      </c>
      <c r="I698" s="34" t="s">
        <v>6250</v>
      </c>
      <c r="J698" s="35">
        <v>36.878999999999998</v>
      </c>
      <c r="K698" s="35">
        <v>-88.995999999999995</v>
      </c>
      <c r="L698" s="42">
        <v>2.5</v>
      </c>
      <c r="M698" s="35">
        <v>4</v>
      </c>
      <c r="N698" s="35"/>
      <c r="O698" s="44"/>
      <c r="P698" s="44">
        <v>3.8</v>
      </c>
      <c r="Q698" s="44">
        <v>3.3</v>
      </c>
      <c r="R698" s="44"/>
      <c r="S698" s="27" t="s">
        <v>5281</v>
      </c>
      <c r="T698" s="23" t="s">
        <v>139</v>
      </c>
      <c r="U698" s="27"/>
      <c r="V698" s="47">
        <v>139000</v>
      </c>
      <c r="W698" s="47"/>
      <c r="X698" s="23" t="s">
        <v>126</v>
      </c>
      <c r="Y698" s="23"/>
      <c r="Z698" s="23"/>
      <c r="AA698" s="23"/>
      <c r="AB698" s="47"/>
      <c r="AC698" s="27"/>
      <c r="AD698" s="23" t="s">
        <v>470</v>
      </c>
      <c r="AE698" s="23" t="s">
        <v>126</v>
      </c>
      <c r="AF698" s="66" t="s">
        <v>141</v>
      </c>
      <c r="AG698" s="23"/>
      <c r="AH698" s="23"/>
      <c r="AI698" s="23"/>
      <c r="AJ698" s="23" t="s">
        <v>43</v>
      </c>
      <c r="AK698" s="27"/>
      <c r="AL698" s="27"/>
      <c r="AM698" s="23"/>
      <c r="AN698" s="23"/>
      <c r="AO698" s="23"/>
      <c r="AP698" s="23"/>
      <c r="AQ698" s="23" t="s">
        <v>129</v>
      </c>
      <c r="AR698" s="23"/>
      <c r="AS698" s="23" t="s">
        <v>129</v>
      </c>
      <c r="AT698" s="23" t="s">
        <v>128</v>
      </c>
      <c r="AU698" s="23" t="s">
        <v>129</v>
      </c>
      <c r="AV698" s="23" t="s">
        <v>128</v>
      </c>
      <c r="AW698" s="23" t="s">
        <v>129</v>
      </c>
      <c r="AX698" s="23" t="s">
        <v>128</v>
      </c>
      <c r="AY698" s="23"/>
      <c r="AZ698" s="23" t="s">
        <v>2193</v>
      </c>
      <c r="BA698" s="45"/>
    </row>
    <row r="699" spans="1:53" ht="16.05" customHeight="1" x14ac:dyDescent="0.3">
      <c r="A699" s="23">
        <v>2003</v>
      </c>
      <c r="B699" s="27" t="s">
        <v>159</v>
      </c>
      <c r="C699" s="27" t="s">
        <v>308</v>
      </c>
      <c r="D699" s="27" t="s">
        <v>2194</v>
      </c>
      <c r="E699" s="28">
        <v>37781</v>
      </c>
      <c r="F699" s="36">
        <v>0.29628472222222224</v>
      </c>
      <c r="G699" s="22">
        <v>37781</v>
      </c>
      <c r="H699" s="37">
        <v>0.42128472222222224</v>
      </c>
      <c r="I699" s="34" t="s">
        <v>6250</v>
      </c>
      <c r="J699" s="35">
        <v>39.893000000000001</v>
      </c>
      <c r="K699" s="35">
        <v>22.309000000000001</v>
      </c>
      <c r="L699" s="42">
        <v>17.8</v>
      </c>
      <c r="M699" s="35">
        <v>5.2089999999999996</v>
      </c>
      <c r="N699" s="35">
        <v>5.3</v>
      </c>
      <c r="O699" s="44">
        <v>5</v>
      </c>
      <c r="P699" s="44">
        <v>4.9000000000000004</v>
      </c>
      <c r="Q699" s="44">
        <v>4.9000000000000004</v>
      </c>
      <c r="R699" s="44"/>
      <c r="S699" s="27" t="s">
        <v>5320</v>
      </c>
      <c r="T699" s="23"/>
      <c r="U699" s="27"/>
      <c r="V699" s="47"/>
      <c r="W699" s="47"/>
      <c r="X699" s="23" t="s">
        <v>126</v>
      </c>
      <c r="Y699" s="23"/>
      <c r="Z699" s="23"/>
      <c r="AA699" s="23"/>
      <c r="AB699" s="47"/>
      <c r="AC699" s="27"/>
      <c r="AD699" s="23">
        <v>50</v>
      </c>
      <c r="AE699" s="23"/>
      <c r="AF699" s="66" t="s">
        <v>141</v>
      </c>
      <c r="AG699" s="23"/>
      <c r="AH699" s="23"/>
      <c r="AI699" s="23"/>
      <c r="AJ699" s="23" t="s">
        <v>43</v>
      </c>
      <c r="AK699" s="27"/>
      <c r="AL699" s="27"/>
      <c r="AM699" s="23"/>
      <c r="AN699" s="23"/>
      <c r="AO699" s="23"/>
      <c r="AP699" s="23"/>
      <c r="AQ699" s="23" t="s">
        <v>129</v>
      </c>
      <c r="AR699" s="23"/>
      <c r="AS699" s="23" t="s">
        <v>128</v>
      </c>
      <c r="AT699" s="23" t="s">
        <v>128</v>
      </c>
      <c r="AU699" s="23" t="s">
        <v>129</v>
      </c>
      <c r="AV699" s="23" t="s">
        <v>128</v>
      </c>
      <c r="AW699" s="23" t="s">
        <v>129</v>
      </c>
      <c r="AX699" s="23" t="s">
        <v>128</v>
      </c>
      <c r="AY699" s="23"/>
      <c r="AZ699" s="23" t="s">
        <v>2195</v>
      </c>
      <c r="BA699" s="45"/>
    </row>
    <row r="700" spans="1:53" ht="16.05" customHeight="1" x14ac:dyDescent="0.3">
      <c r="A700" s="23">
        <v>2003</v>
      </c>
      <c r="B700" s="27" t="s">
        <v>187</v>
      </c>
      <c r="C700" s="27" t="s">
        <v>188</v>
      </c>
      <c r="D700" s="27" t="s">
        <v>2196</v>
      </c>
      <c r="E700" s="28">
        <v>37796</v>
      </c>
      <c r="F700" s="36">
        <v>0.54276620370370365</v>
      </c>
      <c r="G700" s="22">
        <v>37796</v>
      </c>
      <c r="H700" s="37">
        <v>0.73026620370370365</v>
      </c>
      <c r="I700" s="34" t="s">
        <v>6250</v>
      </c>
      <c r="J700" s="35">
        <v>32.927</v>
      </c>
      <c r="K700" s="35">
        <v>49.475000000000001</v>
      </c>
      <c r="L700" s="42">
        <v>33</v>
      </c>
      <c r="M700" s="35">
        <v>5</v>
      </c>
      <c r="N700" s="35"/>
      <c r="O700" s="44"/>
      <c r="P700" s="44">
        <v>4.7</v>
      </c>
      <c r="Q700" s="44">
        <v>4</v>
      </c>
      <c r="R700" s="44"/>
      <c r="S700" s="27" t="s">
        <v>5274</v>
      </c>
      <c r="T700" s="23" t="s">
        <v>1336</v>
      </c>
      <c r="U700" s="27"/>
      <c r="V700" s="46">
        <v>877583</v>
      </c>
      <c r="W700" s="47"/>
      <c r="X700" s="23">
        <v>1</v>
      </c>
      <c r="Y700" s="23">
        <v>1</v>
      </c>
      <c r="Z700" s="23"/>
      <c r="AA700" s="23"/>
      <c r="AB700" s="47"/>
      <c r="AC700" s="27" t="s">
        <v>5900</v>
      </c>
      <c r="AD700" s="23"/>
      <c r="AE700" s="23"/>
      <c r="AF700" s="66"/>
      <c r="AG700" s="23" t="s">
        <v>128</v>
      </c>
      <c r="AH700" s="23" t="s">
        <v>129</v>
      </c>
      <c r="AI700" s="23" t="s">
        <v>128</v>
      </c>
      <c r="AJ700" s="23" t="s">
        <v>43</v>
      </c>
      <c r="AK700" s="27"/>
      <c r="AL700" s="27" t="s">
        <v>2198</v>
      </c>
      <c r="AM700" s="23"/>
      <c r="AN700" s="23"/>
      <c r="AO700" s="23"/>
      <c r="AP700" s="23"/>
      <c r="AQ700" s="23"/>
      <c r="AR700" s="23"/>
      <c r="AS700" s="23" t="s">
        <v>129</v>
      </c>
      <c r="AT700" s="23" t="s">
        <v>129</v>
      </c>
      <c r="AU700" s="23" t="s">
        <v>128</v>
      </c>
      <c r="AV700" s="23" t="s">
        <v>128</v>
      </c>
      <c r="AW700" s="23" t="s">
        <v>129</v>
      </c>
      <c r="AX700" s="23" t="s">
        <v>128</v>
      </c>
      <c r="AY700" s="23"/>
      <c r="AZ700" s="23" t="s">
        <v>2197</v>
      </c>
      <c r="BA700" s="45" t="s">
        <v>5732</v>
      </c>
    </row>
    <row r="701" spans="1:53" ht="16.05" customHeight="1" x14ac:dyDescent="0.3">
      <c r="A701" s="23">
        <v>2003</v>
      </c>
      <c r="B701" s="27" t="s">
        <v>187</v>
      </c>
      <c r="C701" s="27" t="s">
        <v>188</v>
      </c>
      <c r="D701" s="27" t="s">
        <v>2199</v>
      </c>
      <c r="E701" s="28">
        <v>37805</v>
      </c>
      <c r="F701" s="36">
        <v>0.6246180555555555</v>
      </c>
      <c r="G701" s="22">
        <v>37805</v>
      </c>
      <c r="H701" s="37">
        <v>0.81211805555555561</v>
      </c>
      <c r="I701" s="34" t="s">
        <v>6250</v>
      </c>
      <c r="J701" s="35">
        <v>35.475999999999999</v>
      </c>
      <c r="K701" s="35">
        <v>60.783999999999999</v>
      </c>
      <c r="L701" s="42">
        <v>40.799999999999997</v>
      </c>
      <c r="M701" s="35">
        <v>5.181</v>
      </c>
      <c r="N701" s="35"/>
      <c r="O701" s="44">
        <v>4.2</v>
      </c>
      <c r="P701" s="44">
        <v>5.3</v>
      </c>
      <c r="Q701" s="44">
        <v>4.9000000000000004</v>
      </c>
      <c r="R701" s="44"/>
      <c r="S701" s="27" t="s">
        <v>5321</v>
      </c>
      <c r="T701" s="23"/>
      <c r="U701" s="27"/>
      <c r="V701" s="46"/>
      <c r="W701" s="47">
        <v>1091</v>
      </c>
      <c r="X701" s="23"/>
      <c r="Y701" s="23"/>
      <c r="Z701" s="23"/>
      <c r="AA701" s="23"/>
      <c r="AB701" s="47"/>
      <c r="AC701" s="27"/>
      <c r="AD701" s="23">
        <v>150</v>
      </c>
      <c r="AE701" s="23"/>
      <c r="AF701" s="66" t="s">
        <v>141</v>
      </c>
      <c r="AG701" s="23"/>
      <c r="AH701" s="23"/>
      <c r="AI701" s="23"/>
      <c r="AJ701" s="23" t="s">
        <v>43</v>
      </c>
      <c r="AK701" s="27"/>
      <c r="AL701" s="27"/>
      <c r="AM701" s="23"/>
      <c r="AN701" s="23"/>
      <c r="AO701" s="23"/>
      <c r="AP701" s="23"/>
      <c r="AQ701" s="23" t="s">
        <v>129</v>
      </c>
      <c r="AR701" s="23"/>
      <c r="AS701" s="23" t="s">
        <v>129</v>
      </c>
      <c r="AT701" s="23" t="s">
        <v>128</v>
      </c>
      <c r="AU701" s="23" t="s">
        <v>129</v>
      </c>
      <c r="AV701" s="23" t="s">
        <v>129</v>
      </c>
      <c r="AW701" s="23" t="s">
        <v>129</v>
      </c>
      <c r="AX701" s="23" t="s">
        <v>128</v>
      </c>
      <c r="AY701" s="23"/>
      <c r="AZ701" s="23" t="s">
        <v>2200</v>
      </c>
      <c r="BA701" s="45"/>
    </row>
    <row r="702" spans="1:53" ht="16.05" customHeight="1" x14ac:dyDescent="0.3">
      <c r="A702" s="23">
        <v>2003</v>
      </c>
      <c r="B702" s="27" t="s">
        <v>218</v>
      </c>
      <c r="C702" s="27" t="s">
        <v>426</v>
      </c>
      <c r="D702" s="27" t="s">
        <v>2201</v>
      </c>
      <c r="E702" s="28">
        <v>37813</v>
      </c>
      <c r="F702" s="36">
        <v>1.3530092592592594E-2</v>
      </c>
      <c r="G702" s="22">
        <v>37813</v>
      </c>
      <c r="H702" s="37">
        <v>0.30519675925925926</v>
      </c>
      <c r="I702" s="34" t="s">
        <v>6250</v>
      </c>
      <c r="J702" s="35">
        <v>-6.6689999999999996</v>
      </c>
      <c r="K702" s="35">
        <v>107.964</v>
      </c>
      <c r="L702" s="42">
        <v>33</v>
      </c>
      <c r="M702" s="43">
        <v>4.53</v>
      </c>
      <c r="N702" s="35"/>
      <c r="O702" s="44"/>
      <c r="P702" s="44">
        <v>4.7</v>
      </c>
      <c r="Q702" s="44">
        <v>3.5</v>
      </c>
      <c r="R702" s="44"/>
      <c r="S702" s="27" t="s">
        <v>5110</v>
      </c>
      <c r="T702" s="23"/>
      <c r="U702" s="27"/>
      <c r="V702" s="46"/>
      <c r="W702" s="47"/>
      <c r="X702" s="23"/>
      <c r="Y702" s="23"/>
      <c r="Z702" s="23"/>
      <c r="AA702" s="23"/>
      <c r="AB702" s="47"/>
      <c r="AC702" s="27"/>
      <c r="AD702" s="23">
        <v>3</v>
      </c>
      <c r="AE702" s="23"/>
      <c r="AF702" s="66"/>
      <c r="AG702" s="23"/>
      <c r="AH702" s="23"/>
      <c r="AI702" s="23"/>
      <c r="AJ702" s="23" t="s">
        <v>43</v>
      </c>
      <c r="AK702" s="27" t="s">
        <v>100</v>
      </c>
      <c r="AL702" s="27"/>
      <c r="AM702" s="23"/>
      <c r="AN702" s="23"/>
      <c r="AO702" s="23"/>
      <c r="AP702" s="23"/>
      <c r="AQ702" s="23"/>
      <c r="AR702" s="23"/>
      <c r="AS702" s="23" t="s">
        <v>128</v>
      </c>
      <c r="AT702" s="23" t="s">
        <v>128</v>
      </c>
      <c r="AU702" s="23" t="s">
        <v>128</v>
      </c>
      <c r="AV702" s="23" t="s">
        <v>128</v>
      </c>
      <c r="AW702" s="23" t="s">
        <v>129</v>
      </c>
      <c r="AX702" s="23" t="s">
        <v>128</v>
      </c>
      <c r="AY702" s="23"/>
      <c r="AZ702" s="23" t="s">
        <v>2202</v>
      </c>
      <c r="BA702" s="45" t="s">
        <v>6546</v>
      </c>
    </row>
    <row r="703" spans="1:53" ht="16.05" customHeight="1" x14ac:dyDescent="0.3">
      <c r="A703" s="23">
        <v>2003</v>
      </c>
      <c r="B703" s="27" t="s">
        <v>598</v>
      </c>
      <c r="C703" s="27" t="s">
        <v>598</v>
      </c>
      <c r="D703" s="27" t="s">
        <v>2203</v>
      </c>
      <c r="E703" s="28">
        <v>37827</v>
      </c>
      <c r="F703" s="36">
        <v>0.63410879629629624</v>
      </c>
      <c r="G703" s="22">
        <v>37828</v>
      </c>
      <c r="H703" s="37">
        <v>9.1087962962962971E-3</v>
      </c>
      <c r="I703" s="34" t="s">
        <v>6250</v>
      </c>
      <c r="J703" s="35">
        <v>38.432000000000002</v>
      </c>
      <c r="K703" s="35">
        <v>141.00299999999999</v>
      </c>
      <c r="L703" s="42">
        <v>10</v>
      </c>
      <c r="M703" s="35">
        <v>5.4580000000000002</v>
      </c>
      <c r="N703" s="35">
        <v>5.3</v>
      </c>
      <c r="O703" s="44"/>
      <c r="P703" s="44">
        <v>5.6</v>
      </c>
      <c r="Q703" s="44">
        <v>4.9000000000000004</v>
      </c>
      <c r="R703" s="44"/>
      <c r="S703" s="27" t="s">
        <v>5315</v>
      </c>
      <c r="T703" s="23" t="s">
        <v>134</v>
      </c>
      <c r="U703" s="27"/>
      <c r="V703" s="46">
        <v>8376443</v>
      </c>
      <c r="W703" s="46">
        <v>18191</v>
      </c>
      <c r="X703" s="23">
        <v>0</v>
      </c>
      <c r="Y703" s="23">
        <v>0</v>
      </c>
      <c r="Z703" s="23">
        <v>569</v>
      </c>
      <c r="AA703" s="23">
        <v>219</v>
      </c>
      <c r="AB703" s="47"/>
      <c r="AC703" s="27"/>
      <c r="AD703" s="23">
        <v>1025</v>
      </c>
      <c r="AE703" s="23"/>
      <c r="AF703" s="66">
        <v>411000000</v>
      </c>
      <c r="AG703" s="23" t="s">
        <v>129</v>
      </c>
      <c r="AH703" s="23" t="s">
        <v>129</v>
      </c>
      <c r="AI703" s="23" t="s">
        <v>128</v>
      </c>
      <c r="AJ703" s="23" t="s">
        <v>387</v>
      </c>
      <c r="AK703" s="27" t="s">
        <v>2205</v>
      </c>
      <c r="AL703" s="27" t="s">
        <v>2206</v>
      </c>
      <c r="AM703" s="23"/>
      <c r="AN703" s="23"/>
      <c r="AO703" s="23"/>
      <c r="AP703" s="23"/>
      <c r="AQ703" s="23"/>
      <c r="AR703" s="23"/>
      <c r="AS703" s="23" t="s">
        <v>129</v>
      </c>
      <c r="AT703" s="23" t="s">
        <v>129</v>
      </c>
      <c r="AU703" s="23" t="s">
        <v>129</v>
      </c>
      <c r="AV703" s="23" t="s">
        <v>129</v>
      </c>
      <c r="AW703" s="23" t="s">
        <v>129</v>
      </c>
      <c r="AX703" s="23" t="s">
        <v>128</v>
      </c>
      <c r="AY703" s="23"/>
      <c r="AZ703" s="23" t="s">
        <v>2204</v>
      </c>
      <c r="BA703" s="45"/>
    </row>
    <row r="704" spans="1:53" ht="16.05" customHeight="1" x14ac:dyDescent="0.3">
      <c r="A704" s="23">
        <v>2003</v>
      </c>
      <c r="B704" s="27" t="s">
        <v>123</v>
      </c>
      <c r="C704" s="27" t="s">
        <v>124</v>
      </c>
      <c r="D704" s="27" t="s">
        <v>2207</v>
      </c>
      <c r="E704" s="28">
        <v>37828</v>
      </c>
      <c r="F704" s="36">
        <v>4.2326388888888893E-2</v>
      </c>
      <c r="G704" s="22">
        <v>37828</v>
      </c>
      <c r="H704" s="37">
        <v>0.16732638888888887</v>
      </c>
      <c r="I704" s="34" t="s">
        <v>6250</v>
      </c>
      <c r="J704" s="35">
        <v>38.110999999999997</v>
      </c>
      <c r="K704" s="35">
        <v>28.887</v>
      </c>
      <c r="L704" s="42">
        <v>10</v>
      </c>
      <c r="M704" s="35">
        <v>4.7</v>
      </c>
      <c r="N704" s="35">
        <v>4.9000000000000004</v>
      </c>
      <c r="O704" s="44"/>
      <c r="P704" s="44">
        <v>4.5</v>
      </c>
      <c r="Q704" s="44">
        <v>3.8</v>
      </c>
      <c r="R704" s="44"/>
      <c r="S704" s="27" t="s">
        <v>5276</v>
      </c>
      <c r="T704" s="23" t="s">
        <v>497</v>
      </c>
      <c r="U704" s="27"/>
      <c r="V704" s="46">
        <v>1146334</v>
      </c>
      <c r="W704" s="47">
        <v>240</v>
      </c>
      <c r="X704" s="23">
        <v>0</v>
      </c>
      <c r="Y704" s="23">
        <v>0</v>
      </c>
      <c r="Z704" s="50" t="s">
        <v>211</v>
      </c>
      <c r="AA704" s="23"/>
      <c r="AB704" s="47"/>
      <c r="AC704" s="27"/>
      <c r="AD704" s="23">
        <v>48</v>
      </c>
      <c r="AE704" s="23"/>
      <c r="AF704" s="66" t="s">
        <v>141</v>
      </c>
      <c r="AG704" s="23"/>
      <c r="AH704" s="23" t="s">
        <v>128</v>
      </c>
      <c r="AI704" s="23" t="s">
        <v>128</v>
      </c>
      <c r="AJ704" s="23" t="s">
        <v>2209</v>
      </c>
      <c r="AK704" s="27" t="s">
        <v>2210</v>
      </c>
      <c r="AL704" s="27" t="s">
        <v>2211</v>
      </c>
      <c r="AM704" s="23"/>
      <c r="AN704" s="23" t="s">
        <v>129</v>
      </c>
      <c r="AO704" s="23"/>
      <c r="AP704" s="23"/>
      <c r="AQ704" s="23" t="s">
        <v>129</v>
      </c>
      <c r="AR704" s="23"/>
      <c r="AS704" s="23" t="s">
        <v>129</v>
      </c>
      <c r="AT704" s="23" t="s">
        <v>129</v>
      </c>
      <c r="AU704" s="23" t="s">
        <v>129</v>
      </c>
      <c r="AV704" s="23" t="s">
        <v>129</v>
      </c>
      <c r="AW704" s="23" t="s">
        <v>129</v>
      </c>
      <c r="AX704" s="23" t="s">
        <v>128</v>
      </c>
      <c r="AY704" s="23"/>
      <c r="AZ704" s="23" t="s">
        <v>2208</v>
      </c>
      <c r="BA704" s="45" t="s">
        <v>2212</v>
      </c>
    </row>
    <row r="705" spans="1:53" ht="16.05" customHeight="1" x14ac:dyDescent="0.3">
      <c r="A705" s="23">
        <v>2003</v>
      </c>
      <c r="B705" s="27" t="s">
        <v>123</v>
      </c>
      <c r="C705" s="27" t="s">
        <v>124</v>
      </c>
      <c r="D705" s="27" t="s">
        <v>2207</v>
      </c>
      <c r="E705" s="28">
        <v>37828</v>
      </c>
      <c r="F705" s="36">
        <v>0.35890046296296302</v>
      </c>
      <c r="G705" s="22">
        <v>37828</v>
      </c>
      <c r="H705" s="37">
        <v>0.48390046296296302</v>
      </c>
      <c r="I705" s="34" t="s">
        <v>6250</v>
      </c>
      <c r="J705" s="35">
        <v>38.018999999999998</v>
      </c>
      <c r="K705" s="35">
        <v>28.927</v>
      </c>
      <c r="L705" s="42">
        <v>10</v>
      </c>
      <c r="M705" s="35">
        <v>5.4409999999999998</v>
      </c>
      <c r="N705" s="35">
        <v>5.5</v>
      </c>
      <c r="O705" s="44"/>
      <c r="P705" s="44">
        <v>5.2</v>
      </c>
      <c r="Q705" s="44"/>
      <c r="R705" s="44"/>
      <c r="S705" s="27" t="s">
        <v>5322</v>
      </c>
      <c r="T705" s="23"/>
      <c r="U705" s="27"/>
      <c r="V705" s="46">
        <v>2842599</v>
      </c>
      <c r="W705" s="47"/>
      <c r="X705" s="23">
        <v>0</v>
      </c>
      <c r="Y705" s="23">
        <v>0</v>
      </c>
      <c r="Z705" s="23">
        <v>10</v>
      </c>
      <c r="AA705" s="23"/>
      <c r="AB705" s="47"/>
      <c r="AC705" s="27"/>
      <c r="AD705" s="23" t="s">
        <v>2152</v>
      </c>
      <c r="AE705" s="23">
        <v>1</v>
      </c>
      <c r="AF705" s="66" t="s">
        <v>141</v>
      </c>
      <c r="AG705" s="23"/>
      <c r="AH705" s="23" t="s">
        <v>128</v>
      </c>
      <c r="AI705" s="23" t="s">
        <v>128</v>
      </c>
      <c r="AJ705" s="23" t="s">
        <v>43</v>
      </c>
      <c r="AK705" s="27" t="s">
        <v>1416</v>
      </c>
      <c r="AL705" s="27" t="s">
        <v>2214</v>
      </c>
      <c r="AM705" s="23"/>
      <c r="AN705" s="23"/>
      <c r="AO705" s="23"/>
      <c r="AP705" s="23"/>
      <c r="AQ705" s="23" t="s">
        <v>129</v>
      </c>
      <c r="AR705" s="23"/>
      <c r="AS705" s="23" t="s">
        <v>129</v>
      </c>
      <c r="AT705" s="23" t="s">
        <v>129</v>
      </c>
      <c r="AU705" s="23" t="s">
        <v>129</v>
      </c>
      <c r="AV705" s="23" t="s">
        <v>129</v>
      </c>
      <c r="AW705" s="23" t="s">
        <v>129</v>
      </c>
      <c r="AX705" s="23" t="s">
        <v>128</v>
      </c>
      <c r="AY705" s="23"/>
      <c r="AZ705" s="23" t="s">
        <v>2213</v>
      </c>
      <c r="BA705" s="45" t="s">
        <v>2212</v>
      </c>
    </row>
    <row r="706" spans="1:53" ht="16.05" customHeight="1" x14ac:dyDescent="0.3">
      <c r="A706" s="23">
        <v>2003</v>
      </c>
      <c r="B706" s="27" t="s">
        <v>357</v>
      </c>
      <c r="C706" s="27" t="s">
        <v>1813</v>
      </c>
      <c r="D706" s="27" t="s">
        <v>2215</v>
      </c>
      <c r="E706" s="28">
        <v>37829</v>
      </c>
      <c r="F706" s="36">
        <v>0.50519675925925933</v>
      </c>
      <c r="G706" s="22">
        <v>37829</v>
      </c>
      <c r="H706" s="37">
        <v>0.75519675925925922</v>
      </c>
      <c r="I706" s="34" t="s">
        <v>6250</v>
      </c>
      <c r="J706" s="35">
        <v>22.824999999999999</v>
      </c>
      <c r="K706" s="35">
        <v>92.343000000000004</v>
      </c>
      <c r="L706" s="42">
        <v>10</v>
      </c>
      <c r="M706" s="35">
        <v>5.452</v>
      </c>
      <c r="N706" s="35"/>
      <c r="O706" s="44"/>
      <c r="P706" s="44">
        <v>5.2</v>
      </c>
      <c r="Q706" s="44">
        <v>4.4000000000000004</v>
      </c>
      <c r="R706" s="44"/>
      <c r="S706" s="27" t="s">
        <v>5311</v>
      </c>
      <c r="T706" s="23"/>
      <c r="U706" s="27"/>
      <c r="V706" s="46"/>
      <c r="W706" s="47"/>
      <c r="X706" s="23"/>
      <c r="Y706" s="23"/>
      <c r="Z706" s="23"/>
      <c r="AA706" s="23"/>
      <c r="AB706" s="47"/>
      <c r="AC706" s="27"/>
      <c r="AD706" s="23" t="s">
        <v>232</v>
      </c>
      <c r="AE706" s="23"/>
      <c r="AF706" s="66"/>
      <c r="AG706" s="23"/>
      <c r="AH706" s="23"/>
      <c r="AI706" s="23"/>
      <c r="AJ706" s="23" t="s">
        <v>390</v>
      </c>
      <c r="AK706" s="27" t="s">
        <v>95</v>
      </c>
      <c r="AL706" s="27" t="s">
        <v>2217</v>
      </c>
      <c r="AM706" s="23"/>
      <c r="AN706" s="23"/>
      <c r="AO706" s="23"/>
      <c r="AP706" s="23"/>
      <c r="AQ706" s="23"/>
      <c r="AR706" s="23"/>
      <c r="AS706" s="23" t="s">
        <v>129</v>
      </c>
      <c r="AT706" s="23" t="s">
        <v>128</v>
      </c>
      <c r="AU706" s="23" t="s">
        <v>128</v>
      </c>
      <c r="AV706" s="23" t="s">
        <v>129</v>
      </c>
      <c r="AW706" s="23" t="s">
        <v>129</v>
      </c>
      <c r="AX706" s="23" t="s">
        <v>128</v>
      </c>
      <c r="AY706" s="23"/>
      <c r="AZ706" s="23" t="s">
        <v>2216</v>
      </c>
      <c r="BA706" s="45"/>
    </row>
    <row r="707" spans="1:53" ht="16.05" customHeight="1" x14ac:dyDescent="0.3">
      <c r="A707" s="23">
        <v>2003</v>
      </c>
      <c r="B707" s="24" t="s">
        <v>269</v>
      </c>
      <c r="C707" s="24" t="s">
        <v>270</v>
      </c>
      <c r="D707" s="24" t="s">
        <v>5137</v>
      </c>
      <c r="E707" s="25">
        <v>37841</v>
      </c>
      <c r="F707" s="38">
        <v>0.62244212962962964</v>
      </c>
      <c r="G707" s="22">
        <v>37841</v>
      </c>
      <c r="H707" s="37">
        <v>0.41410879629629632</v>
      </c>
      <c r="I707" s="34" t="s">
        <v>6250</v>
      </c>
      <c r="J707" s="43">
        <v>-13.797000000000001</v>
      </c>
      <c r="K707" s="43">
        <v>-71.81</v>
      </c>
      <c r="L707" s="56">
        <v>37.9</v>
      </c>
      <c r="M707" s="43">
        <v>5</v>
      </c>
      <c r="N707" s="43"/>
      <c r="O707" s="57"/>
      <c r="P707" s="57">
        <v>4.9000000000000004</v>
      </c>
      <c r="Q707" s="57">
        <v>4.3</v>
      </c>
      <c r="R707" s="57"/>
      <c r="S707" s="24" t="s">
        <v>35</v>
      </c>
      <c r="T707" s="26" t="s">
        <v>582</v>
      </c>
      <c r="U707" s="24"/>
      <c r="V707" s="46"/>
      <c r="W707" s="58">
        <v>4793</v>
      </c>
      <c r="X707" s="26">
        <v>0</v>
      </c>
      <c r="Y707" s="26">
        <v>0</v>
      </c>
      <c r="Z707" s="26">
        <v>0</v>
      </c>
      <c r="AA707" s="26">
        <v>1112</v>
      </c>
      <c r="AB707" s="58"/>
      <c r="AC707" s="24"/>
      <c r="AD707" s="26">
        <v>1191</v>
      </c>
      <c r="AE707" s="26">
        <v>259</v>
      </c>
      <c r="AF707" s="59"/>
      <c r="AG707" s="26"/>
      <c r="AH707" s="26"/>
      <c r="AI707" s="26"/>
      <c r="AJ707" s="26" t="s">
        <v>43</v>
      </c>
      <c r="AK707" s="24" t="s">
        <v>494</v>
      </c>
      <c r="AL707" s="24" t="s">
        <v>5139</v>
      </c>
      <c r="AM707" s="26"/>
      <c r="AN707" s="26"/>
      <c r="AO707" s="26"/>
      <c r="AP707" s="26"/>
      <c r="AQ707" s="26"/>
      <c r="AR707" s="26"/>
      <c r="AS707" s="26" t="s">
        <v>128</v>
      </c>
      <c r="AT707" s="26" t="s">
        <v>128</v>
      </c>
      <c r="AU707" s="26" t="s">
        <v>128</v>
      </c>
      <c r="AV707" s="26" t="s">
        <v>128</v>
      </c>
      <c r="AW707" s="26" t="s">
        <v>128</v>
      </c>
      <c r="AX707" s="26" t="s">
        <v>128</v>
      </c>
      <c r="AY707" s="26"/>
      <c r="AZ707" s="26" t="s">
        <v>5138</v>
      </c>
      <c r="BA707" s="39" t="s">
        <v>5136</v>
      </c>
    </row>
    <row r="708" spans="1:53" ht="16.05" customHeight="1" x14ac:dyDescent="0.3">
      <c r="A708" s="23">
        <v>2003</v>
      </c>
      <c r="B708" s="27" t="s">
        <v>187</v>
      </c>
      <c r="C708" s="27" t="s">
        <v>188</v>
      </c>
      <c r="D708" s="27" t="s">
        <v>2218</v>
      </c>
      <c r="E708" s="28">
        <v>37844</v>
      </c>
      <c r="F708" s="36">
        <v>0.84174768518518517</v>
      </c>
      <c r="G708" s="22">
        <v>37845</v>
      </c>
      <c r="H708" s="37">
        <v>2.9247685185185186E-2</v>
      </c>
      <c r="I708" s="34" t="s">
        <v>6250</v>
      </c>
      <c r="J708" s="35">
        <v>38.832000000000001</v>
      </c>
      <c r="K708" s="35">
        <v>44.881999999999998</v>
      </c>
      <c r="L708" s="42">
        <v>33</v>
      </c>
      <c r="M708" s="35">
        <v>5</v>
      </c>
      <c r="N708" s="35"/>
      <c r="O708" s="44"/>
      <c r="P708" s="44">
        <v>4.7</v>
      </c>
      <c r="Q708" s="44">
        <v>4</v>
      </c>
      <c r="R708" s="44"/>
      <c r="S708" s="27" t="s">
        <v>5274</v>
      </c>
      <c r="T708" s="23"/>
      <c r="U708" s="27"/>
      <c r="V708" s="46"/>
      <c r="W708" s="47"/>
      <c r="X708" s="23"/>
      <c r="Y708" s="23"/>
      <c r="Z708" s="23"/>
      <c r="AA708" s="23"/>
      <c r="AB708" s="47"/>
      <c r="AC708" s="27"/>
      <c r="AD708" s="23" t="s">
        <v>232</v>
      </c>
      <c r="AE708" s="23"/>
      <c r="AF708" s="66"/>
      <c r="AG708" s="23"/>
      <c r="AH708" s="23"/>
      <c r="AI708" s="23"/>
      <c r="AJ708" s="23" t="s">
        <v>43</v>
      </c>
      <c r="AK708" s="27" t="s">
        <v>100</v>
      </c>
      <c r="AL708" s="27" t="s">
        <v>1216</v>
      </c>
      <c r="AM708" s="23"/>
      <c r="AN708" s="23"/>
      <c r="AO708" s="23"/>
      <c r="AP708" s="23"/>
      <c r="AQ708" s="23"/>
      <c r="AR708" s="23"/>
      <c r="AS708" s="23" t="s">
        <v>128</v>
      </c>
      <c r="AT708" s="23" t="s">
        <v>128</v>
      </c>
      <c r="AU708" s="23" t="s">
        <v>129</v>
      </c>
      <c r="AV708" s="23" t="s">
        <v>128</v>
      </c>
      <c r="AW708" s="23" t="s">
        <v>129</v>
      </c>
      <c r="AX708" s="23" t="s">
        <v>128</v>
      </c>
      <c r="AY708" s="23"/>
      <c r="AZ708" s="23" t="s">
        <v>2219</v>
      </c>
      <c r="BA708" s="45"/>
    </row>
    <row r="709" spans="1:53" ht="16.05" customHeight="1" x14ac:dyDescent="0.3">
      <c r="A709" s="23">
        <v>2003</v>
      </c>
      <c r="B709" s="27" t="s">
        <v>443</v>
      </c>
      <c r="C709" s="27" t="s">
        <v>2220</v>
      </c>
      <c r="D709" s="27" t="s">
        <v>2221</v>
      </c>
      <c r="E709" s="28">
        <v>37846</v>
      </c>
      <c r="F709" s="36">
        <v>0.35378472222222218</v>
      </c>
      <c r="G709" s="22">
        <v>37846</v>
      </c>
      <c r="H709" s="37">
        <v>0.14545138888888889</v>
      </c>
      <c r="I709" s="34" t="s">
        <v>6250</v>
      </c>
      <c r="J709" s="35">
        <v>9.3550000000000004</v>
      </c>
      <c r="K709" s="35">
        <v>-79.941000000000003</v>
      </c>
      <c r="L709" s="42">
        <v>54.1</v>
      </c>
      <c r="M709" s="35">
        <v>5.3659999999999997</v>
      </c>
      <c r="N709" s="35">
        <v>5.4</v>
      </c>
      <c r="O709" s="44">
        <v>4.5999999999999996</v>
      </c>
      <c r="P709" s="44">
        <v>5</v>
      </c>
      <c r="Q709" s="44">
        <v>4.5999999999999996</v>
      </c>
      <c r="R709" s="44"/>
      <c r="S709" s="27" t="s">
        <v>5330</v>
      </c>
      <c r="T709" s="23"/>
      <c r="U709" s="27"/>
      <c r="V709" s="46"/>
      <c r="W709" s="47"/>
      <c r="X709" s="23"/>
      <c r="Y709" s="23"/>
      <c r="Z709" s="23"/>
      <c r="AA709" s="23"/>
      <c r="AB709" s="47"/>
      <c r="AC709" s="27"/>
      <c r="AD709" s="23" t="s">
        <v>2222</v>
      </c>
      <c r="AE709" s="50" t="s">
        <v>1477</v>
      </c>
      <c r="AF709" s="66" t="s">
        <v>141</v>
      </c>
      <c r="AG709" s="23"/>
      <c r="AH709" s="23"/>
      <c r="AI709" s="23"/>
      <c r="AJ709" s="23" t="s">
        <v>43</v>
      </c>
      <c r="AK709" s="27" t="s">
        <v>100</v>
      </c>
      <c r="AL709" s="27"/>
      <c r="AM709" s="23"/>
      <c r="AN709" s="23"/>
      <c r="AO709" s="23"/>
      <c r="AP709" s="23"/>
      <c r="AQ709" s="23" t="s">
        <v>129</v>
      </c>
      <c r="AR709" s="23"/>
      <c r="AS709" s="23" t="s">
        <v>128</v>
      </c>
      <c r="AT709" s="23" t="s">
        <v>128</v>
      </c>
      <c r="AU709" s="23" t="s">
        <v>129</v>
      </c>
      <c r="AV709" s="23" t="s">
        <v>129</v>
      </c>
      <c r="AW709" s="23" t="s">
        <v>129</v>
      </c>
      <c r="AX709" s="23" t="s">
        <v>128</v>
      </c>
      <c r="AY709" s="23"/>
      <c r="AZ709" s="23" t="s">
        <v>2223</v>
      </c>
      <c r="BA709" s="45" t="s">
        <v>2224</v>
      </c>
    </row>
    <row r="710" spans="1:53" ht="16.05" customHeight="1" x14ac:dyDescent="0.3">
      <c r="A710" s="23">
        <v>2003</v>
      </c>
      <c r="B710" s="27" t="s">
        <v>130</v>
      </c>
      <c r="C710" s="27" t="s">
        <v>131</v>
      </c>
      <c r="D710" s="27" t="s">
        <v>2225</v>
      </c>
      <c r="E710" s="28">
        <v>37849</v>
      </c>
      <c r="F710" s="36">
        <v>0.45743055555555556</v>
      </c>
      <c r="G710" s="22">
        <v>37849</v>
      </c>
      <c r="H710" s="37">
        <v>0.79076388888888882</v>
      </c>
      <c r="I710" s="34" t="s">
        <v>6250</v>
      </c>
      <c r="J710" s="35">
        <v>43.77</v>
      </c>
      <c r="K710" s="35">
        <v>119.643</v>
      </c>
      <c r="L710" s="42">
        <v>24.4</v>
      </c>
      <c r="M710" s="35">
        <v>5.4210000000000003</v>
      </c>
      <c r="N710" s="35">
        <v>5.4</v>
      </c>
      <c r="O710" s="44">
        <v>5.9</v>
      </c>
      <c r="P710" s="44">
        <v>5.5</v>
      </c>
      <c r="Q710" s="44">
        <v>5.0999999999999996</v>
      </c>
      <c r="R710" s="44"/>
      <c r="S710" s="27" t="s">
        <v>5323</v>
      </c>
      <c r="T710" s="23" t="s">
        <v>146</v>
      </c>
      <c r="U710" s="27"/>
      <c r="V710" s="46">
        <v>344655</v>
      </c>
      <c r="W710" s="95" t="s">
        <v>2226</v>
      </c>
      <c r="X710" s="50" t="s">
        <v>2227</v>
      </c>
      <c r="Y710" s="50" t="s">
        <v>2227</v>
      </c>
      <c r="Z710" s="23">
        <v>1000</v>
      </c>
      <c r="AA710" s="23"/>
      <c r="AB710" s="47"/>
      <c r="AC710" s="27" t="s">
        <v>5916</v>
      </c>
      <c r="AD710" s="66">
        <v>83000</v>
      </c>
      <c r="AE710" s="23">
        <v>7912</v>
      </c>
      <c r="AF710" s="66">
        <v>167000000</v>
      </c>
      <c r="AG710" s="23" t="s">
        <v>129</v>
      </c>
      <c r="AH710" s="23" t="s">
        <v>129</v>
      </c>
      <c r="AI710" s="23" t="s">
        <v>128</v>
      </c>
      <c r="AJ710" s="23" t="s">
        <v>43</v>
      </c>
      <c r="AK710" s="27"/>
      <c r="AL710" s="27"/>
      <c r="AM710" s="23"/>
      <c r="AN710" s="23"/>
      <c r="AO710" s="23"/>
      <c r="AP710" s="23"/>
      <c r="AQ710" s="23"/>
      <c r="AR710" s="23"/>
      <c r="AS710" s="23" t="s">
        <v>129</v>
      </c>
      <c r="AT710" s="23" t="s">
        <v>129</v>
      </c>
      <c r="AU710" s="23" t="s">
        <v>129</v>
      </c>
      <c r="AV710" s="23" t="s">
        <v>129</v>
      </c>
      <c r="AW710" s="23" t="s">
        <v>129</v>
      </c>
      <c r="AX710" s="23" t="s">
        <v>128</v>
      </c>
      <c r="AY710" s="23"/>
      <c r="AZ710" s="23" t="s">
        <v>2228</v>
      </c>
      <c r="BA710" s="65" t="s">
        <v>5733</v>
      </c>
    </row>
    <row r="711" spans="1:53" ht="16.05" customHeight="1" x14ac:dyDescent="0.3">
      <c r="A711" s="23">
        <v>2003</v>
      </c>
      <c r="B711" s="27" t="s">
        <v>130</v>
      </c>
      <c r="C711" s="27" t="s">
        <v>131</v>
      </c>
      <c r="D711" s="27" t="s">
        <v>2229</v>
      </c>
      <c r="E711" s="28">
        <v>37851</v>
      </c>
      <c r="F711" s="36">
        <v>0.37711805555555555</v>
      </c>
      <c r="G711" s="22">
        <v>37851</v>
      </c>
      <c r="H711" s="37">
        <v>0.71045138888888892</v>
      </c>
      <c r="I711" s="34" t="s">
        <v>6250</v>
      </c>
      <c r="J711" s="35">
        <v>29.573</v>
      </c>
      <c r="K711" s="35">
        <v>95.605000000000004</v>
      </c>
      <c r="L711" s="42">
        <v>33</v>
      </c>
      <c r="M711" s="35">
        <v>5.5430000000000001</v>
      </c>
      <c r="N711" s="35">
        <v>5.5</v>
      </c>
      <c r="O711" s="44"/>
      <c r="P711" s="44">
        <v>5.6</v>
      </c>
      <c r="Q711" s="44">
        <v>5.3</v>
      </c>
      <c r="R711" s="44"/>
      <c r="S711" s="27" t="s">
        <v>5314</v>
      </c>
      <c r="T711" s="23"/>
      <c r="U711" s="27"/>
      <c r="V711" s="47"/>
      <c r="W711" s="47"/>
      <c r="X711" s="23"/>
      <c r="Y711" s="23"/>
      <c r="Z711" s="23"/>
      <c r="AA711" s="23"/>
      <c r="AB711" s="47"/>
      <c r="AC711" s="27"/>
      <c r="AD711" s="23" t="s">
        <v>232</v>
      </c>
      <c r="AE711" s="50" t="s">
        <v>126</v>
      </c>
      <c r="AF711" s="62" t="s">
        <v>141</v>
      </c>
      <c r="AG711" s="23" t="s">
        <v>129</v>
      </c>
      <c r="AH711" s="23" t="s">
        <v>129</v>
      </c>
      <c r="AI711" s="23"/>
      <c r="AJ711" s="23" t="s">
        <v>43</v>
      </c>
      <c r="AK711" s="27" t="s">
        <v>1300</v>
      </c>
      <c r="AL711" s="27"/>
      <c r="AM711" s="23"/>
      <c r="AN711" s="23"/>
      <c r="AO711" s="23"/>
      <c r="AP711" s="23"/>
      <c r="AQ711" s="23" t="s">
        <v>129</v>
      </c>
      <c r="AR711" s="23"/>
      <c r="AS711" s="23" t="s">
        <v>128</v>
      </c>
      <c r="AT711" s="23" t="s">
        <v>128</v>
      </c>
      <c r="AU711" s="23" t="s">
        <v>129</v>
      </c>
      <c r="AV711" s="23" t="s">
        <v>128</v>
      </c>
      <c r="AW711" s="23" t="s">
        <v>129</v>
      </c>
      <c r="AX711" s="23" t="s">
        <v>128</v>
      </c>
      <c r="AY711" s="23"/>
      <c r="AZ711" s="23" t="s">
        <v>2230</v>
      </c>
      <c r="BA711" s="45"/>
    </row>
    <row r="712" spans="1:53" ht="16.05" customHeight="1" x14ac:dyDescent="0.3">
      <c r="A712" s="23">
        <v>2003</v>
      </c>
      <c r="B712" s="27" t="s">
        <v>159</v>
      </c>
      <c r="C712" s="27" t="s">
        <v>160</v>
      </c>
      <c r="D712" s="27" t="s">
        <v>2231</v>
      </c>
      <c r="E712" s="28">
        <v>37878</v>
      </c>
      <c r="F712" s="36">
        <v>0.90475694444444443</v>
      </c>
      <c r="G712" s="22">
        <v>37878</v>
      </c>
      <c r="H712" s="37">
        <v>0.9880902777777778</v>
      </c>
      <c r="I712" s="34" t="s">
        <v>6250</v>
      </c>
      <c r="J712" s="35">
        <v>44.329000000000001</v>
      </c>
      <c r="K712" s="35">
        <v>11.45</v>
      </c>
      <c r="L712" s="42">
        <v>10</v>
      </c>
      <c r="M712" s="35">
        <v>5.3070000000000004</v>
      </c>
      <c r="N712" s="43">
        <v>5.24</v>
      </c>
      <c r="O712" s="44"/>
      <c r="P712" s="44">
        <v>5.0999999999999996</v>
      </c>
      <c r="Q712" s="44">
        <v>5.2</v>
      </c>
      <c r="R712" s="44"/>
      <c r="S712" s="27" t="s">
        <v>5470</v>
      </c>
      <c r="T712" s="23" t="s">
        <v>134</v>
      </c>
      <c r="U712" s="27"/>
      <c r="V712" s="46">
        <v>14561917</v>
      </c>
      <c r="W712" s="47"/>
      <c r="X712" s="23">
        <v>0</v>
      </c>
      <c r="Y712" s="23">
        <v>0</v>
      </c>
      <c r="Z712" s="50" t="s">
        <v>211</v>
      </c>
      <c r="AA712" s="23"/>
      <c r="AB712" s="47"/>
      <c r="AC712" s="27"/>
      <c r="AD712" s="50" t="s">
        <v>2232</v>
      </c>
      <c r="AE712" s="23"/>
      <c r="AF712" s="66" t="s">
        <v>141</v>
      </c>
      <c r="AG712" s="23"/>
      <c r="AH712" s="23" t="s">
        <v>128</v>
      </c>
      <c r="AI712" s="23" t="s">
        <v>128</v>
      </c>
      <c r="AJ712" s="23" t="s">
        <v>43</v>
      </c>
      <c r="AK712" s="27"/>
      <c r="AL712" s="27" t="s">
        <v>2234</v>
      </c>
      <c r="AM712" s="23"/>
      <c r="AN712" s="23" t="s">
        <v>129</v>
      </c>
      <c r="AO712" s="23"/>
      <c r="AP712" s="23"/>
      <c r="AQ712" s="23" t="s">
        <v>129</v>
      </c>
      <c r="AR712" s="23"/>
      <c r="AS712" s="23" t="s">
        <v>129</v>
      </c>
      <c r="AT712" s="23" t="s">
        <v>129</v>
      </c>
      <c r="AU712" s="23" t="s">
        <v>129</v>
      </c>
      <c r="AV712" s="23" t="s">
        <v>128</v>
      </c>
      <c r="AW712" s="23" t="s">
        <v>129</v>
      </c>
      <c r="AX712" s="23" t="s">
        <v>128</v>
      </c>
      <c r="AY712" s="23"/>
      <c r="AZ712" s="23" t="s">
        <v>2233</v>
      </c>
      <c r="BA712" s="45" t="s">
        <v>2235</v>
      </c>
    </row>
    <row r="713" spans="1:53" ht="16.05" customHeight="1" x14ac:dyDescent="0.3">
      <c r="A713" s="23">
        <v>2003</v>
      </c>
      <c r="B713" s="27" t="s">
        <v>590</v>
      </c>
      <c r="C713" s="27" t="s">
        <v>590</v>
      </c>
      <c r="D713" s="27" t="s">
        <v>2236</v>
      </c>
      <c r="E713" s="28">
        <v>37893</v>
      </c>
      <c r="F713" s="36">
        <v>0.64376157407407408</v>
      </c>
      <c r="G713" s="22">
        <v>37893</v>
      </c>
      <c r="H713" s="37">
        <v>0.97709490740740745</v>
      </c>
      <c r="I713" s="34" t="s">
        <v>6250</v>
      </c>
      <c r="J713" s="35">
        <v>50</v>
      </c>
      <c r="K713" s="35">
        <v>87.89</v>
      </c>
      <c r="L713" s="42">
        <v>10</v>
      </c>
      <c r="M713" s="43">
        <v>5.0199999999999996</v>
      </c>
      <c r="N713" s="35"/>
      <c r="O713" s="44"/>
      <c r="P713" s="44">
        <v>5.0999999999999996</v>
      </c>
      <c r="Q713" s="44">
        <v>4.4000000000000004</v>
      </c>
      <c r="R713" s="44"/>
      <c r="S713" s="27" t="s">
        <v>5110</v>
      </c>
      <c r="T713" s="23"/>
      <c r="U713" s="27"/>
      <c r="V713" s="47"/>
      <c r="W713" s="47"/>
      <c r="X713" s="23"/>
      <c r="Y713" s="23"/>
      <c r="Z713" s="23"/>
      <c r="AA713" s="23"/>
      <c r="AB713" s="47"/>
      <c r="AC713" s="27"/>
      <c r="AD713" s="23" t="s">
        <v>126</v>
      </c>
      <c r="AE713" s="23"/>
      <c r="AF713" s="66" t="s">
        <v>141</v>
      </c>
      <c r="AG713" s="23"/>
      <c r="AH713" s="23"/>
      <c r="AI713" s="23"/>
      <c r="AJ713" s="23" t="s">
        <v>390</v>
      </c>
      <c r="AK713" s="27" t="s">
        <v>95</v>
      </c>
      <c r="AL713" s="27" t="s">
        <v>2238</v>
      </c>
      <c r="AM713" s="23"/>
      <c r="AN713" s="23"/>
      <c r="AO713" s="23"/>
      <c r="AP713" s="23"/>
      <c r="AQ713" s="23" t="s">
        <v>129</v>
      </c>
      <c r="AR713" s="23"/>
      <c r="AS713" s="23" t="s">
        <v>128</v>
      </c>
      <c r="AT713" s="23" t="s">
        <v>128</v>
      </c>
      <c r="AU713" s="23" t="s">
        <v>129</v>
      </c>
      <c r="AV713" s="23" t="s">
        <v>128</v>
      </c>
      <c r="AW713" s="23" t="s">
        <v>129</v>
      </c>
      <c r="AX713" s="23" t="s">
        <v>128</v>
      </c>
      <c r="AY713" s="23"/>
      <c r="AZ713" s="23" t="s">
        <v>2237</v>
      </c>
      <c r="BA713" s="45"/>
    </row>
    <row r="714" spans="1:53" ht="16.05" customHeight="1" x14ac:dyDescent="0.3">
      <c r="A714" s="23">
        <v>2003</v>
      </c>
      <c r="B714" s="27" t="s">
        <v>294</v>
      </c>
      <c r="C714" s="27" t="s">
        <v>304</v>
      </c>
      <c r="D714" s="27" t="s">
        <v>1126</v>
      </c>
      <c r="E714" s="28">
        <v>37893</v>
      </c>
      <c r="F714" s="36">
        <v>0.76564814814814808</v>
      </c>
      <c r="G714" s="28">
        <v>37894</v>
      </c>
      <c r="H714" s="36">
        <v>0.26564814814814813</v>
      </c>
      <c r="I714" s="34" t="s">
        <v>6252</v>
      </c>
      <c r="J714" s="35">
        <v>-43.34</v>
      </c>
      <c r="K714" s="35">
        <v>173.04</v>
      </c>
      <c r="L714" s="42">
        <v>32</v>
      </c>
      <c r="M714" s="43">
        <v>4.53</v>
      </c>
      <c r="N714" s="35"/>
      <c r="O714" s="44"/>
      <c r="P714" s="44">
        <v>4.8</v>
      </c>
      <c r="Q714" s="44">
        <v>3.5</v>
      </c>
      <c r="R714" s="44"/>
      <c r="S714" s="27" t="s">
        <v>5110</v>
      </c>
      <c r="T714" s="23"/>
      <c r="U714" s="27"/>
      <c r="V714" s="47"/>
      <c r="W714" s="47"/>
      <c r="X714" s="23" t="s">
        <v>126</v>
      </c>
      <c r="Y714" s="23"/>
      <c r="Z714" s="23"/>
      <c r="AA714" s="23"/>
      <c r="AB714" s="47"/>
      <c r="AC714" s="27"/>
      <c r="AD714" s="23" t="s">
        <v>420</v>
      </c>
      <c r="AE714" s="23" t="s">
        <v>126</v>
      </c>
      <c r="AF714" s="66" t="s">
        <v>141</v>
      </c>
      <c r="AG714" s="23"/>
      <c r="AH714" s="23"/>
      <c r="AI714" s="23"/>
      <c r="AJ714" s="23" t="s">
        <v>43</v>
      </c>
      <c r="AK714" s="27"/>
      <c r="AL714" s="27"/>
      <c r="AM714" s="23"/>
      <c r="AN714" s="23"/>
      <c r="AO714" s="23"/>
      <c r="AP714" s="23"/>
      <c r="AQ714" s="23" t="s">
        <v>129</v>
      </c>
      <c r="AR714" s="23"/>
      <c r="AS714" s="23" t="s">
        <v>128</v>
      </c>
      <c r="AT714" s="23" t="s">
        <v>128</v>
      </c>
      <c r="AU714" s="23" t="s">
        <v>129</v>
      </c>
      <c r="AV714" s="23" t="s">
        <v>128</v>
      </c>
      <c r="AW714" s="23" t="s">
        <v>129</v>
      </c>
      <c r="AX714" s="23" t="s">
        <v>128</v>
      </c>
      <c r="AY714" s="23"/>
      <c r="AZ714" s="23" t="s">
        <v>2239</v>
      </c>
      <c r="BA714" s="45"/>
    </row>
    <row r="715" spans="1:53" ht="16.05" customHeight="1" x14ac:dyDescent="0.3">
      <c r="A715" s="23">
        <v>2003</v>
      </c>
      <c r="B715" s="27" t="s">
        <v>598</v>
      </c>
      <c r="C715" s="27" t="s">
        <v>598</v>
      </c>
      <c r="D715" s="27" t="s">
        <v>2240</v>
      </c>
      <c r="E715" s="28">
        <v>37909</v>
      </c>
      <c r="F715" s="36">
        <v>0.31290509259259258</v>
      </c>
      <c r="G715" s="22">
        <v>37909</v>
      </c>
      <c r="H715" s="37">
        <v>0.68790509259259258</v>
      </c>
      <c r="I715" s="34" t="s">
        <v>6250</v>
      </c>
      <c r="J715" s="35">
        <v>35.457000000000001</v>
      </c>
      <c r="K715" s="35">
        <v>139.87100000000001</v>
      </c>
      <c r="L715" s="42">
        <v>77.7</v>
      </c>
      <c r="M715" s="35">
        <v>5.2190000000000003</v>
      </c>
      <c r="N715" s="35">
        <v>5.0999999999999996</v>
      </c>
      <c r="O715" s="44"/>
      <c r="P715" s="44">
        <v>5</v>
      </c>
      <c r="Q715" s="44"/>
      <c r="R715" s="44"/>
      <c r="S715" s="27" t="s">
        <v>5324</v>
      </c>
      <c r="T715" s="23"/>
      <c r="U715" s="27"/>
      <c r="V715" s="47"/>
      <c r="W715" s="47"/>
      <c r="X715" s="23" t="s">
        <v>126</v>
      </c>
      <c r="Y715" s="23"/>
      <c r="Z715" s="23"/>
      <c r="AA715" s="23"/>
      <c r="AB715" s="47"/>
      <c r="AC715" s="27"/>
      <c r="AD715" s="23" t="s">
        <v>420</v>
      </c>
      <c r="AE715" s="23"/>
      <c r="AF715" s="66" t="s">
        <v>141</v>
      </c>
      <c r="AG715" s="23"/>
      <c r="AH715" s="23"/>
      <c r="AI715" s="23"/>
      <c r="AJ715" s="23" t="s">
        <v>2242</v>
      </c>
      <c r="AK715" s="27" t="s">
        <v>100</v>
      </c>
      <c r="AL715" s="27" t="s">
        <v>2243</v>
      </c>
      <c r="AM715" s="23"/>
      <c r="AN715" s="23"/>
      <c r="AO715" s="23"/>
      <c r="AP715" s="23"/>
      <c r="AQ715" s="23" t="s">
        <v>129</v>
      </c>
      <c r="AR715" s="23"/>
      <c r="AS715" s="23" t="s">
        <v>128</v>
      </c>
      <c r="AT715" s="23" t="s">
        <v>128</v>
      </c>
      <c r="AU715" s="23" t="s">
        <v>129</v>
      </c>
      <c r="AV715" s="23" t="s">
        <v>128</v>
      </c>
      <c r="AW715" s="23" t="s">
        <v>129</v>
      </c>
      <c r="AX715" s="23" t="s">
        <v>128</v>
      </c>
      <c r="AY715" s="23"/>
      <c r="AZ715" s="23" t="s">
        <v>2241</v>
      </c>
      <c r="BA715" s="45"/>
    </row>
    <row r="716" spans="1:53" ht="16.05" customHeight="1" x14ac:dyDescent="0.3">
      <c r="A716" s="23">
        <v>2003</v>
      </c>
      <c r="B716" s="27" t="s">
        <v>838</v>
      </c>
      <c r="C716" s="27" t="s">
        <v>2244</v>
      </c>
      <c r="D716" s="27" t="s">
        <v>2245</v>
      </c>
      <c r="E716" s="28">
        <v>37910</v>
      </c>
      <c r="F716" s="36">
        <v>0.13952546296296295</v>
      </c>
      <c r="G716" s="22">
        <v>37909</v>
      </c>
      <c r="H716" s="37">
        <v>0.97285879629629635</v>
      </c>
      <c r="I716" s="34" t="s">
        <v>6250</v>
      </c>
      <c r="J716" s="35">
        <v>19.760999999999999</v>
      </c>
      <c r="K716" s="35">
        <v>-70.692999999999998</v>
      </c>
      <c r="L716" s="42">
        <v>10</v>
      </c>
      <c r="M716" s="43">
        <v>4.96</v>
      </c>
      <c r="N716" s="35"/>
      <c r="O716" s="44"/>
      <c r="P716" s="44">
        <v>4.8</v>
      </c>
      <c r="Q716" s="44">
        <v>4.5</v>
      </c>
      <c r="R716" s="44"/>
      <c r="S716" s="27" t="s">
        <v>5110</v>
      </c>
      <c r="T716" s="23"/>
      <c r="U716" s="27"/>
      <c r="V716" s="47"/>
      <c r="W716" s="47"/>
      <c r="X716" s="23"/>
      <c r="Y716" s="23"/>
      <c r="Z716" s="23"/>
      <c r="AA716" s="23"/>
      <c r="AB716" s="47"/>
      <c r="AC716" s="27"/>
      <c r="AD716" s="50" t="s">
        <v>140</v>
      </c>
      <c r="AE716" s="23"/>
      <c r="AF716" s="66" t="s">
        <v>141</v>
      </c>
      <c r="AG716" s="23"/>
      <c r="AH716" s="23"/>
      <c r="AI716" s="23"/>
      <c r="AJ716" s="23" t="s">
        <v>390</v>
      </c>
      <c r="AK716" s="27"/>
      <c r="AL716" s="27" t="s">
        <v>2247</v>
      </c>
      <c r="AM716" s="23"/>
      <c r="AN716" s="23"/>
      <c r="AO716" s="23" t="s">
        <v>129</v>
      </c>
      <c r="AP716" s="23"/>
      <c r="AQ716" s="23" t="s">
        <v>129</v>
      </c>
      <c r="AR716" s="23"/>
      <c r="AS716" s="23" t="s">
        <v>128</v>
      </c>
      <c r="AT716" s="23" t="s">
        <v>128</v>
      </c>
      <c r="AU716" s="23" t="s">
        <v>129</v>
      </c>
      <c r="AV716" s="23" t="s">
        <v>128</v>
      </c>
      <c r="AW716" s="23" t="s">
        <v>129</v>
      </c>
      <c r="AX716" s="23" t="s">
        <v>128</v>
      </c>
      <c r="AY716" s="23"/>
      <c r="AZ716" s="23" t="s">
        <v>2246</v>
      </c>
      <c r="BA716" s="45"/>
    </row>
    <row r="717" spans="1:53" ht="16.05" customHeight="1" x14ac:dyDescent="0.3">
      <c r="A717" s="23">
        <v>2003</v>
      </c>
      <c r="B717" s="27" t="s">
        <v>130</v>
      </c>
      <c r="C717" s="27" t="s">
        <v>131</v>
      </c>
      <c r="D717" s="27" t="s">
        <v>2248</v>
      </c>
      <c r="E717" s="28">
        <v>37938</v>
      </c>
      <c r="F717" s="36">
        <v>0.10775462962962963</v>
      </c>
      <c r="G717" s="22">
        <v>37938</v>
      </c>
      <c r="H717" s="37">
        <v>0.44108796296296293</v>
      </c>
      <c r="I717" s="34" t="s">
        <v>6250</v>
      </c>
      <c r="J717" s="35">
        <v>34.712000000000003</v>
      </c>
      <c r="K717" s="35">
        <v>103.834</v>
      </c>
      <c r="L717" s="42">
        <v>10</v>
      </c>
      <c r="M717" s="35">
        <v>5.1260000000000003</v>
      </c>
      <c r="N717" s="35"/>
      <c r="O717" s="44"/>
      <c r="P717" s="44">
        <v>5.0999999999999996</v>
      </c>
      <c r="Q717" s="44">
        <v>5.0999999999999996</v>
      </c>
      <c r="R717" s="44"/>
      <c r="S717" s="27" t="s">
        <v>5325</v>
      </c>
      <c r="T717" s="23" t="s">
        <v>497</v>
      </c>
      <c r="U717" s="27"/>
      <c r="V717" s="46">
        <v>2621960</v>
      </c>
      <c r="W717" s="47">
        <v>23369</v>
      </c>
      <c r="X717" s="23">
        <v>1</v>
      </c>
      <c r="Y717" s="23">
        <v>1</v>
      </c>
      <c r="Z717" s="50" t="s">
        <v>2249</v>
      </c>
      <c r="AA717" s="23">
        <v>5000</v>
      </c>
      <c r="AB717" s="47"/>
      <c r="AC717" s="27" t="s">
        <v>5900</v>
      </c>
      <c r="AD717" s="23" t="s">
        <v>156</v>
      </c>
      <c r="AE717" s="23">
        <v>10</v>
      </c>
      <c r="AF717" s="23" t="s">
        <v>141</v>
      </c>
      <c r="AG717" s="23" t="s">
        <v>129</v>
      </c>
      <c r="AH717" s="23" t="s">
        <v>128</v>
      </c>
      <c r="AI717" s="23" t="s">
        <v>128</v>
      </c>
      <c r="AJ717" s="23" t="s">
        <v>43</v>
      </c>
      <c r="AK717" s="27"/>
      <c r="AL717" s="27"/>
      <c r="AM717" s="23"/>
      <c r="AN717" s="23"/>
      <c r="AO717" s="23"/>
      <c r="AP717" s="23"/>
      <c r="AQ717" s="23" t="s">
        <v>129</v>
      </c>
      <c r="AR717" s="23"/>
      <c r="AS717" s="23" t="s">
        <v>129</v>
      </c>
      <c r="AT717" s="23" t="s">
        <v>129</v>
      </c>
      <c r="AU717" s="23" t="s">
        <v>129</v>
      </c>
      <c r="AV717" s="23" t="s">
        <v>129</v>
      </c>
      <c r="AW717" s="23" t="s">
        <v>129</v>
      </c>
      <c r="AX717" s="23" t="s">
        <v>128</v>
      </c>
      <c r="AY717" s="23"/>
      <c r="AZ717" s="23" t="s">
        <v>2250</v>
      </c>
      <c r="BA717" s="39" t="s">
        <v>5731</v>
      </c>
    </row>
    <row r="718" spans="1:53" ht="16.05" customHeight="1" x14ac:dyDescent="0.3">
      <c r="A718" s="23">
        <v>2003</v>
      </c>
      <c r="B718" s="27" t="s">
        <v>130</v>
      </c>
      <c r="C718" s="27" t="s">
        <v>131</v>
      </c>
      <c r="D718" s="27" t="s">
        <v>2251</v>
      </c>
      <c r="E718" s="28">
        <v>37951</v>
      </c>
      <c r="F718" s="36">
        <v>0.56871527777777775</v>
      </c>
      <c r="G718" s="22">
        <v>37951</v>
      </c>
      <c r="H718" s="37">
        <v>0.90204861111111112</v>
      </c>
      <c r="I718" s="34" t="s">
        <v>6250</v>
      </c>
      <c r="J718" s="35">
        <v>27.283000000000001</v>
      </c>
      <c r="K718" s="35">
        <v>103.753</v>
      </c>
      <c r="L718" s="42">
        <v>33</v>
      </c>
      <c r="M718" s="35">
        <v>5.08</v>
      </c>
      <c r="N718" s="35"/>
      <c r="O718" s="44"/>
      <c r="P718" s="44">
        <v>4.7</v>
      </c>
      <c r="Q718" s="44">
        <v>4.4000000000000004</v>
      </c>
      <c r="R718" s="44"/>
      <c r="S718" s="27" t="s">
        <v>5110</v>
      </c>
      <c r="T718" s="23" t="s">
        <v>497</v>
      </c>
      <c r="U718" s="27"/>
      <c r="V718" s="46">
        <v>3228579</v>
      </c>
      <c r="W718" s="47">
        <v>10004</v>
      </c>
      <c r="X718" s="23">
        <v>0</v>
      </c>
      <c r="Y718" s="23">
        <v>0</v>
      </c>
      <c r="Z718" s="50">
        <v>4</v>
      </c>
      <c r="AA718" s="23"/>
      <c r="AB718" s="47"/>
      <c r="AC718" s="27"/>
      <c r="AD718" s="23">
        <v>2000</v>
      </c>
      <c r="AE718" s="50" t="s">
        <v>136</v>
      </c>
      <c r="AF718" s="66" t="s">
        <v>729</v>
      </c>
      <c r="AG718" s="23" t="s">
        <v>129</v>
      </c>
      <c r="AH718" s="23" t="s">
        <v>128</v>
      </c>
      <c r="AI718" s="23" t="s">
        <v>128</v>
      </c>
      <c r="AJ718" s="23" t="s">
        <v>390</v>
      </c>
      <c r="AK718" s="27" t="s">
        <v>97</v>
      </c>
      <c r="AL718" s="27" t="s">
        <v>2254</v>
      </c>
      <c r="AM718" s="23"/>
      <c r="AN718" s="23"/>
      <c r="AO718" s="23"/>
      <c r="AP718" s="23"/>
      <c r="AQ718" s="23" t="s">
        <v>129</v>
      </c>
      <c r="AR718" s="23"/>
      <c r="AS718" s="23" t="s">
        <v>129</v>
      </c>
      <c r="AT718" s="23" t="s">
        <v>129</v>
      </c>
      <c r="AU718" s="23" t="s">
        <v>129</v>
      </c>
      <c r="AV718" s="23" t="s">
        <v>129</v>
      </c>
      <c r="AW718" s="23" t="s">
        <v>129</v>
      </c>
      <c r="AX718" s="23" t="s">
        <v>128</v>
      </c>
      <c r="AY718" s="23"/>
      <c r="AZ718" s="23" t="s">
        <v>2253</v>
      </c>
      <c r="BA718" s="65" t="s">
        <v>2255</v>
      </c>
    </row>
    <row r="719" spans="1:53" ht="16.05" customHeight="1" x14ac:dyDescent="0.3">
      <c r="A719" s="23">
        <v>2003</v>
      </c>
      <c r="B719" s="27" t="s">
        <v>218</v>
      </c>
      <c r="C719" s="27" t="s">
        <v>426</v>
      </c>
      <c r="D719" s="27" t="s">
        <v>2256</v>
      </c>
      <c r="E719" s="28">
        <v>37960</v>
      </c>
      <c r="F719" s="36">
        <v>0.98711805555555554</v>
      </c>
      <c r="G719" s="28">
        <v>37961</v>
      </c>
      <c r="H719" s="36">
        <v>0.32045138888888891</v>
      </c>
      <c r="I719" s="34" t="s">
        <v>6252</v>
      </c>
      <c r="J719" s="35">
        <v>-8.1370000000000005</v>
      </c>
      <c r="K719" s="35">
        <v>120.524</v>
      </c>
      <c r="L719" s="42">
        <v>33</v>
      </c>
      <c r="M719" s="35">
        <v>5.33</v>
      </c>
      <c r="N719" s="35"/>
      <c r="O719" s="44"/>
      <c r="P719" s="44">
        <v>5.4</v>
      </c>
      <c r="Q719" s="44">
        <v>4.9000000000000004</v>
      </c>
      <c r="R719" s="44"/>
      <c r="S719" s="27" t="s">
        <v>5110</v>
      </c>
      <c r="T719" s="23"/>
      <c r="U719" s="27"/>
      <c r="V719" s="46"/>
      <c r="W719" s="47"/>
      <c r="X719" s="23">
        <v>0</v>
      </c>
      <c r="Y719" s="23">
        <v>0</v>
      </c>
      <c r="Z719" s="23">
        <v>0</v>
      </c>
      <c r="AA719" s="23"/>
      <c r="AB719" s="47"/>
      <c r="AC719" s="27"/>
      <c r="AD719" s="23" t="s">
        <v>2257</v>
      </c>
      <c r="AE719" s="23"/>
      <c r="AF719" s="66" t="s">
        <v>141</v>
      </c>
      <c r="AG719" s="23"/>
      <c r="AH719" s="23"/>
      <c r="AI719" s="23"/>
      <c r="AJ719" s="23" t="s">
        <v>390</v>
      </c>
      <c r="AK719" s="27"/>
      <c r="AL719" s="27" t="s">
        <v>2259</v>
      </c>
      <c r="AM719" s="23"/>
      <c r="AN719" s="23"/>
      <c r="AO719" s="23"/>
      <c r="AP719" s="23"/>
      <c r="AQ719" s="23" t="s">
        <v>129</v>
      </c>
      <c r="AR719" s="23"/>
      <c r="AS719" s="23" t="s">
        <v>128</v>
      </c>
      <c r="AT719" s="23" t="s">
        <v>128</v>
      </c>
      <c r="AU719" s="23" t="s">
        <v>129</v>
      </c>
      <c r="AV719" s="23" t="s">
        <v>128</v>
      </c>
      <c r="AW719" s="23" t="s">
        <v>129</v>
      </c>
      <c r="AX719" s="23" t="s">
        <v>128</v>
      </c>
      <c r="AY719" s="23"/>
      <c r="AZ719" s="23" t="s">
        <v>2258</v>
      </c>
      <c r="BA719" s="45"/>
    </row>
    <row r="720" spans="1:53" ht="16.05" customHeight="1" x14ac:dyDescent="0.3">
      <c r="A720" s="23">
        <v>2003</v>
      </c>
      <c r="B720" s="27" t="s">
        <v>187</v>
      </c>
      <c r="C720" s="27" t="s">
        <v>188</v>
      </c>
      <c r="D720" s="27" t="s">
        <v>2260</v>
      </c>
      <c r="E720" s="28">
        <v>37966</v>
      </c>
      <c r="F720" s="36">
        <v>0.68630787037037033</v>
      </c>
      <c r="G720" s="22">
        <v>37966</v>
      </c>
      <c r="H720" s="37">
        <v>0.8321412037037037</v>
      </c>
      <c r="I720" s="34" t="s">
        <v>6250</v>
      </c>
      <c r="J720" s="35">
        <v>31.952999999999999</v>
      </c>
      <c r="K720" s="35">
        <v>49.209000000000003</v>
      </c>
      <c r="L720" s="42">
        <v>33</v>
      </c>
      <c r="M720" s="35">
        <v>4.7</v>
      </c>
      <c r="N720" s="35"/>
      <c r="O720" s="44"/>
      <c r="P720" s="44">
        <v>5</v>
      </c>
      <c r="Q720" s="44">
        <v>4</v>
      </c>
      <c r="R720" s="44"/>
      <c r="S720" s="27" t="s">
        <v>5274</v>
      </c>
      <c r="T720" s="23" t="s">
        <v>582</v>
      </c>
      <c r="U720" s="27"/>
      <c r="V720" s="46">
        <v>1302711</v>
      </c>
      <c r="W720" s="47"/>
      <c r="X720" s="23">
        <v>0</v>
      </c>
      <c r="Y720" s="23">
        <v>0</v>
      </c>
      <c r="Z720" s="23">
        <v>5</v>
      </c>
      <c r="AA720" s="23"/>
      <c r="AB720" s="47"/>
      <c r="AC720" s="27"/>
      <c r="AD720" s="23">
        <v>142</v>
      </c>
      <c r="AE720" s="23">
        <v>2</v>
      </c>
      <c r="AF720" s="66" t="s">
        <v>141</v>
      </c>
      <c r="AG720" s="23"/>
      <c r="AH720" s="23" t="s">
        <v>128</v>
      </c>
      <c r="AI720" s="23" t="s">
        <v>128</v>
      </c>
      <c r="AJ720" s="23" t="s">
        <v>390</v>
      </c>
      <c r="AK720" s="27" t="s">
        <v>97</v>
      </c>
      <c r="AL720" s="27" t="s">
        <v>2262</v>
      </c>
      <c r="AM720" s="23"/>
      <c r="AN720" s="23"/>
      <c r="AO720" s="23"/>
      <c r="AP720" s="23"/>
      <c r="AQ720" s="23" t="s">
        <v>129</v>
      </c>
      <c r="AR720" s="23"/>
      <c r="AS720" s="23" t="s">
        <v>129</v>
      </c>
      <c r="AT720" s="23" t="s">
        <v>129</v>
      </c>
      <c r="AU720" s="23" t="s">
        <v>129</v>
      </c>
      <c r="AV720" s="23" t="s">
        <v>129</v>
      </c>
      <c r="AW720" s="23" t="s">
        <v>129</v>
      </c>
      <c r="AX720" s="23" t="s">
        <v>128</v>
      </c>
      <c r="AY720" s="23"/>
      <c r="AZ720" s="23" t="s">
        <v>2261</v>
      </c>
      <c r="BA720" s="45"/>
    </row>
    <row r="721" spans="1:53" ht="16.05" customHeight="1" x14ac:dyDescent="0.3">
      <c r="A721" s="23">
        <v>2003</v>
      </c>
      <c r="B721" s="27" t="s">
        <v>679</v>
      </c>
      <c r="C721" s="27" t="s">
        <v>680</v>
      </c>
      <c r="D721" s="27" t="s">
        <v>2263</v>
      </c>
      <c r="E721" s="28">
        <v>37972</v>
      </c>
      <c r="F721" s="36">
        <v>0.96894675925925933</v>
      </c>
      <c r="G721" s="22">
        <v>37973</v>
      </c>
      <c r="H721" s="37">
        <v>5.2280092592592593E-2</v>
      </c>
      <c r="I721" s="34" t="s">
        <v>6250</v>
      </c>
      <c r="J721" s="35">
        <v>43.082999999999998</v>
      </c>
      <c r="K721" s="35">
        <v>27.486000000000001</v>
      </c>
      <c r="L721" s="42">
        <v>33.9</v>
      </c>
      <c r="M721" s="35">
        <v>4.8</v>
      </c>
      <c r="N721" s="35">
        <v>4.7</v>
      </c>
      <c r="O721" s="44">
        <v>4.8</v>
      </c>
      <c r="P721" s="44">
        <v>4.4000000000000004</v>
      </c>
      <c r="Q721" s="44"/>
      <c r="R721" s="44"/>
      <c r="S721" s="27" t="s">
        <v>5278</v>
      </c>
      <c r="T721" s="23"/>
      <c r="U721" s="27"/>
      <c r="V721" s="47"/>
      <c r="W721" s="47"/>
      <c r="X721" s="23"/>
      <c r="Y721" s="23"/>
      <c r="Z721" s="23"/>
      <c r="AA721" s="23"/>
      <c r="AB721" s="47"/>
      <c r="AC721" s="27"/>
      <c r="AD721" s="23">
        <v>150</v>
      </c>
      <c r="AE721" s="23">
        <v>10</v>
      </c>
      <c r="AF721" s="62" t="s">
        <v>137</v>
      </c>
      <c r="AG721" s="23"/>
      <c r="AH721" s="23"/>
      <c r="AI721" s="23"/>
      <c r="AJ721" s="23" t="s">
        <v>43</v>
      </c>
      <c r="AK721" s="27" t="s">
        <v>100</v>
      </c>
      <c r="AL721" s="27"/>
      <c r="AM721" s="23"/>
      <c r="AN721" s="23"/>
      <c r="AO721" s="23"/>
      <c r="AP721" s="23"/>
      <c r="AQ721" s="23" t="s">
        <v>129</v>
      </c>
      <c r="AR721" s="23"/>
      <c r="AS721" s="23" t="s">
        <v>128</v>
      </c>
      <c r="AT721" s="23" t="s">
        <v>128</v>
      </c>
      <c r="AU721" s="23" t="s">
        <v>129</v>
      </c>
      <c r="AV721" s="23" t="s">
        <v>128</v>
      </c>
      <c r="AW721" s="23" t="s">
        <v>129</v>
      </c>
      <c r="AX721" s="23" t="s">
        <v>128</v>
      </c>
      <c r="AY721" s="23"/>
      <c r="AZ721" s="23" t="s">
        <v>2264</v>
      </c>
      <c r="BA721" s="45" t="s">
        <v>2265</v>
      </c>
    </row>
    <row r="722" spans="1:53" ht="16.05" customHeight="1" x14ac:dyDescent="0.3">
      <c r="A722" s="23">
        <v>2004</v>
      </c>
      <c r="B722" s="27" t="s">
        <v>254</v>
      </c>
      <c r="C722" s="27" t="s">
        <v>255</v>
      </c>
      <c r="D722" s="27" t="s">
        <v>2266</v>
      </c>
      <c r="E722" s="28">
        <v>37996</v>
      </c>
      <c r="F722" s="36">
        <v>0.77655092592592589</v>
      </c>
      <c r="G722" s="22">
        <v>37996</v>
      </c>
      <c r="H722" s="37">
        <v>0.81821759259259252</v>
      </c>
      <c r="I722" s="34" t="s">
        <v>6250</v>
      </c>
      <c r="J722" s="35">
        <v>36.851999999999997</v>
      </c>
      <c r="K722" s="35">
        <v>3.4180000000000001</v>
      </c>
      <c r="L722" s="42">
        <v>10</v>
      </c>
      <c r="M722" s="35">
        <v>4.7</v>
      </c>
      <c r="N722" s="35">
        <v>4.8</v>
      </c>
      <c r="O722" s="44"/>
      <c r="P722" s="44">
        <v>4.5999999999999996</v>
      </c>
      <c r="Q722" s="44">
        <v>4.0999999999999996</v>
      </c>
      <c r="R722" s="44"/>
      <c r="S722" s="27" t="s">
        <v>5282</v>
      </c>
      <c r="T722" s="23" t="s">
        <v>582</v>
      </c>
      <c r="U722" s="27"/>
      <c r="V722" s="46">
        <v>4357434</v>
      </c>
      <c r="W722" s="47">
        <v>300</v>
      </c>
      <c r="X722" s="23">
        <v>0</v>
      </c>
      <c r="Y722" s="23">
        <v>0</v>
      </c>
      <c r="Z722" s="23">
        <v>300</v>
      </c>
      <c r="AA722" s="23"/>
      <c r="AB722" s="47"/>
      <c r="AC722" s="27" t="s">
        <v>2267</v>
      </c>
      <c r="AD722" s="23" t="s">
        <v>232</v>
      </c>
      <c r="AE722" s="23"/>
      <c r="AF722" s="66" t="s">
        <v>141</v>
      </c>
      <c r="AG722" s="23" t="s">
        <v>129</v>
      </c>
      <c r="AH722" s="23" t="s">
        <v>128</v>
      </c>
      <c r="AI722" s="23" t="s">
        <v>128</v>
      </c>
      <c r="AJ722" s="23" t="s">
        <v>390</v>
      </c>
      <c r="AK722" s="27" t="s">
        <v>95</v>
      </c>
      <c r="AL722" s="27" t="s">
        <v>2269</v>
      </c>
      <c r="AM722" s="23"/>
      <c r="AN722" s="23"/>
      <c r="AO722" s="23"/>
      <c r="AP722" s="23"/>
      <c r="AQ722" s="23" t="s">
        <v>129</v>
      </c>
      <c r="AR722" s="23"/>
      <c r="AS722" s="23" t="s">
        <v>129</v>
      </c>
      <c r="AT722" s="23" t="s">
        <v>129</v>
      </c>
      <c r="AU722" s="23" t="s">
        <v>129</v>
      </c>
      <c r="AV722" s="23" t="s">
        <v>129</v>
      </c>
      <c r="AW722" s="23" t="s">
        <v>129</v>
      </c>
      <c r="AX722" s="23" t="s">
        <v>128</v>
      </c>
      <c r="AY722" s="23"/>
      <c r="AZ722" s="23" t="s">
        <v>2268</v>
      </c>
      <c r="BA722" s="45" t="s">
        <v>2270</v>
      </c>
    </row>
    <row r="723" spans="1:53" ht="16.05" customHeight="1" x14ac:dyDescent="0.3">
      <c r="A723" s="23">
        <v>2004</v>
      </c>
      <c r="B723" s="27" t="s">
        <v>187</v>
      </c>
      <c r="C723" s="27" t="s">
        <v>188</v>
      </c>
      <c r="D723" s="27" t="s">
        <v>1425</v>
      </c>
      <c r="E723" s="28">
        <v>38000</v>
      </c>
      <c r="F723" s="36">
        <v>0.70750000000000002</v>
      </c>
      <c r="G723" s="22">
        <v>38000</v>
      </c>
      <c r="H723" s="37">
        <v>0.85333333333333339</v>
      </c>
      <c r="I723" s="34" t="s">
        <v>6250</v>
      </c>
      <c r="J723" s="35">
        <v>27.695</v>
      </c>
      <c r="K723" s="35">
        <v>52.396999999999998</v>
      </c>
      <c r="L723" s="42">
        <v>12.4</v>
      </c>
      <c r="M723" s="35">
        <v>5.1529999999999996</v>
      </c>
      <c r="N723" s="35">
        <v>5.2</v>
      </c>
      <c r="O723" s="44"/>
      <c r="P723" s="44">
        <v>5.4</v>
      </c>
      <c r="Q723" s="44"/>
      <c r="R723" s="44"/>
      <c r="S723" s="27" t="s">
        <v>5326</v>
      </c>
      <c r="T723" s="23" t="s">
        <v>139</v>
      </c>
      <c r="U723" s="27"/>
      <c r="V723" s="47"/>
      <c r="W723" s="47"/>
      <c r="X723" s="23" t="s">
        <v>126</v>
      </c>
      <c r="Y723" s="23"/>
      <c r="Z723" s="23" t="s">
        <v>126</v>
      </c>
      <c r="AA723" s="23"/>
      <c r="AB723" s="47"/>
      <c r="AC723" s="27"/>
      <c r="AD723" s="23" t="s">
        <v>1050</v>
      </c>
      <c r="AE723" s="23" t="s">
        <v>126</v>
      </c>
      <c r="AF723" s="66" t="s">
        <v>141</v>
      </c>
      <c r="AG723" s="23"/>
      <c r="AH723" s="23"/>
      <c r="AI723" s="23"/>
      <c r="AJ723" s="23" t="s">
        <v>43</v>
      </c>
      <c r="AK723" s="27" t="s">
        <v>100</v>
      </c>
      <c r="AL723" s="27"/>
      <c r="AM723" s="23"/>
      <c r="AN723" s="23"/>
      <c r="AO723" s="23"/>
      <c r="AP723" s="23"/>
      <c r="AQ723" s="23" t="s">
        <v>129</v>
      </c>
      <c r="AR723" s="23"/>
      <c r="AS723" s="23" t="s">
        <v>129</v>
      </c>
      <c r="AT723" s="23" t="s">
        <v>128</v>
      </c>
      <c r="AU723" s="23" t="s">
        <v>129</v>
      </c>
      <c r="AV723" s="23" t="s">
        <v>128</v>
      </c>
      <c r="AW723" s="23" t="s">
        <v>129</v>
      </c>
      <c r="AX723" s="23" t="s">
        <v>128</v>
      </c>
      <c r="AY723" s="23"/>
      <c r="AZ723" s="23" t="s">
        <v>2271</v>
      </c>
      <c r="BA723" s="45"/>
    </row>
    <row r="724" spans="1:53" ht="16.05" customHeight="1" x14ac:dyDescent="0.3">
      <c r="A724" s="23">
        <v>2004</v>
      </c>
      <c r="B724" s="27" t="s">
        <v>187</v>
      </c>
      <c r="C724" s="27" t="s">
        <v>722</v>
      </c>
      <c r="D724" s="27" t="s">
        <v>723</v>
      </c>
      <c r="E724" s="28">
        <v>38028</v>
      </c>
      <c r="F724" s="36">
        <v>0.34379629629629632</v>
      </c>
      <c r="G724" s="22">
        <v>38028</v>
      </c>
      <c r="H724" s="37">
        <v>0.42712962962962964</v>
      </c>
      <c r="I724" s="34" t="s">
        <v>6250</v>
      </c>
      <c r="J724" s="35">
        <v>31.675000000000001</v>
      </c>
      <c r="K724" s="35">
        <v>35.551000000000002</v>
      </c>
      <c r="L724" s="42">
        <v>26.7</v>
      </c>
      <c r="M724" s="35">
        <v>5.34</v>
      </c>
      <c r="N724" s="35">
        <v>5.2</v>
      </c>
      <c r="O724" s="44">
        <v>5.2</v>
      </c>
      <c r="P724" s="44">
        <v>5.0999999999999996</v>
      </c>
      <c r="Q724" s="44">
        <v>4.8</v>
      </c>
      <c r="R724" s="44"/>
      <c r="S724" s="27" t="s">
        <v>5327</v>
      </c>
      <c r="T724" s="23" t="s">
        <v>582</v>
      </c>
      <c r="U724" s="27"/>
      <c r="V724" s="46">
        <v>12823901</v>
      </c>
      <c r="W724" s="47"/>
      <c r="X724" s="23">
        <v>0</v>
      </c>
      <c r="Y724" s="23">
        <v>0</v>
      </c>
      <c r="Z724" s="50" t="s">
        <v>2272</v>
      </c>
      <c r="AA724" s="23"/>
      <c r="AB724" s="47"/>
      <c r="AC724" s="27" t="s">
        <v>2273</v>
      </c>
      <c r="AD724" s="50" t="s">
        <v>211</v>
      </c>
      <c r="AE724" s="23"/>
      <c r="AF724" s="62" t="s">
        <v>137</v>
      </c>
      <c r="AG724" s="23"/>
      <c r="AH724" s="23" t="s">
        <v>129</v>
      </c>
      <c r="AI724" s="23" t="s">
        <v>128</v>
      </c>
      <c r="AJ724" s="23" t="s">
        <v>43</v>
      </c>
      <c r="AK724" s="27" t="s">
        <v>100</v>
      </c>
      <c r="AL724" s="27"/>
      <c r="AM724" s="23"/>
      <c r="AN724" s="23"/>
      <c r="AO724" s="23" t="s">
        <v>129</v>
      </c>
      <c r="AP724" s="23"/>
      <c r="AQ724" s="23" t="s">
        <v>129</v>
      </c>
      <c r="AR724" s="23"/>
      <c r="AS724" s="23" t="s">
        <v>129</v>
      </c>
      <c r="AT724" s="23" t="s">
        <v>129</v>
      </c>
      <c r="AU724" s="23" t="s">
        <v>129</v>
      </c>
      <c r="AV724" s="23" t="s">
        <v>128</v>
      </c>
      <c r="AW724" s="23" t="s">
        <v>129</v>
      </c>
      <c r="AX724" s="23" t="s">
        <v>128</v>
      </c>
      <c r="AY724" s="23"/>
      <c r="AZ724" s="23" t="s">
        <v>2274</v>
      </c>
      <c r="BA724" s="65" t="s">
        <v>2275</v>
      </c>
    </row>
    <row r="725" spans="1:53" ht="16.05" customHeight="1" x14ac:dyDescent="0.3">
      <c r="A725" s="23">
        <v>2004</v>
      </c>
      <c r="B725" s="27" t="s">
        <v>357</v>
      </c>
      <c r="C725" s="27" t="s">
        <v>648</v>
      </c>
      <c r="D725" s="27" t="s">
        <v>2276</v>
      </c>
      <c r="E725" s="28">
        <v>38031</v>
      </c>
      <c r="F725" s="36">
        <v>0.43775462962962958</v>
      </c>
      <c r="G725" s="22">
        <v>38031</v>
      </c>
      <c r="H725" s="37">
        <v>0.64608796296296289</v>
      </c>
      <c r="I725" s="34" t="s">
        <v>6250</v>
      </c>
      <c r="J725" s="35">
        <v>34.774000000000001</v>
      </c>
      <c r="K725" s="35">
        <v>73.215999999999994</v>
      </c>
      <c r="L725" s="42">
        <v>11</v>
      </c>
      <c r="M725" s="35">
        <v>5.4379999999999997</v>
      </c>
      <c r="N725" s="35">
        <v>5.5</v>
      </c>
      <c r="O725" s="44"/>
      <c r="P725" s="44">
        <v>5.4</v>
      </c>
      <c r="Q725" s="44">
        <v>5.2</v>
      </c>
      <c r="R725" s="44"/>
      <c r="S725" s="27" t="s">
        <v>5538</v>
      </c>
      <c r="T725" s="23" t="s">
        <v>146</v>
      </c>
      <c r="U725" s="27"/>
      <c r="V725" s="46">
        <v>31610987</v>
      </c>
      <c r="W725" s="47">
        <v>13148</v>
      </c>
      <c r="X725" s="23">
        <v>24</v>
      </c>
      <c r="Y725" s="23">
        <v>10</v>
      </c>
      <c r="Z725" s="50" t="s">
        <v>2277</v>
      </c>
      <c r="AA725" s="50" t="s">
        <v>2278</v>
      </c>
      <c r="AB725" s="47"/>
      <c r="AC725" s="27" t="s">
        <v>5917</v>
      </c>
      <c r="AD725" s="23">
        <v>5379</v>
      </c>
      <c r="AE725" s="23">
        <v>1420</v>
      </c>
      <c r="AF725" s="50" t="s">
        <v>127</v>
      </c>
      <c r="AG725" s="23" t="s">
        <v>129</v>
      </c>
      <c r="AH725" s="23" t="s">
        <v>129</v>
      </c>
      <c r="AI725" s="23" t="s">
        <v>128</v>
      </c>
      <c r="AJ725" s="23" t="s">
        <v>387</v>
      </c>
      <c r="AK725" s="27" t="s">
        <v>2280</v>
      </c>
      <c r="AL725" s="27" t="s">
        <v>2281</v>
      </c>
      <c r="AM725" s="23"/>
      <c r="AN725" s="23"/>
      <c r="AO725" s="23"/>
      <c r="AP725" s="23"/>
      <c r="AQ725" s="23" t="s">
        <v>129</v>
      </c>
      <c r="AR725" s="23"/>
      <c r="AS725" s="23" t="s">
        <v>129</v>
      </c>
      <c r="AT725" s="23" t="s">
        <v>129</v>
      </c>
      <c r="AU725" s="23" t="s">
        <v>129</v>
      </c>
      <c r="AV725" s="23" t="s">
        <v>129</v>
      </c>
      <c r="AW725" s="23" t="s">
        <v>129</v>
      </c>
      <c r="AX725" s="23" t="s">
        <v>128</v>
      </c>
      <c r="AY725" s="23"/>
      <c r="AZ725" s="23" t="s">
        <v>2279</v>
      </c>
      <c r="BA725" s="45" t="s">
        <v>2282</v>
      </c>
    </row>
    <row r="726" spans="1:53" ht="16.05" customHeight="1" x14ac:dyDescent="0.3">
      <c r="A726" s="23">
        <v>2004</v>
      </c>
      <c r="B726" s="27" t="s">
        <v>218</v>
      </c>
      <c r="C726" s="27" t="s">
        <v>426</v>
      </c>
      <c r="D726" s="27" t="s">
        <v>2283</v>
      </c>
      <c r="E726" s="28">
        <v>38033</v>
      </c>
      <c r="F726" s="36">
        <v>0.61434027777777778</v>
      </c>
      <c r="G726" s="22">
        <v>38033</v>
      </c>
      <c r="H726" s="37">
        <v>0.90600694444444441</v>
      </c>
      <c r="I726" s="34" t="s">
        <v>6250</v>
      </c>
      <c r="J726" s="35">
        <v>-0.46600000000000003</v>
      </c>
      <c r="K726" s="35">
        <v>100.655</v>
      </c>
      <c r="L726" s="42">
        <v>55.8</v>
      </c>
      <c r="M726" s="35">
        <v>5.0780000000000003</v>
      </c>
      <c r="N726" s="35"/>
      <c r="O726" s="44"/>
      <c r="P726" s="44">
        <v>5.2</v>
      </c>
      <c r="Q726" s="44">
        <v>4.5</v>
      </c>
      <c r="R726" s="44"/>
      <c r="S726" s="27" t="s">
        <v>5328</v>
      </c>
      <c r="T726" s="23" t="s">
        <v>1041</v>
      </c>
      <c r="U726" s="27"/>
      <c r="V726" s="46">
        <v>5823634</v>
      </c>
      <c r="W726" s="47">
        <v>507</v>
      </c>
      <c r="X726" s="50" t="s">
        <v>375</v>
      </c>
      <c r="Y726" s="50" t="s">
        <v>375</v>
      </c>
      <c r="Z726" s="50" t="s">
        <v>5723</v>
      </c>
      <c r="AA726" s="23"/>
      <c r="AB726" s="47"/>
      <c r="AC726" s="27" t="s">
        <v>5900</v>
      </c>
      <c r="AD726" s="50" t="s">
        <v>5724</v>
      </c>
      <c r="AE726" s="23"/>
      <c r="AF726" s="66" t="s">
        <v>141</v>
      </c>
      <c r="AG726" s="23" t="s">
        <v>129</v>
      </c>
      <c r="AH726" s="23" t="s">
        <v>128</v>
      </c>
      <c r="AI726" s="23" t="s">
        <v>128</v>
      </c>
      <c r="AJ726" s="23" t="s">
        <v>43</v>
      </c>
      <c r="AK726" s="27" t="s">
        <v>100</v>
      </c>
      <c r="AL726" s="27"/>
      <c r="AM726" s="23"/>
      <c r="AN726" s="23"/>
      <c r="AO726" s="23"/>
      <c r="AP726" s="23"/>
      <c r="AQ726" s="23" t="s">
        <v>129</v>
      </c>
      <c r="AR726" s="23"/>
      <c r="AS726" s="23" t="s">
        <v>129</v>
      </c>
      <c r="AT726" s="23" t="s">
        <v>129</v>
      </c>
      <c r="AU726" s="23" t="s">
        <v>129</v>
      </c>
      <c r="AV726" s="23" t="s">
        <v>129</v>
      </c>
      <c r="AW726" s="23" t="s">
        <v>129</v>
      </c>
      <c r="AX726" s="23" t="s">
        <v>128</v>
      </c>
      <c r="AY726" s="23"/>
      <c r="AZ726" s="23" t="s">
        <v>2284</v>
      </c>
      <c r="BA726" s="39" t="s">
        <v>5722</v>
      </c>
    </row>
    <row r="727" spans="1:53" ht="16.05" customHeight="1" x14ac:dyDescent="0.3">
      <c r="A727" s="23">
        <v>2004</v>
      </c>
      <c r="B727" s="27" t="s">
        <v>153</v>
      </c>
      <c r="C727" s="27" t="s">
        <v>154</v>
      </c>
      <c r="D727" s="52" t="s">
        <v>2285</v>
      </c>
      <c r="E727" s="28">
        <v>38040</v>
      </c>
      <c r="F727" s="36">
        <v>0.73010416666666667</v>
      </c>
      <c r="G727" s="22">
        <v>38040</v>
      </c>
      <c r="H727" s="37">
        <v>0.77177083333333341</v>
      </c>
      <c r="I727" s="34" t="s">
        <v>6250</v>
      </c>
      <c r="J727" s="35">
        <v>47.271999999999998</v>
      </c>
      <c r="K727" s="35">
        <v>6.2709999999999999</v>
      </c>
      <c r="L727" s="42">
        <v>17.399999999999999</v>
      </c>
      <c r="M727" s="35">
        <v>4.4000000000000004</v>
      </c>
      <c r="N727" s="35">
        <v>4.5</v>
      </c>
      <c r="O727" s="44">
        <v>5.5</v>
      </c>
      <c r="P727" s="44">
        <v>4.4000000000000004</v>
      </c>
      <c r="Q727" s="44"/>
      <c r="R727" s="44"/>
      <c r="S727" s="27" t="s">
        <v>5284</v>
      </c>
      <c r="T727" s="23" t="s">
        <v>724</v>
      </c>
      <c r="U727" s="27"/>
      <c r="V727" s="46"/>
      <c r="W727" s="47"/>
      <c r="X727" s="23">
        <v>0</v>
      </c>
      <c r="Y727" s="23">
        <v>0</v>
      </c>
      <c r="Z727" s="23">
        <v>0</v>
      </c>
      <c r="AA727" s="23"/>
      <c r="AB727" s="47"/>
      <c r="AC727" s="27"/>
      <c r="AD727" s="23" t="s">
        <v>180</v>
      </c>
      <c r="AE727" s="23"/>
      <c r="AF727" s="62"/>
      <c r="AG727" s="23" t="s">
        <v>129</v>
      </c>
      <c r="AH727" s="23"/>
      <c r="AI727" s="23"/>
      <c r="AJ727" s="23" t="s">
        <v>43</v>
      </c>
      <c r="AK727" s="27" t="s">
        <v>2287</v>
      </c>
      <c r="AL727" s="27" t="s">
        <v>6212</v>
      </c>
      <c r="AM727" s="23"/>
      <c r="AN727" s="23"/>
      <c r="AO727" s="23"/>
      <c r="AP727" s="23"/>
      <c r="AQ727" s="23"/>
      <c r="AR727" s="23"/>
      <c r="AS727" s="23" t="s">
        <v>129</v>
      </c>
      <c r="AT727" s="23" t="s">
        <v>128</v>
      </c>
      <c r="AU727" s="23" t="s">
        <v>128</v>
      </c>
      <c r="AV727" s="23" t="s">
        <v>128</v>
      </c>
      <c r="AW727" s="23" t="s">
        <v>129</v>
      </c>
      <c r="AX727" s="23" t="s">
        <v>128</v>
      </c>
      <c r="AY727" s="23"/>
      <c r="AZ727" s="23" t="s">
        <v>2286</v>
      </c>
      <c r="BA727" s="65" t="s">
        <v>2288</v>
      </c>
    </row>
    <row r="728" spans="1:53" ht="16.05" customHeight="1" x14ac:dyDescent="0.3">
      <c r="A728" s="23">
        <v>2004</v>
      </c>
      <c r="B728" s="27" t="s">
        <v>143</v>
      </c>
      <c r="C728" s="27" t="s">
        <v>2289</v>
      </c>
      <c r="D728" s="27" t="s">
        <v>2290</v>
      </c>
      <c r="E728" s="28">
        <v>38041</v>
      </c>
      <c r="F728" s="36">
        <v>9.3449074074074087E-2</v>
      </c>
      <c r="G728" s="22">
        <v>38041</v>
      </c>
      <c r="H728" s="37">
        <v>0.17678240740740739</v>
      </c>
      <c r="I728" s="34" t="s">
        <v>6250</v>
      </c>
      <c r="J728" s="35">
        <v>-3.3929999999999998</v>
      </c>
      <c r="K728" s="35">
        <v>29.558</v>
      </c>
      <c r="L728" s="42">
        <v>10</v>
      </c>
      <c r="M728" s="43">
        <v>4.96</v>
      </c>
      <c r="N728" s="35"/>
      <c r="O728" s="44"/>
      <c r="P728" s="44">
        <v>4.7</v>
      </c>
      <c r="Q728" s="44">
        <v>4.8</v>
      </c>
      <c r="R728" s="44"/>
      <c r="S728" s="27" t="s">
        <v>5110</v>
      </c>
      <c r="T728" s="23" t="s">
        <v>497</v>
      </c>
      <c r="U728" s="27"/>
      <c r="V728" s="46">
        <v>9783157</v>
      </c>
      <c r="W728" s="46">
        <v>120</v>
      </c>
      <c r="X728" s="23">
        <v>3</v>
      </c>
      <c r="Y728" s="23">
        <v>3</v>
      </c>
      <c r="Z728" s="50" t="s">
        <v>2291</v>
      </c>
      <c r="AA728" s="23">
        <v>120</v>
      </c>
      <c r="AB728" s="47"/>
      <c r="AC728" s="27" t="s">
        <v>5900</v>
      </c>
      <c r="AD728" s="23"/>
      <c r="AE728" s="23">
        <v>24</v>
      </c>
      <c r="AF728" s="66" t="s">
        <v>141</v>
      </c>
      <c r="AG728" s="23" t="s">
        <v>128</v>
      </c>
      <c r="AH728" s="23" t="s">
        <v>128</v>
      </c>
      <c r="AI728" s="23" t="s">
        <v>128</v>
      </c>
      <c r="AJ728" s="23" t="s">
        <v>43</v>
      </c>
      <c r="AK728" s="27"/>
      <c r="AL728" s="27"/>
      <c r="AM728" s="23"/>
      <c r="AN728" s="23"/>
      <c r="AO728" s="23"/>
      <c r="AP728" s="23"/>
      <c r="AQ728" s="23" t="s">
        <v>129</v>
      </c>
      <c r="AR728" s="23"/>
      <c r="AS728" s="23" t="s">
        <v>129</v>
      </c>
      <c r="AT728" s="23" t="s">
        <v>129</v>
      </c>
      <c r="AU728" s="23" t="s">
        <v>129</v>
      </c>
      <c r="AV728" s="23" t="s">
        <v>129</v>
      </c>
      <c r="AW728" s="23" t="s">
        <v>129</v>
      </c>
      <c r="AX728" s="23" t="s">
        <v>128</v>
      </c>
      <c r="AY728" s="23"/>
      <c r="AZ728" s="23" t="s">
        <v>2292</v>
      </c>
      <c r="BA728" s="99" t="s">
        <v>5728</v>
      </c>
    </row>
    <row r="729" spans="1:53" ht="16.05" customHeight="1" x14ac:dyDescent="0.3">
      <c r="A729" s="23">
        <v>2004</v>
      </c>
      <c r="B729" s="27" t="s">
        <v>159</v>
      </c>
      <c r="C729" s="27" t="s">
        <v>308</v>
      </c>
      <c r="D729" s="27" t="s">
        <v>1080</v>
      </c>
      <c r="E729" s="28">
        <v>38047</v>
      </c>
      <c r="F729" s="36">
        <v>2.4976851851851851E-2</v>
      </c>
      <c r="G729" s="22">
        <v>38047</v>
      </c>
      <c r="H729" s="37">
        <v>0.10831018518518519</v>
      </c>
      <c r="I729" s="34" t="s">
        <v>6250</v>
      </c>
      <c r="J729" s="35">
        <v>37.136000000000003</v>
      </c>
      <c r="K729" s="35">
        <v>22.116</v>
      </c>
      <c r="L729" s="42">
        <v>9</v>
      </c>
      <c r="M729" s="35">
        <v>5.1559999999999997</v>
      </c>
      <c r="N729" s="35">
        <v>5.6</v>
      </c>
      <c r="O729" s="44"/>
      <c r="P729" s="44">
        <v>5.4</v>
      </c>
      <c r="Q729" s="44">
        <v>4.8</v>
      </c>
      <c r="R729" s="44"/>
      <c r="S729" s="27" t="s">
        <v>5329</v>
      </c>
      <c r="T729" s="23" t="s">
        <v>497</v>
      </c>
      <c r="U729" s="27"/>
      <c r="V729" s="47"/>
      <c r="W729" s="47"/>
      <c r="X729" s="23" t="s">
        <v>126</v>
      </c>
      <c r="Y729" s="23"/>
      <c r="Z729" s="23" t="s">
        <v>126</v>
      </c>
      <c r="AA729" s="23"/>
      <c r="AB729" s="47"/>
      <c r="AC729" s="27"/>
      <c r="AD729" s="23" t="s">
        <v>140</v>
      </c>
      <c r="AE729" s="23" t="s">
        <v>126</v>
      </c>
      <c r="AF729" s="66" t="s">
        <v>141</v>
      </c>
      <c r="AG729" s="23" t="s">
        <v>129</v>
      </c>
      <c r="AH729" s="23" t="s">
        <v>129</v>
      </c>
      <c r="AI729" s="23"/>
      <c r="AJ729" s="23" t="s">
        <v>43</v>
      </c>
      <c r="AK729" s="27"/>
      <c r="AL729" s="27"/>
      <c r="AM729" s="23"/>
      <c r="AN729" s="23"/>
      <c r="AO729" s="23" t="s">
        <v>129</v>
      </c>
      <c r="AP729" s="23"/>
      <c r="AQ729" s="23" t="s">
        <v>129</v>
      </c>
      <c r="AR729" s="23"/>
      <c r="AS729" s="23" t="s">
        <v>129</v>
      </c>
      <c r="AT729" s="23" t="s">
        <v>128</v>
      </c>
      <c r="AU729" s="23" t="s">
        <v>129</v>
      </c>
      <c r="AV729" s="23" t="s">
        <v>128</v>
      </c>
      <c r="AW729" s="23" t="s">
        <v>129</v>
      </c>
      <c r="AX729" s="23" t="s">
        <v>128</v>
      </c>
      <c r="AY729" s="23"/>
      <c r="AZ729" s="23" t="s">
        <v>2293</v>
      </c>
      <c r="BA729" s="45" t="s">
        <v>2294</v>
      </c>
    </row>
    <row r="730" spans="1:53" ht="16.05" customHeight="1" x14ac:dyDescent="0.3">
      <c r="A730" s="23">
        <v>2004</v>
      </c>
      <c r="B730" s="27" t="s">
        <v>130</v>
      </c>
      <c r="C730" s="27" t="s">
        <v>131</v>
      </c>
      <c r="D730" s="27" t="s">
        <v>2295</v>
      </c>
      <c r="E730" s="28">
        <v>38070</v>
      </c>
      <c r="F730" s="36">
        <v>7.9039351851851861E-2</v>
      </c>
      <c r="G730" s="22">
        <v>38070</v>
      </c>
      <c r="H730" s="37">
        <v>0.41237268518518522</v>
      </c>
      <c r="I730" s="34" t="s">
        <v>6250</v>
      </c>
      <c r="J730" s="35">
        <v>45.381999999999998</v>
      </c>
      <c r="K730" s="35">
        <v>118.256</v>
      </c>
      <c r="L730" s="42">
        <v>18.8</v>
      </c>
      <c r="M730" s="35">
        <v>5.375</v>
      </c>
      <c r="N730" s="35">
        <v>5.5</v>
      </c>
      <c r="O730" s="44"/>
      <c r="P730" s="44">
        <v>5.6</v>
      </c>
      <c r="Q730" s="44">
        <v>5.2</v>
      </c>
      <c r="R730" s="44"/>
      <c r="S730" s="27" t="s">
        <v>5330</v>
      </c>
      <c r="T730" s="23" t="s">
        <v>134</v>
      </c>
      <c r="U730" s="27"/>
      <c r="V730" s="46">
        <v>19041</v>
      </c>
      <c r="W730" s="47">
        <v>190100</v>
      </c>
      <c r="X730" s="23">
        <v>0</v>
      </c>
      <c r="Y730" s="23">
        <v>0</v>
      </c>
      <c r="Z730" s="23">
        <v>100</v>
      </c>
      <c r="AA730" s="23"/>
      <c r="AB730" s="47"/>
      <c r="AC730" s="27"/>
      <c r="AD730" s="66">
        <v>38000</v>
      </c>
      <c r="AE730" s="23"/>
      <c r="AF730" s="66">
        <v>74000000</v>
      </c>
      <c r="AG730" s="23" t="s">
        <v>129</v>
      </c>
      <c r="AH730" s="23" t="s">
        <v>128</v>
      </c>
      <c r="AI730" s="23" t="s">
        <v>128</v>
      </c>
      <c r="AJ730" s="23" t="s">
        <v>43</v>
      </c>
      <c r="AK730" s="27" t="s">
        <v>835</v>
      </c>
      <c r="AL730" s="27" t="s">
        <v>2297</v>
      </c>
      <c r="AM730" s="23"/>
      <c r="AN730" s="23"/>
      <c r="AO730" s="23"/>
      <c r="AP730" s="23"/>
      <c r="AQ730" s="23"/>
      <c r="AR730" s="23"/>
      <c r="AS730" s="23" t="s">
        <v>129</v>
      </c>
      <c r="AT730" s="23" t="s">
        <v>129</v>
      </c>
      <c r="AU730" s="23" t="s">
        <v>129</v>
      </c>
      <c r="AV730" s="23" t="s">
        <v>129</v>
      </c>
      <c r="AW730" s="23" t="s">
        <v>129</v>
      </c>
      <c r="AX730" s="23" t="s">
        <v>128</v>
      </c>
      <c r="AY730" s="23"/>
      <c r="AZ730" s="23" t="s">
        <v>2296</v>
      </c>
      <c r="BA730" s="45" t="s">
        <v>2298</v>
      </c>
    </row>
    <row r="731" spans="1:53" ht="16.05" customHeight="1" x14ac:dyDescent="0.3">
      <c r="A731" s="23">
        <v>2004</v>
      </c>
      <c r="B731" s="27" t="s">
        <v>218</v>
      </c>
      <c r="C731" s="27" t="s">
        <v>426</v>
      </c>
      <c r="D731" s="27" t="s">
        <v>2299</v>
      </c>
      <c r="E731" s="28">
        <v>38086</v>
      </c>
      <c r="F731" s="36">
        <v>8.0439814814814811E-2</v>
      </c>
      <c r="G731" s="28">
        <v>38086</v>
      </c>
      <c r="H731" s="36">
        <v>0.37210648148148145</v>
      </c>
      <c r="I731" s="34" t="s">
        <v>6252</v>
      </c>
      <c r="J731" s="35">
        <v>-1.5489999999999999</v>
      </c>
      <c r="K731" s="35">
        <v>100.54</v>
      </c>
      <c r="L731" s="42">
        <v>65.599999999999994</v>
      </c>
      <c r="M731" s="35">
        <v>5.4349999999999996</v>
      </c>
      <c r="N731" s="35">
        <v>5.4349999999999996</v>
      </c>
      <c r="O731" s="44"/>
      <c r="P731" s="44">
        <v>5.5</v>
      </c>
      <c r="Q731" s="44"/>
      <c r="R731" s="44"/>
      <c r="S731" s="27" t="s">
        <v>5331</v>
      </c>
      <c r="T731" s="23"/>
      <c r="U731" s="27"/>
      <c r="V731" s="47"/>
      <c r="W731" s="47"/>
      <c r="X731" s="23" t="s">
        <v>126</v>
      </c>
      <c r="Y731" s="23"/>
      <c r="Z731" s="23" t="s">
        <v>126</v>
      </c>
      <c r="AA731" s="23"/>
      <c r="AB731" s="47"/>
      <c r="AC731" s="27"/>
      <c r="AD731" s="23" t="s">
        <v>232</v>
      </c>
      <c r="AE731" s="23" t="s">
        <v>126</v>
      </c>
      <c r="AF731" s="66" t="s">
        <v>141</v>
      </c>
      <c r="AG731" s="23"/>
      <c r="AH731" s="23"/>
      <c r="AI731" s="23"/>
      <c r="AJ731" s="23" t="s">
        <v>390</v>
      </c>
      <c r="AK731" s="27"/>
      <c r="AL731" s="27" t="s">
        <v>2301</v>
      </c>
      <c r="AM731" s="23"/>
      <c r="AN731" s="23"/>
      <c r="AO731" s="23"/>
      <c r="AP731" s="23"/>
      <c r="AQ731" s="23" t="s">
        <v>129</v>
      </c>
      <c r="AR731" s="23"/>
      <c r="AS731" s="23" t="s">
        <v>128</v>
      </c>
      <c r="AT731" s="23" t="s">
        <v>128</v>
      </c>
      <c r="AU731" s="23" t="s">
        <v>129</v>
      </c>
      <c r="AV731" s="23" t="s">
        <v>128</v>
      </c>
      <c r="AW731" s="23" t="s">
        <v>129</v>
      </c>
      <c r="AX731" s="23" t="s">
        <v>128</v>
      </c>
      <c r="AY731" s="23"/>
      <c r="AZ731" s="23" t="s">
        <v>2300</v>
      </c>
      <c r="BA731" s="45"/>
    </row>
    <row r="732" spans="1:53" ht="16.05" customHeight="1" x14ac:dyDescent="0.3">
      <c r="A732" s="23">
        <v>2004</v>
      </c>
      <c r="B732" s="27" t="s">
        <v>123</v>
      </c>
      <c r="C732" s="27" t="s">
        <v>124</v>
      </c>
      <c r="D732" s="27" t="s">
        <v>2302</v>
      </c>
      <c r="E732" s="28">
        <v>38090</v>
      </c>
      <c r="F732" s="36">
        <v>0.90790509259259267</v>
      </c>
      <c r="G732" s="22">
        <v>38091</v>
      </c>
      <c r="H732" s="37">
        <v>3.290509259259259E-2</v>
      </c>
      <c r="I732" s="34" t="s">
        <v>6250</v>
      </c>
      <c r="J732" s="35">
        <v>40.728999999999999</v>
      </c>
      <c r="K732" s="35">
        <v>31.629000000000001</v>
      </c>
      <c r="L732" s="42">
        <v>5</v>
      </c>
      <c r="M732" s="35">
        <v>4.3</v>
      </c>
      <c r="N732" s="35">
        <v>4.4000000000000004</v>
      </c>
      <c r="O732" s="44">
        <v>4.5999999999999996</v>
      </c>
      <c r="P732" s="44">
        <v>4.0999999999999996</v>
      </c>
      <c r="Q732" s="44">
        <v>3.6</v>
      </c>
      <c r="R732" s="44"/>
      <c r="S732" s="27" t="s">
        <v>5276</v>
      </c>
      <c r="T732" s="23" t="s">
        <v>497</v>
      </c>
      <c r="U732" s="27"/>
      <c r="V732" s="46">
        <v>915327</v>
      </c>
      <c r="W732" s="47"/>
      <c r="X732" s="23">
        <v>0</v>
      </c>
      <c r="Y732" s="30">
        <v>0</v>
      </c>
      <c r="Z732" s="30">
        <v>4</v>
      </c>
      <c r="AA732" s="23"/>
      <c r="AB732" s="47"/>
      <c r="AC732" s="27" t="s">
        <v>840</v>
      </c>
      <c r="AD732" s="23"/>
      <c r="AE732" s="23"/>
      <c r="AF732" s="66"/>
      <c r="AG732" s="23" t="s">
        <v>128</v>
      </c>
      <c r="AH732" s="23" t="s">
        <v>128</v>
      </c>
      <c r="AI732" s="23" t="s">
        <v>128</v>
      </c>
      <c r="AJ732" s="23" t="s">
        <v>43</v>
      </c>
      <c r="AK732" s="27"/>
      <c r="AL732" s="27"/>
      <c r="AM732" s="23"/>
      <c r="AN732" s="23"/>
      <c r="AO732" s="23"/>
      <c r="AP732" s="23"/>
      <c r="AQ732" s="23"/>
      <c r="AR732" s="23"/>
      <c r="AS732" s="23" t="s">
        <v>129</v>
      </c>
      <c r="AT732" s="23" t="s">
        <v>129</v>
      </c>
      <c r="AU732" s="23" t="s">
        <v>128</v>
      </c>
      <c r="AV732" s="23" t="s">
        <v>128</v>
      </c>
      <c r="AW732" s="23" t="s">
        <v>129</v>
      </c>
      <c r="AX732" s="23" t="s">
        <v>128</v>
      </c>
      <c r="AY732" s="23"/>
      <c r="AZ732" s="23" t="s">
        <v>2303</v>
      </c>
      <c r="BA732" s="65" t="s">
        <v>2304</v>
      </c>
    </row>
    <row r="733" spans="1:53" ht="16.05" customHeight="1" x14ac:dyDescent="0.3">
      <c r="A733" s="23">
        <v>2004</v>
      </c>
      <c r="B733" s="27" t="s">
        <v>218</v>
      </c>
      <c r="C733" s="27" t="s">
        <v>426</v>
      </c>
      <c r="D733" s="27" t="s">
        <v>2305</v>
      </c>
      <c r="E733" s="28">
        <v>38093</v>
      </c>
      <c r="F733" s="36">
        <v>0.77249999999999996</v>
      </c>
      <c r="G733" s="28">
        <v>38094</v>
      </c>
      <c r="H733" s="36">
        <v>0.10583333333333333</v>
      </c>
      <c r="I733" s="34" t="s">
        <v>6252</v>
      </c>
      <c r="J733" s="35">
        <v>-8.6690000000000005</v>
      </c>
      <c r="K733" s="35">
        <v>114.65</v>
      </c>
      <c r="L733" s="42">
        <v>95.9</v>
      </c>
      <c r="M733" s="35">
        <v>5.4580000000000002</v>
      </c>
      <c r="N733" s="35"/>
      <c r="O733" s="44"/>
      <c r="P733" s="44">
        <v>5.5</v>
      </c>
      <c r="Q733" s="44"/>
      <c r="R733" s="44"/>
      <c r="S733" s="27" t="s">
        <v>5335</v>
      </c>
      <c r="T733" s="23"/>
      <c r="U733" s="27"/>
      <c r="V733" s="47"/>
      <c r="W733" s="47"/>
      <c r="X733" s="23" t="s">
        <v>126</v>
      </c>
      <c r="Y733" s="23"/>
      <c r="Z733" s="23" t="s">
        <v>126</v>
      </c>
      <c r="AA733" s="23"/>
      <c r="AB733" s="47"/>
      <c r="AC733" s="27"/>
      <c r="AD733" s="23" t="s">
        <v>140</v>
      </c>
      <c r="AE733" s="23" t="s">
        <v>126</v>
      </c>
      <c r="AF733" s="66" t="s">
        <v>141</v>
      </c>
      <c r="AG733" s="23"/>
      <c r="AH733" s="23"/>
      <c r="AI733" s="23"/>
      <c r="AJ733" s="23" t="s">
        <v>43</v>
      </c>
      <c r="AK733" s="27"/>
      <c r="AL733" s="27"/>
      <c r="AM733" s="23"/>
      <c r="AN733" s="23"/>
      <c r="AO733" s="23" t="s">
        <v>129</v>
      </c>
      <c r="AP733" s="23"/>
      <c r="AQ733" s="23" t="s">
        <v>129</v>
      </c>
      <c r="AR733" s="23"/>
      <c r="AS733" s="23" t="s">
        <v>128</v>
      </c>
      <c r="AT733" s="23" t="s">
        <v>128</v>
      </c>
      <c r="AU733" s="23" t="s">
        <v>129</v>
      </c>
      <c r="AV733" s="23" t="s">
        <v>128</v>
      </c>
      <c r="AW733" s="23" t="s">
        <v>129</v>
      </c>
      <c r="AX733" s="23" t="s">
        <v>128</v>
      </c>
      <c r="AY733" s="23"/>
      <c r="AZ733" s="23" t="s">
        <v>2306</v>
      </c>
      <c r="BA733" s="45"/>
    </row>
    <row r="734" spans="1:53" ht="16.05" customHeight="1" x14ac:dyDescent="0.3">
      <c r="A734" s="23">
        <v>2004</v>
      </c>
      <c r="B734" s="27" t="s">
        <v>130</v>
      </c>
      <c r="C734" s="27" t="s">
        <v>1185</v>
      </c>
      <c r="D734" s="27" t="s">
        <v>2307</v>
      </c>
      <c r="E734" s="28">
        <v>38108</v>
      </c>
      <c r="F734" s="36">
        <v>0.3307060185185185</v>
      </c>
      <c r="G734" s="22">
        <v>38108</v>
      </c>
      <c r="H734" s="37">
        <v>0.66403935185185181</v>
      </c>
      <c r="I734" s="34" t="s">
        <v>6250</v>
      </c>
      <c r="J734" s="35">
        <v>24.081</v>
      </c>
      <c r="K734" s="35">
        <v>121.611</v>
      </c>
      <c r="L734" s="42">
        <v>44.6</v>
      </c>
      <c r="M734" s="35">
        <v>5.2089999999999996</v>
      </c>
      <c r="N734" s="35"/>
      <c r="O734" s="44"/>
      <c r="P734" s="44">
        <v>5.2</v>
      </c>
      <c r="Q734" s="44">
        <v>5.0999999999999996</v>
      </c>
      <c r="R734" s="44"/>
      <c r="S734" s="27" t="s">
        <v>5332</v>
      </c>
      <c r="T734" s="23" t="s">
        <v>497</v>
      </c>
      <c r="U734" s="27"/>
      <c r="V734" s="46">
        <v>3903646</v>
      </c>
      <c r="W734" s="47"/>
      <c r="X734" s="23">
        <v>2</v>
      </c>
      <c r="Y734" s="23">
        <v>0</v>
      </c>
      <c r="Z734" s="23">
        <v>1</v>
      </c>
      <c r="AA734" s="23"/>
      <c r="AB734" s="47"/>
      <c r="AC734" s="27" t="s">
        <v>816</v>
      </c>
      <c r="AD734" s="23"/>
      <c r="AE734" s="23">
        <v>1</v>
      </c>
      <c r="AF734" s="66" t="s">
        <v>141</v>
      </c>
      <c r="AG734" s="23" t="s">
        <v>129</v>
      </c>
      <c r="AH734" s="23" t="s">
        <v>129</v>
      </c>
      <c r="AI734" s="23" t="s">
        <v>128</v>
      </c>
      <c r="AJ734" s="23" t="s">
        <v>390</v>
      </c>
      <c r="AK734" s="27"/>
      <c r="AL734" s="27" t="s">
        <v>2309</v>
      </c>
      <c r="AM734" s="23"/>
      <c r="AN734" s="23"/>
      <c r="AO734" s="23"/>
      <c r="AP734" s="23"/>
      <c r="AQ734" s="23" t="s">
        <v>129</v>
      </c>
      <c r="AR734" s="23"/>
      <c r="AS734" s="23" t="s">
        <v>129</v>
      </c>
      <c r="AT734" s="23" t="s">
        <v>129</v>
      </c>
      <c r="AU734" s="23" t="s">
        <v>129</v>
      </c>
      <c r="AV734" s="23" t="s">
        <v>128</v>
      </c>
      <c r="AW734" s="23" t="s">
        <v>129</v>
      </c>
      <c r="AX734" s="23" t="s">
        <v>128</v>
      </c>
      <c r="AY734" s="23"/>
      <c r="AZ734" s="23" t="s">
        <v>2308</v>
      </c>
      <c r="BA734" s="45"/>
    </row>
    <row r="735" spans="1:53" ht="16.05" customHeight="1" x14ac:dyDescent="0.3">
      <c r="A735" s="23">
        <v>2004</v>
      </c>
      <c r="B735" s="27" t="s">
        <v>130</v>
      </c>
      <c r="C735" s="27" t="s">
        <v>131</v>
      </c>
      <c r="D735" s="27" t="s">
        <v>2310</v>
      </c>
      <c r="E735" s="28">
        <v>38111</v>
      </c>
      <c r="F735" s="36">
        <v>0.21178240740740739</v>
      </c>
      <c r="G735" s="22">
        <v>38111</v>
      </c>
      <c r="H735" s="37">
        <v>0.54511574074074076</v>
      </c>
      <c r="I735" s="34" t="s">
        <v>6250</v>
      </c>
      <c r="J735" s="35">
        <v>37.506</v>
      </c>
      <c r="K735" s="35">
        <v>96.757999999999996</v>
      </c>
      <c r="L735" s="42">
        <v>13.5</v>
      </c>
      <c r="M735" s="35">
        <v>5.383</v>
      </c>
      <c r="N735" s="35">
        <v>5.5</v>
      </c>
      <c r="O735" s="44"/>
      <c r="P735" s="44">
        <v>5.4</v>
      </c>
      <c r="Q735" s="44">
        <v>5.2</v>
      </c>
      <c r="R735" s="44"/>
      <c r="S735" s="27" t="s">
        <v>6160</v>
      </c>
      <c r="T735" s="23" t="s">
        <v>497</v>
      </c>
      <c r="U735" s="27"/>
      <c r="V735" s="46"/>
      <c r="W735" s="47">
        <v>4200</v>
      </c>
      <c r="X735" s="23">
        <v>0</v>
      </c>
      <c r="Y735" s="23">
        <v>0</v>
      </c>
      <c r="Z735" s="23"/>
      <c r="AA735" s="23">
        <v>4200</v>
      </c>
      <c r="AB735" s="47"/>
      <c r="AC735" s="27"/>
      <c r="AD735" s="23">
        <v>3100</v>
      </c>
      <c r="AE735" s="23"/>
      <c r="AF735" s="50" t="s">
        <v>127</v>
      </c>
      <c r="AG735" s="23"/>
      <c r="AH735" s="23"/>
      <c r="AI735" s="23"/>
      <c r="AJ735" s="23" t="s">
        <v>390</v>
      </c>
      <c r="AK735" s="27" t="s">
        <v>95</v>
      </c>
      <c r="AL735" s="27" t="s">
        <v>2312</v>
      </c>
      <c r="AM735" s="23"/>
      <c r="AN735" s="23"/>
      <c r="AO735" s="23"/>
      <c r="AP735" s="23"/>
      <c r="AQ735" s="23" t="s">
        <v>129</v>
      </c>
      <c r="AR735" s="23"/>
      <c r="AS735" s="23" t="s">
        <v>129</v>
      </c>
      <c r="AT735" s="23" t="s">
        <v>129</v>
      </c>
      <c r="AU735" s="23" t="s">
        <v>129</v>
      </c>
      <c r="AV735" s="23" t="s">
        <v>129</v>
      </c>
      <c r="AW735" s="23" t="s">
        <v>129</v>
      </c>
      <c r="AX735" s="23" t="s">
        <v>128</v>
      </c>
      <c r="AY735" s="23"/>
      <c r="AZ735" s="23" t="s">
        <v>2311</v>
      </c>
      <c r="BA735" s="45"/>
    </row>
    <row r="736" spans="1:53" ht="16.05" customHeight="1" x14ac:dyDescent="0.3">
      <c r="A736" s="23">
        <v>2004</v>
      </c>
      <c r="B736" s="27" t="s">
        <v>187</v>
      </c>
      <c r="C736" s="27" t="s">
        <v>188</v>
      </c>
      <c r="D736" s="27" t="s">
        <v>1851</v>
      </c>
      <c r="E736" s="28">
        <v>38115</v>
      </c>
      <c r="F736" s="36">
        <v>0.19403935185185184</v>
      </c>
      <c r="G736" s="22">
        <v>38115</v>
      </c>
      <c r="H736" s="37">
        <v>0.38153935185185189</v>
      </c>
      <c r="I736" s="34" t="s">
        <v>6250</v>
      </c>
      <c r="J736" s="35">
        <v>29.881</v>
      </c>
      <c r="K736" s="35">
        <v>51.473999999999997</v>
      </c>
      <c r="L736" s="42">
        <v>66.7</v>
      </c>
      <c r="M736" s="35">
        <v>4.5999999999999996</v>
      </c>
      <c r="N736" s="35"/>
      <c r="O736" s="44"/>
      <c r="P736" s="44">
        <v>5</v>
      </c>
      <c r="Q736" s="44">
        <v>4.0999999999999996</v>
      </c>
      <c r="R736" s="44"/>
      <c r="S736" s="27" t="s">
        <v>5274</v>
      </c>
      <c r="T736" s="23"/>
      <c r="U736" s="27"/>
      <c r="V736" s="47"/>
      <c r="W736" s="47"/>
      <c r="X736" s="23" t="s">
        <v>126</v>
      </c>
      <c r="Y736" s="23"/>
      <c r="Z736" s="23"/>
      <c r="AA736" s="23"/>
      <c r="AB736" s="47"/>
      <c r="AC736" s="27"/>
      <c r="AD736" s="23">
        <v>6</v>
      </c>
      <c r="AE736" s="23">
        <v>4</v>
      </c>
      <c r="AF736" s="66" t="s">
        <v>141</v>
      </c>
      <c r="AG736" s="23"/>
      <c r="AH736" s="23"/>
      <c r="AI736" s="23"/>
      <c r="AJ736" s="23" t="s">
        <v>43</v>
      </c>
      <c r="AK736" s="27"/>
      <c r="AL736" s="27"/>
      <c r="AM736" s="23"/>
      <c r="AN736" s="23"/>
      <c r="AO736" s="23"/>
      <c r="AP736" s="23"/>
      <c r="AQ736" s="23" t="s">
        <v>129</v>
      </c>
      <c r="AR736" s="23"/>
      <c r="AS736" s="23" t="s">
        <v>128</v>
      </c>
      <c r="AT736" s="23" t="s">
        <v>128</v>
      </c>
      <c r="AU736" s="23" t="s">
        <v>129</v>
      </c>
      <c r="AV736" s="23" t="s">
        <v>128</v>
      </c>
      <c r="AW736" s="23" t="s">
        <v>129</v>
      </c>
      <c r="AX736" s="23" t="s">
        <v>128</v>
      </c>
      <c r="AY736" s="23"/>
      <c r="AZ736" s="23" t="s">
        <v>2313</v>
      </c>
      <c r="BA736" s="45"/>
    </row>
    <row r="737" spans="1:53" ht="16.05" customHeight="1" x14ac:dyDescent="0.3">
      <c r="A737" s="23">
        <v>2004</v>
      </c>
      <c r="B737" s="27" t="s">
        <v>357</v>
      </c>
      <c r="C737" s="27" t="s">
        <v>648</v>
      </c>
      <c r="D737" s="27" t="s">
        <v>2314</v>
      </c>
      <c r="E737" s="28">
        <v>38115</v>
      </c>
      <c r="F737" s="36">
        <v>0.84148148148148139</v>
      </c>
      <c r="G737" s="22">
        <v>38116</v>
      </c>
      <c r="H737" s="37">
        <v>4.9814814814814812E-2</v>
      </c>
      <c r="I737" s="34" t="s">
        <v>6250</v>
      </c>
      <c r="J737" s="35">
        <v>30.126000000000001</v>
      </c>
      <c r="K737" s="35">
        <v>67.120999999999995</v>
      </c>
      <c r="L737" s="42">
        <v>5.2</v>
      </c>
      <c r="M737" s="43">
        <v>4.7699999999999996</v>
      </c>
      <c r="N737" s="35"/>
      <c r="O737" s="44"/>
      <c r="P737" s="44">
        <v>4.5</v>
      </c>
      <c r="Q737" s="44">
        <v>3.9</v>
      </c>
      <c r="R737" s="44"/>
      <c r="S737" s="27" t="s">
        <v>5110</v>
      </c>
      <c r="T737" s="23" t="s">
        <v>582</v>
      </c>
      <c r="U737" s="27"/>
      <c r="V737" s="46">
        <v>1426794</v>
      </c>
      <c r="W737" s="47"/>
      <c r="X737" s="23">
        <v>1</v>
      </c>
      <c r="Y737" s="23">
        <v>1</v>
      </c>
      <c r="Z737" s="23">
        <v>30</v>
      </c>
      <c r="AA737" s="23"/>
      <c r="AB737" s="47"/>
      <c r="AC737" s="27" t="s">
        <v>5900</v>
      </c>
      <c r="AD737" s="23" t="s">
        <v>420</v>
      </c>
      <c r="AE737" s="23"/>
      <c r="AF737" s="66" t="s">
        <v>141</v>
      </c>
      <c r="AG737" s="23" t="s">
        <v>128</v>
      </c>
      <c r="AH737" s="23" t="s">
        <v>128</v>
      </c>
      <c r="AI737" s="23" t="s">
        <v>128</v>
      </c>
      <c r="AJ737" s="23" t="s">
        <v>43</v>
      </c>
      <c r="AK737" s="27"/>
      <c r="AL737" s="27"/>
      <c r="AM737" s="23"/>
      <c r="AN737" s="23"/>
      <c r="AO737" s="23"/>
      <c r="AP737" s="23"/>
      <c r="AQ737" s="23" t="s">
        <v>129</v>
      </c>
      <c r="AR737" s="23"/>
      <c r="AS737" s="23" t="s">
        <v>129</v>
      </c>
      <c r="AT737" s="23" t="s">
        <v>129</v>
      </c>
      <c r="AU737" s="23" t="s">
        <v>129</v>
      </c>
      <c r="AV737" s="23" t="s">
        <v>128</v>
      </c>
      <c r="AW737" s="23" t="s">
        <v>129</v>
      </c>
      <c r="AX737" s="23" t="s">
        <v>128</v>
      </c>
      <c r="AY737" s="23"/>
      <c r="AZ737" s="23" t="s">
        <v>2315</v>
      </c>
      <c r="BA737" s="65" t="s">
        <v>2316</v>
      </c>
    </row>
    <row r="738" spans="1:53" ht="16.05" customHeight="1" x14ac:dyDescent="0.3">
      <c r="A738" s="23">
        <v>2004</v>
      </c>
      <c r="B738" s="27" t="s">
        <v>218</v>
      </c>
      <c r="C738" s="27" t="s">
        <v>481</v>
      </c>
      <c r="D738" s="27" t="s">
        <v>2317</v>
      </c>
      <c r="E738" s="28">
        <v>38126</v>
      </c>
      <c r="F738" s="36">
        <v>0.89456018518518521</v>
      </c>
      <c r="G738" s="22">
        <v>38127</v>
      </c>
      <c r="H738" s="37">
        <v>0.2278935185185185</v>
      </c>
      <c r="I738" s="34" t="s">
        <v>6250</v>
      </c>
      <c r="J738" s="35">
        <v>9.9260000000000002</v>
      </c>
      <c r="K738" s="35">
        <v>124.038</v>
      </c>
      <c r="L738" s="42">
        <v>35</v>
      </c>
      <c r="M738" s="43">
        <v>4.83</v>
      </c>
      <c r="N738" s="35"/>
      <c r="O738" s="44"/>
      <c r="P738" s="44">
        <v>4.8</v>
      </c>
      <c r="Q738" s="44">
        <v>4</v>
      </c>
      <c r="R738" s="44"/>
      <c r="S738" s="27" t="s">
        <v>5110</v>
      </c>
      <c r="T738" s="23" t="s">
        <v>139</v>
      </c>
      <c r="U738" s="27"/>
      <c r="V738" s="47"/>
      <c r="W738" s="47"/>
      <c r="X738" s="23" t="s">
        <v>126</v>
      </c>
      <c r="Y738" s="23"/>
      <c r="Z738" s="23"/>
      <c r="AA738" s="23"/>
      <c r="AB738" s="47"/>
      <c r="AC738" s="27"/>
      <c r="AD738" s="23" t="s">
        <v>470</v>
      </c>
      <c r="AE738" s="23" t="s">
        <v>126</v>
      </c>
      <c r="AF738" s="66" t="s">
        <v>141</v>
      </c>
      <c r="AG738" s="23"/>
      <c r="AH738" s="23"/>
      <c r="AI738" s="23"/>
      <c r="AJ738" s="23" t="s">
        <v>43</v>
      </c>
      <c r="AK738" s="52"/>
      <c r="AL738" s="27"/>
      <c r="AM738" s="23"/>
      <c r="AN738" s="23"/>
      <c r="AO738" s="23"/>
      <c r="AP738" s="23"/>
      <c r="AQ738" s="23" t="s">
        <v>129</v>
      </c>
      <c r="AR738" s="23"/>
      <c r="AS738" s="23" t="s">
        <v>128</v>
      </c>
      <c r="AT738" s="23" t="s">
        <v>128</v>
      </c>
      <c r="AU738" s="23" t="s">
        <v>129</v>
      </c>
      <c r="AV738" s="23" t="s">
        <v>128</v>
      </c>
      <c r="AW738" s="23" t="s">
        <v>129</v>
      </c>
      <c r="AX738" s="23" t="s">
        <v>128</v>
      </c>
      <c r="AY738" s="23"/>
      <c r="AZ738" s="23" t="s">
        <v>2318</v>
      </c>
      <c r="BA738" s="45"/>
    </row>
    <row r="739" spans="1:53" ht="16.05" customHeight="1" x14ac:dyDescent="0.3">
      <c r="A739" s="23">
        <v>2004</v>
      </c>
      <c r="B739" s="27" t="s">
        <v>590</v>
      </c>
      <c r="C739" s="27" t="s">
        <v>590</v>
      </c>
      <c r="D739" s="27" t="s">
        <v>2319</v>
      </c>
      <c r="E739" s="28">
        <v>38137</v>
      </c>
      <c r="F739" s="36">
        <v>0.11958333333333333</v>
      </c>
      <c r="G739" s="22">
        <v>38137</v>
      </c>
      <c r="H739" s="37">
        <v>0.61958333333333326</v>
      </c>
      <c r="I739" s="34" t="s">
        <v>6250</v>
      </c>
      <c r="J739" s="35">
        <v>47.311</v>
      </c>
      <c r="K739" s="35">
        <v>142.12</v>
      </c>
      <c r="L739" s="42">
        <v>13.7</v>
      </c>
      <c r="M739" s="35">
        <v>4.9219999999999997</v>
      </c>
      <c r="N739" s="35">
        <v>4.9000000000000004</v>
      </c>
      <c r="O739" s="44"/>
      <c r="P739" s="44">
        <v>4.9000000000000004</v>
      </c>
      <c r="Q739" s="44"/>
      <c r="R739" s="44"/>
      <c r="S739" s="27" t="s">
        <v>6170</v>
      </c>
      <c r="T739" s="23"/>
      <c r="U739" s="27"/>
      <c r="V739" s="47"/>
      <c r="W739" s="47">
        <v>138</v>
      </c>
      <c r="X739" s="23" t="s">
        <v>126</v>
      </c>
      <c r="Y739" s="23"/>
      <c r="Z739" s="23" t="s">
        <v>126</v>
      </c>
      <c r="AA739" s="23"/>
      <c r="AB739" s="47"/>
      <c r="AC739" s="27"/>
      <c r="AD739" s="23" t="s">
        <v>2320</v>
      </c>
      <c r="AE739" s="23" t="s">
        <v>126</v>
      </c>
      <c r="AF739" s="66" t="s">
        <v>141</v>
      </c>
      <c r="AG739" s="23"/>
      <c r="AH739" s="23"/>
      <c r="AI739" s="23"/>
      <c r="AJ739" s="23" t="s">
        <v>43</v>
      </c>
      <c r="AK739" s="27" t="s">
        <v>494</v>
      </c>
      <c r="AL739" s="27" t="s">
        <v>2322</v>
      </c>
      <c r="AM739" s="23"/>
      <c r="AN739" s="23"/>
      <c r="AO739" s="23"/>
      <c r="AP739" s="23"/>
      <c r="AQ739" s="23" t="s">
        <v>129</v>
      </c>
      <c r="AR739" s="23"/>
      <c r="AS739" s="23" t="s">
        <v>128</v>
      </c>
      <c r="AT739" s="23" t="s">
        <v>128</v>
      </c>
      <c r="AU739" s="23" t="s">
        <v>129</v>
      </c>
      <c r="AV739" s="23" t="s">
        <v>129</v>
      </c>
      <c r="AW739" s="23" t="s">
        <v>129</v>
      </c>
      <c r="AX739" s="23" t="s">
        <v>128</v>
      </c>
      <c r="AY739" s="23"/>
      <c r="AZ739" s="23" t="s">
        <v>2321</v>
      </c>
      <c r="BA739" s="45"/>
    </row>
    <row r="740" spans="1:53" ht="16.05" customHeight="1" x14ac:dyDescent="0.3">
      <c r="A740" s="23">
        <v>2004</v>
      </c>
      <c r="B740" s="27" t="s">
        <v>187</v>
      </c>
      <c r="C740" s="27" t="s">
        <v>2323</v>
      </c>
      <c r="D740" s="27" t="s">
        <v>2324</v>
      </c>
      <c r="E740" s="28">
        <v>38147</v>
      </c>
      <c r="F740" s="36">
        <v>0.48699074074074072</v>
      </c>
      <c r="G740" s="22">
        <v>38147</v>
      </c>
      <c r="H740" s="37">
        <v>0.61199074074074067</v>
      </c>
      <c r="I740" s="34" t="s">
        <v>6250</v>
      </c>
      <c r="J740" s="35">
        <v>27.835999999999999</v>
      </c>
      <c r="K740" s="35">
        <v>36.905000000000001</v>
      </c>
      <c r="L740" s="42">
        <v>10</v>
      </c>
      <c r="M740" s="43">
        <v>4.4000000000000004</v>
      </c>
      <c r="N740" s="35"/>
      <c r="O740" s="44">
        <v>4.5999999999999996</v>
      </c>
      <c r="P740" s="44"/>
      <c r="Q740" s="44"/>
      <c r="R740" s="44"/>
      <c r="S740" s="27" t="s">
        <v>5415</v>
      </c>
      <c r="T740" s="23"/>
      <c r="U740" s="27"/>
      <c r="V740" s="100"/>
      <c r="W740" s="47"/>
      <c r="X740" s="23" t="s">
        <v>126</v>
      </c>
      <c r="Y740" s="23"/>
      <c r="Z740" s="23" t="s">
        <v>126</v>
      </c>
      <c r="AA740" s="23"/>
      <c r="AB740" s="47"/>
      <c r="AC740" s="27"/>
      <c r="AD740" s="50" t="s">
        <v>420</v>
      </c>
      <c r="AE740" s="50" t="s">
        <v>126</v>
      </c>
      <c r="AF740" s="66" t="s">
        <v>141</v>
      </c>
      <c r="AG740" s="23"/>
      <c r="AH740" s="23"/>
      <c r="AI740" s="23"/>
      <c r="AJ740" s="23" t="s">
        <v>404</v>
      </c>
      <c r="AK740" s="27" t="s">
        <v>100</v>
      </c>
      <c r="AL740" s="27" t="s">
        <v>2326</v>
      </c>
      <c r="AM740" s="23"/>
      <c r="AN740" s="23"/>
      <c r="AO740" s="23"/>
      <c r="AP740" s="23"/>
      <c r="AQ740" s="23" t="s">
        <v>129</v>
      </c>
      <c r="AR740" s="23"/>
      <c r="AS740" s="23" t="s">
        <v>128</v>
      </c>
      <c r="AT740" s="23" t="s">
        <v>128</v>
      </c>
      <c r="AU740" s="23" t="s">
        <v>129</v>
      </c>
      <c r="AV740" s="23" t="s">
        <v>128</v>
      </c>
      <c r="AW740" s="23" t="s">
        <v>129</v>
      </c>
      <c r="AX740" s="23" t="s">
        <v>128</v>
      </c>
      <c r="AY740" s="23"/>
      <c r="AZ740" s="23" t="s">
        <v>2325</v>
      </c>
      <c r="BA740" s="65" t="s">
        <v>2327</v>
      </c>
    </row>
    <row r="741" spans="1:53" ht="16.05" customHeight="1" x14ac:dyDescent="0.3">
      <c r="A741" s="23">
        <v>2004</v>
      </c>
      <c r="B741" s="27" t="s">
        <v>123</v>
      </c>
      <c r="C741" s="27" t="s">
        <v>124</v>
      </c>
      <c r="D741" s="27" t="s">
        <v>2328</v>
      </c>
      <c r="E741" s="28">
        <v>38169</v>
      </c>
      <c r="F741" s="36">
        <v>0.93760416666666668</v>
      </c>
      <c r="G741" s="22">
        <v>38170</v>
      </c>
      <c r="H741" s="37">
        <v>6.2604166666666669E-2</v>
      </c>
      <c r="I741" s="34" t="s">
        <v>6250</v>
      </c>
      <c r="J741" s="35">
        <v>39.765999999999998</v>
      </c>
      <c r="K741" s="35">
        <v>43.978999999999999</v>
      </c>
      <c r="L741" s="42">
        <v>5</v>
      </c>
      <c r="M741" s="35">
        <v>5.13</v>
      </c>
      <c r="N741" s="35"/>
      <c r="O741" s="44"/>
      <c r="P741" s="44">
        <v>5.4</v>
      </c>
      <c r="Q741" s="44">
        <v>4.8</v>
      </c>
      <c r="R741" s="44"/>
      <c r="S741" s="27" t="s">
        <v>5325</v>
      </c>
      <c r="T741" s="23" t="s">
        <v>139</v>
      </c>
      <c r="U741" s="27"/>
      <c r="V741" s="46">
        <v>2652697</v>
      </c>
      <c r="W741" s="47">
        <v>356</v>
      </c>
      <c r="X741" s="50" t="s">
        <v>5718</v>
      </c>
      <c r="Y741" s="50" t="s">
        <v>5718</v>
      </c>
      <c r="Z741" s="50" t="s">
        <v>5719</v>
      </c>
      <c r="AA741" s="23"/>
      <c r="AB741" s="47"/>
      <c r="AC741" s="27" t="s">
        <v>5686</v>
      </c>
      <c r="AD741" s="23" t="s">
        <v>336</v>
      </c>
      <c r="AE741" s="23" t="s">
        <v>232</v>
      </c>
      <c r="AF741" s="23"/>
      <c r="AG741" s="23"/>
      <c r="AH741" s="23" t="s">
        <v>128</v>
      </c>
      <c r="AI741" s="23" t="s">
        <v>128</v>
      </c>
      <c r="AJ741" s="23" t="s">
        <v>43</v>
      </c>
      <c r="AK741" s="27"/>
      <c r="AL741" s="27" t="s">
        <v>2330</v>
      </c>
      <c r="AM741" s="23"/>
      <c r="AN741" s="23"/>
      <c r="AO741" s="23"/>
      <c r="AP741" s="23"/>
      <c r="AQ741" s="23"/>
      <c r="AR741" s="23"/>
      <c r="AS741" s="23" t="s">
        <v>129</v>
      </c>
      <c r="AT741" s="23" t="s">
        <v>129</v>
      </c>
      <c r="AU741" s="23" t="s">
        <v>129</v>
      </c>
      <c r="AV741" s="23" t="s">
        <v>129</v>
      </c>
      <c r="AW741" s="23" t="s">
        <v>129</v>
      </c>
      <c r="AX741" s="23" t="s">
        <v>128</v>
      </c>
      <c r="AY741" s="23"/>
      <c r="AZ741" s="23" t="s">
        <v>2329</v>
      </c>
      <c r="BA741" s="65" t="s">
        <v>5720</v>
      </c>
    </row>
    <row r="742" spans="1:53" ht="16.05" customHeight="1" x14ac:dyDescent="0.3">
      <c r="A742" s="23">
        <v>2004</v>
      </c>
      <c r="B742" s="27" t="s">
        <v>159</v>
      </c>
      <c r="C742" s="27" t="s">
        <v>174</v>
      </c>
      <c r="D742" s="27" t="s">
        <v>2331</v>
      </c>
      <c r="E742" s="28">
        <v>38180</v>
      </c>
      <c r="F742" s="36">
        <v>0.54452546296296289</v>
      </c>
      <c r="G742" s="22">
        <v>38180</v>
      </c>
      <c r="H742" s="37">
        <v>0.62785879629629626</v>
      </c>
      <c r="I742" s="34" t="s">
        <v>6250</v>
      </c>
      <c r="J742" s="35">
        <v>46.295999999999999</v>
      </c>
      <c r="K742" s="35">
        <v>13.641</v>
      </c>
      <c r="L742" s="42">
        <v>7.7</v>
      </c>
      <c r="M742" s="35">
        <v>5.2009999999999996</v>
      </c>
      <c r="N742" s="35"/>
      <c r="O742" s="44">
        <v>5.7</v>
      </c>
      <c r="P742" s="44">
        <v>5</v>
      </c>
      <c r="Q742" s="44">
        <v>4.9000000000000004</v>
      </c>
      <c r="R742" s="44"/>
      <c r="S742" s="27" t="s">
        <v>5497</v>
      </c>
      <c r="T742" s="23" t="s">
        <v>2332</v>
      </c>
      <c r="U742" s="27"/>
      <c r="V742" s="101">
        <v>5693970</v>
      </c>
      <c r="W742" s="47">
        <v>605</v>
      </c>
      <c r="X742" s="23">
        <v>1</v>
      </c>
      <c r="Y742" s="23">
        <v>0</v>
      </c>
      <c r="Z742" s="23">
        <v>5</v>
      </c>
      <c r="AA742" s="23"/>
      <c r="AB742" s="47"/>
      <c r="AC742" s="27" t="s">
        <v>816</v>
      </c>
      <c r="AD742" s="23">
        <v>1100</v>
      </c>
      <c r="AE742" s="23" t="s">
        <v>232</v>
      </c>
      <c r="AF742" s="66">
        <v>10000000</v>
      </c>
      <c r="AG742" s="23" t="s">
        <v>128</v>
      </c>
      <c r="AH742" s="23" t="s">
        <v>129</v>
      </c>
      <c r="AI742" s="23" t="s">
        <v>128</v>
      </c>
      <c r="AJ742" s="23" t="s">
        <v>43</v>
      </c>
      <c r="AK742" s="27"/>
      <c r="AL742" s="27"/>
      <c r="AM742" s="23"/>
      <c r="AN742" s="23"/>
      <c r="AO742" s="23"/>
      <c r="AP742" s="23"/>
      <c r="AQ742" s="23"/>
      <c r="AR742" s="23"/>
      <c r="AS742" s="23" t="s">
        <v>129</v>
      </c>
      <c r="AT742" s="23" t="s">
        <v>129</v>
      </c>
      <c r="AU742" s="23" t="s">
        <v>129</v>
      </c>
      <c r="AV742" s="23" t="s">
        <v>129</v>
      </c>
      <c r="AW742" s="23" t="s">
        <v>129</v>
      </c>
      <c r="AX742" s="23" t="s">
        <v>128</v>
      </c>
      <c r="AY742" s="23"/>
      <c r="AZ742" s="23" t="s">
        <v>2333</v>
      </c>
      <c r="BA742" s="45" t="s">
        <v>2334</v>
      </c>
    </row>
    <row r="743" spans="1:53" ht="16.05" customHeight="1" x14ac:dyDescent="0.3">
      <c r="A743" s="23">
        <v>2004</v>
      </c>
      <c r="B743" s="27" t="s">
        <v>393</v>
      </c>
      <c r="C743" s="27" t="s">
        <v>1329</v>
      </c>
      <c r="D743" s="27" t="s">
        <v>2335</v>
      </c>
      <c r="E743" s="28">
        <v>38182</v>
      </c>
      <c r="F743" s="36">
        <v>0.60835648148148147</v>
      </c>
      <c r="G743" s="22">
        <v>38182</v>
      </c>
      <c r="H743" s="37">
        <v>0.79585648148148147</v>
      </c>
      <c r="I743" s="34" t="s">
        <v>6250</v>
      </c>
      <c r="J743" s="35">
        <v>34.89</v>
      </c>
      <c r="K743" s="35">
        <v>61.851999999999997</v>
      </c>
      <c r="L743" s="42">
        <v>10</v>
      </c>
      <c r="M743" s="43">
        <v>4.59</v>
      </c>
      <c r="N743" s="35"/>
      <c r="O743" s="44"/>
      <c r="P743" s="44">
        <v>4.5999999999999996</v>
      </c>
      <c r="Q743" s="44">
        <v>3.6</v>
      </c>
      <c r="R743" s="44"/>
      <c r="S743" s="27" t="s">
        <v>5110</v>
      </c>
      <c r="T743" s="23" t="s">
        <v>497</v>
      </c>
      <c r="U743" s="27"/>
      <c r="V743" s="46"/>
      <c r="W743" s="47"/>
      <c r="X743" s="23"/>
      <c r="Y743" s="23"/>
      <c r="Z743" s="23"/>
      <c r="AA743" s="23"/>
      <c r="AB743" s="47"/>
      <c r="AC743" s="27"/>
      <c r="AD743" s="23">
        <v>150</v>
      </c>
      <c r="AE743" s="23"/>
      <c r="AF743" s="62" t="s">
        <v>137</v>
      </c>
      <c r="AG743" s="23"/>
      <c r="AH743" s="23"/>
      <c r="AI743" s="23"/>
      <c r="AJ743" s="23" t="s">
        <v>43</v>
      </c>
      <c r="AK743" s="27"/>
      <c r="AL743" s="27" t="s">
        <v>2337</v>
      </c>
      <c r="AM743" s="23"/>
      <c r="AN743" s="23"/>
      <c r="AO743" s="23"/>
      <c r="AP743" s="23"/>
      <c r="AQ743" s="23" t="s">
        <v>129</v>
      </c>
      <c r="AR743" s="23"/>
      <c r="AS743" s="23" t="s">
        <v>129</v>
      </c>
      <c r="AT743" s="23" t="s">
        <v>128</v>
      </c>
      <c r="AU743" s="23" t="s">
        <v>129</v>
      </c>
      <c r="AV743" s="23" t="s">
        <v>128</v>
      </c>
      <c r="AW743" s="23" t="s">
        <v>129</v>
      </c>
      <c r="AX743" s="23" t="s">
        <v>128</v>
      </c>
      <c r="AY743" s="23"/>
      <c r="AZ743" s="23" t="s">
        <v>2336</v>
      </c>
      <c r="BA743" s="45"/>
    </row>
    <row r="744" spans="1:53" ht="16.05" customHeight="1" x14ac:dyDescent="0.3">
      <c r="A744" s="23">
        <v>2004</v>
      </c>
      <c r="B744" s="27" t="s">
        <v>294</v>
      </c>
      <c r="C744" s="27" t="s">
        <v>304</v>
      </c>
      <c r="D744" s="27" t="s">
        <v>2338</v>
      </c>
      <c r="E744" s="28">
        <v>38186</v>
      </c>
      <c r="F744" s="36">
        <v>0.18219907407407407</v>
      </c>
      <c r="G744" s="22">
        <v>38186</v>
      </c>
      <c r="H744" s="37">
        <v>0.6821990740740741</v>
      </c>
      <c r="I744" s="34" t="s">
        <v>6250</v>
      </c>
      <c r="J744" s="35">
        <v>-38</v>
      </c>
      <c r="K744" s="35">
        <v>176.51</v>
      </c>
      <c r="L744" s="42">
        <v>5</v>
      </c>
      <c r="M744" s="35">
        <v>5.4260000000000002</v>
      </c>
      <c r="N744" s="35">
        <v>5.6</v>
      </c>
      <c r="O744" s="44"/>
      <c r="P744" s="44">
        <v>5.0999999999999996</v>
      </c>
      <c r="Q744" s="44">
        <v>5.0999999999999996</v>
      </c>
      <c r="R744" s="44"/>
      <c r="S744" s="27" t="s">
        <v>5331</v>
      </c>
      <c r="T744" s="23" t="s">
        <v>139</v>
      </c>
      <c r="U744" s="27"/>
      <c r="V744" s="46">
        <v>99330</v>
      </c>
      <c r="W744" s="47"/>
      <c r="X744" s="23">
        <v>1</v>
      </c>
      <c r="Y744" s="23">
        <v>1</v>
      </c>
      <c r="Z744" s="23">
        <v>2</v>
      </c>
      <c r="AA744" s="23"/>
      <c r="AB744" s="47"/>
      <c r="AC744" s="27" t="s">
        <v>5900</v>
      </c>
      <c r="AD744" s="23" t="s">
        <v>2339</v>
      </c>
      <c r="AE744" s="23" t="s">
        <v>126</v>
      </c>
      <c r="AF744" s="62" t="s">
        <v>137</v>
      </c>
      <c r="AG744" s="23" t="s">
        <v>129</v>
      </c>
      <c r="AH744" s="23" t="s">
        <v>129</v>
      </c>
      <c r="AI744" s="23" t="s">
        <v>128</v>
      </c>
      <c r="AJ744" s="23" t="s">
        <v>43</v>
      </c>
      <c r="AK744" s="27" t="s">
        <v>2341</v>
      </c>
      <c r="AL744" s="27"/>
      <c r="AM744" s="23"/>
      <c r="AN744" s="23"/>
      <c r="AO744" s="23"/>
      <c r="AP744" s="23"/>
      <c r="AQ744" s="23" t="s">
        <v>129</v>
      </c>
      <c r="AR744" s="23"/>
      <c r="AS744" s="23" t="s">
        <v>129</v>
      </c>
      <c r="AT744" s="23" t="s">
        <v>129</v>
      </c>
      <c r="AU744" s="23" t="s">
        <v>129</v>
      </c>
      <c r="AV744" s="23" t="s">
        <v>128</v>
      </c>
      <c r="AW744" s="23" t="s">
        <v>129</v>
      </c>
      <c r="AX744" s="23" t="s">
        <v>128</v>
      </c>
      <c r="AY744" s="23"/>
      <c r="AZ744" s="23" t="s">
        <v>2340</v>
      </c>
      <c r="BA744" s="45"/>
    </row>
    <row r="745" spans="1:53" ht="16.05" customHeight="1" x14ac:dyDescent="0.3">
      <c r="A745" s="23">
        <v>2004</v>
      </c>
      <c r="B745" s="27" t="s">
        <v>393</v>
      </c>
      <c r="C745" s="27" t="s">
        <v>1329</v>
      </c>
      <c r="D745" s="27" t="s">
        <v>2342</v>
      </c>
      <c r="E745" s="28">
        <v>38186</v>
      </c>
      <c r="F745" s="36">
        <v>0.35538194444444443</v>
      </c>
      <c r="G745" s="22">
        <v>38186</v>
      </c>
      <c r="H745" s="37">
        <v>0.54288194444444449</v>
      </c>
      <c r="I745" s="34" t="s">
        <v>6250</v>
      </c>
      <c r="J745" s="35">
        <v>33.426000000000002</v>
      </c>
      <c r="K745" s="35">
        <v>69.524000000000001</v>
      </c>
      <c r="L745" s="42">
        <v>10</v>
      </c>
      <c r="M745" s="35">
        <v>5.1859999999999999</v>
      </c>
      <c r="N745" s="35"/>
      <c r="O745" s="44"/>
      <c r="P745" s="44">
        <v>5.0999999999999996</v>
      </c>
      <c r="Q745" s="44">
        <v>4.8</v>
      </c>
      <c r="R745" s="44"/>
      <c r="S745" s="27" t="s">
        <v>5363</v>
      </c>
      <c r="T745" s="23" t="s">
        <v>497</v>
      </c>
      <c r="U745" s="27"/>
      <c r="V745" s="46">
        <v>10994931</v>
      </c>
      <c r="W745" s="47">
        <v>1040</v>
      </c>
      <c r="X745" s="23">
        <v>2</v>
      </c>
      <c r="Y745" s="23">
        <v>2</v>
      </c>
      <c r="Z745" s="23">
        <v>40</v>
      </c>
      <c r="AA745" s="23">
        <v>1000</v>
      </c>
      <c r="AB745" s="47"/>
      <c r="AC745" s="27" t="s">
        <v>5900</v>
      </c>
      <c r="AD745" s="23"/>
      <c r="AE745" s="50" t="s">
        <v>135</v>
      </c>
      <c r="AF745" s="50" t="s">
        <v>127</v>
      </c>
      <c r="AG745" s="23"/>
      <c r="AH745" s="23" t="s">
        <v>128</v>
      </c>
      <c r="AI745" s="23" t="s">
        <v>128</v>
      </c>
      <c r="AJ745" s="23" t="s">
        <v>43</v>
      </c>
      <c r="AK745" s="27" t="s">
        <v>100</v>
      </c>
      <c r="AL745" s="27"/>
      <c r="AM745" s="23"/>
      <c r="AN745" s="23"/>
      <c r="AO745" s="23"/>
      <c r="AP745" s="23" t="s">
        <v>129</v>
      </c>
      <c r="AQ745" s="23" t="s">
        <v>129</v>
      </c>
      <c r="AR745" s="23"/>
      <c r="AS745" s="23" t="s">
        <v>129</v>
      </c>
      <c r="AT745" s="23" t="s">
        <v>129</v>
      </c>
      <c r="AU745" s="23" t="s">
        <v>129</v>
      </c>
      <c r="AV745" s="23" t="s">
        <v>129</v>
      </c>
      <c r="AW745" s="23" t="s">
        <v>129</v>
      </c>
      <c r="AX745" s="23" t="s">
        <v>128</v>
      </c>
      <c r="AY745" s="23"/>
      <c r="AZ745" s="23" t="s">
        <v>2343</v>
      </c>
      <c r="BA745" s="39" t="s">
        <v>5721</v>
      </c>
    </row>
    <row r="746" spans="1:53" ht="16.05" customHeight="1" x14ac:dyDescent="0.3">
      <c r="A746" s="23">
        <v>2004</v>
      </c>
      <c r="B746" s="27" t="s">
        <v>123</v>
      </c>
      <c r="C746" s="27" t="s">
        <v>124</v>
      </c>
      <c r="D746" s="27" t="s">
        <v>2328</v>
      </c>
      <c r="E746" s="28">
        <v>38198</v>
      </c>
      <c r="F746" s="36">
        <v>0.30146990740740742</v>
      </c>
      <c r="G746" s="22">
        <v>38198</v>
      </c>
      <c r="H746" s="37">
        <v>0.42646990740740742</v>
      </c>
      <c r="I746" s="34" t="s">
        <v>6250</v>
      </c>
      <c r="J746" s="35">
        <v>39.634</v>
      </c>
      <c r="K746" s="35">
        <v>43.966000000000001</v>
      </c>
      <c r="L746" s="42">
        <v>5</v>
      </c>
      <c r="M746" s="43">
        <v>4.9000000000000004</v>
      </c>
      <c r="N746" s="43"/>
      <c r="O746" s="44">
        <v>4.5999999999999996</v>
      </c>
      <c r="P746" s="57">
        <v>4.8</v>
      </c>
      <c r="Q746" s="44">
        <v>4.2</v>
      </c>
      <c r="R746" s="44"/>
      <c r="S746" s="27" t="s">
        <v>5274</v>
      </c>
      <c r="T746" s="23" t="s">
        <v>497</v>
      </c>
      <c r="U746" s="27"/>
      <c r="V746" s="46">
        <v>3422396</v>
      </c>
      <c r="W746" s="47"/>
      <c r="X746" s="23">
        <v>1</v>
      </c>
      <c r="Y746" s="23">
        <v>1</v>
      </c>
      <c r="Z746" s="23">
        <v>5</v>
      </c>
      <c r="AA746" s="23"/>
      <c r="AB746" s="47"/>
      <c r="AC746" s="27" t="s">
        <v>5900</v>
      </c>
      <c r="AD746" s="23" t="s">
        <v>232</v>
      </c>
      <c r="AE746" s="23"/>
      <c r="AF746" s="66" t="s">
        <v>141</v>
      </c>
      <c r="AG746" s="23" t="s">
        <v>128</v>
      </c>
      <c r="AH746" s="23" t="s">
        <v>128</v>
      </c>
      <c r="AI746" s="23" t="s">
        <v>128</v>
      </c>
      <c r="AJ746" s="23" t="s">
        <v>2345</v>
      </c>
      <c r="AK746" s="27" t="s">
        <v>95</v>
      </c>
      <c r="AL746" s="27" t="s">
        <v>2346</v>
      </c>
      <c r="AM746" s="23"/>
      <c r="AN746" s="23"/>
      <c r="AO746" s="23"/>
      <c r="AP746" s="23"/>
      <c r="AQ746" s="23" t="s">
        <v>129</v>
      </c>
      <c r="AR746" s="23"/>
      <c r="AS746" s="23" t="s">
        <v>129</v>
      </c>
      <c r="AT746" s="23" t="s">
        <v>129</v>
      </c>
      <c r="AU746" s="23" t="s">
        <v>129</v>
      </c>
      <c r="AV746" s="23" t="s">
        <v>128</v>
      </c>
      <c r="AW746" s="23" t="s">
        <v>129</v>
      </c>
      <c r="AX746" s="23" t="s">
        <v>128</v>
      </c>
      <c r="AY746" s="23"/>
      <c r="AZ746" s="23" t="s">
        <v>2344</v>
      </c>
      <c r="BA746" s="65" t="s">
        <v>5729</v>
      </c>
    </row>
    <row r="747" spans="1:53" ht="16.05" customHeight="1" x14ac:dyDescent="0.3">
      <c r="A747" s="23">
        <v>2004</v>
      </c>
      <c r="B747" s="27" t="s">
        <v>130</v>
      </c>
      <c r="C747" s="27" t="s">
        <v>131</v>
      </c>
      <c r="D747" s="27" t="s">
        <v>2252</v>
      </c>
      <c r="E747" s="28">
        <v>38209</v>
      </c>
      <c r="F747" s="36">
        <v>0.43488425925925928</v>
      </c>
      <c r="G747" s="22">
        <v>38209</v>
      </c>
      <c r="H747" s="37">
        <v>0.76821759259259259</v>
      </c>
      <c r="I747" s="34" t="s">
        <v>6250</v>
      </c>
      <c r="J747" s="35">
        <v>27.265999999999998</v>
      </c>
      <c r="K747" s="35">
        <v>103.873</v>
      </c>
      <c r="L747" s="42">
        <v>6.3</v>
      </c>
      <c r="M747" s="35">
        <v>5.3540000000000001</v>
      </c>
      <c r="N747" s="35"/>
      <c r="O747" s="44"/>
      <c r="P747" s="44">
        <v>5.0999999999999996</v>
      </c>
      <c r="Q747" s="44">
        <v>5.0999999999999996</v>
      </c>
      <c r="R747" s="44"/>
      <c r="S747" s="27" t="s">
        <v>5313</v>
      </c>
      <c r="T747" s="23" t="s">
        <v>139</v>
      </c>
      <c r="U747" s="27"/>
      <c r="V747" s="46">
        <v>12818532</v>
      </c>
      <c r="W747" s="47">
        <v>120600</v>
      </c>
      <c r="X747" s="23">
        <v>4</v>
      </c>
      <c r="Y747" s="23">
        <v>4</v>
      </c>
      <c r="Z747" s="23">
        <v>600</v>
      </c>
      <c r="AA747" s="23">
        <v>120000</v>
      </c>
      <c r="AB747" s="47"/>
      <c r="AC747" s="27" t="s">
        <v>5726</v>
      </c>
      <c r="AD747" s="66">
        <v>65601</v>
      </c>
      <c r="AE747" s="23">
        <v>18556</v>
      </c>
      <c r="AF747" s="66">
        <v>50000000</v>
      </c>
      <c r="AG747" s="23" t="s">
        <v>129</v>
      </c>
      <c r="AH747" s="23" t="s">
        <v>128</v>
      </c>
      <c r="AI747" s="23" t="s">
        <v>128</v>
      </c>
      <c r="AJ747" s="23" t="s">
        <v>390</v>
      </c>
      <c r="AK747" s="27" t="s">
        <v>97</v>
      </c>
      <c r="AL747" s="27" t="s">
        <v>2348</v>
      </c>
      <c r="AM747" s="23"/>
      <c r="AN747" s="23"/>
      <c r="AO747" s="23"/>
      <c r="AP747" s="23"/>
      <c r="AQ747" s="23"/>
      <c r="AR747" s="23"/>
      <c r="AS747" s="23" t="s">
        <v>129</v>
      </c>
      <c r="AT747" s="23" t="s">
        <v>129</v>
      </c>
      <c r="AU747" s="23" t="s">
        <v>129</v>
      </c>
      <c r="AV747" s="23" t="s">
        <v>129</v>
      </c>
      <c r="AW747" s="23" t="s">
        <v>129</v>
      </c>
      <c r="AX747" s="23" t="s">
        <v>128</v>
      </c>
      <c r="AY747" s="23"/>
      <c r="AZ747" s="23" t="s">
        <v>2347</v>
      </c>
      <c r="BA747" s="65" t="s">
        <v>5725</v>
      </c>
    </row>
    <row r="748" spans="1:53" ht="16.05" customHeight="1" x14ac:dyDescent="0.3">
      <c r="A748" s="23">
        <v>2004</v>
      </c>
      <c r="B748" s="27" t="s">
        <v>218</v>
      </c>
      <c r="C748" s="27" t="s">
        <v>426</v>
      </c>
      <c r="D748" s="27" t="s">
        <v>2349</v>
      </c>
      <c r="E748" s="28">
        <v>38245</v>
      </c>
      <c r="F748" s="36">
        <v>0.35775462962962962</v>
      </c>
      <c r="G748" s="28">
        <v>38245</v>
      </c>
      <c r="H748" s="36">
        <v>0.69108796296296304</v>
      </c>
      <c r="I748" s="34" t="s">
        <v>6252</v>
      </c>
      <c r="J748" s="35">
        <v>-8.7729999999999997</v>
      </c>
      <c r="K748" s="35">
        <v>115.357</v>
      </c>
      <c r="L748" s="42">
        <v>98</v>
      </c>
      <c r="M748" s="35">
        <v>5.3689999999999998</v>
      </c>
      <c r="N748" s="35"/>
      <c r="O748" s="44"/>
      <c r="P748" s="44">
        <v>5.2</v>
      </c>
      <c r="Q748" s="44"/>
      <c r="R748" s="44"/>
      <c r="S748" s="27" t="s">
        <v>5353</v>
      </c>
      <c r="T748" s="23" t="s">
        <v>582</v>
      </c>
      <c r="U748" s="27"/>
      <c r="V748" s="46"/>
      <c r="W748" s="47"/>
      <c r="X748" s="23">
        <v>1</v>
      </c>
      <c r="Y748" s="23">
        <v>1</v>
      </c>
      <c r="Z748" s="23">
        <v>2</v>
      </c>
      <c r="AA748" s="23"/>
      <c r="AB748" s="47"/>
      <c r="AC748" s="27" t="s">
        <v>5900</v>
      </c>
      <c r="AD748" s="23"/>
      <c r="AE748" s="23"/>
      <c r="AF748" s="66"/>
      <c r="AG748" s="23" t="s">
        <v>128</v>
      </c>
      <c r="AH748" s="23"/>
      <c r="AI748" s="23"/>
      <c r="AJ748" s="23" t="s">
        <v>1631</v>
      </c>
      <c r="AK748" s="27"/>
      <c r="AL748" s="27"/>
      <c r="AM748" s="23"/>
      <c r="AN748" s="23"/>
      <c r="AO748" s="23"/>
      <c r="AP748" s="23"/>
      <c r="AQ748" s="23"/>
      <c r="AR748" s="23"/>
      <c r="AS748" s="23" t="s">
        <v>129</v>
      </c>
      <c r="AT748" s="23" t="s">
        <v>129</v>
      </c>
      <c r="AU748" s="23" t="s">
        <v>128</v>
      </c>
      <c r="AV748" s="23" t="s">
        <v>128</v>
      </c>
      <c r="AW748" s="23" t="s">
        <v>129</v>
      </c>
      <c r="AX748" s="23" t="s">
        <v>128</v>
      </c>
      <c r="AY748" s="23"/>
      <c r="AZ748" s="23" t="s">
        <v>2350</v>
      </c>
      <c r="BA748" s="39" t="s">
        <v>5730</v>
      </c>
    </row>
    <row r="749" spans="1:53" ht="16.05" customHeight="1" x14ac:dyDescent="0.3">
      <c r="A749" s="23">
        <v>2004</v>
      </c>
      <c r="B749" s="27" t="s">
        <v>153</v>
      </c>
      <c r="C749" s="27" t="s">
        <v>590</v>
      </c>
      <c r="D749" s="27" t="s">
        <v>2351</v>
      </c>
      <c r="E749" s="28">
        <v>38251</v>
      </c>
      <c r="F749" s="36">
        <v>0.56423611111111105</v>
      </c>
      <c r="G749" s="28">
        <v>38251</v>
      </c>
      <c r="H749" s="36">
        <v>0.68923611111111116</v>
      </c>
      <c r="I749" s="34" t="s">
        <v>6252</v>
      </c>
      <c r="J749" s="35">
        <v>54.841000000000001</v>
      </c>
      <c r="K749" s="35">
        <v>19.911999999999999</v>
      </c>
      <c r="L749" s="42">
        <v>10</v>
      </c>
      <c r="M749" s="35">
        <v>4.7610000000000001</v>
      </c>
      <c r="N749" s="35">
        <v>5.2</v>
      </c>
      <c r="O749" s="44">
        <v>4.9000000000000004</v>
      </c>
      <c r="P749" s="44">
        <v>4.8</v>
      </c>
      <c r="Q749" s="44">
        <v>4</v>
      </c>
      <c r="R749" s="44"/>
      <c r="S749" s="27" t="s">
        <v>5451</v>
      </c>
      <c r="T749" s="23" t="s">
        <v>139</v>
      </c>
      <c r="U749" s="27"/>
      <c r="V749" s="46">
        <v>133000</v>
      </c>
      <c r="W749" s="47"/>
      <c r="X749" s="23">
        <v>1</v>
      </c>
      <c r="Y749" s="23">
        <v>0</v>
      </c>
      <c r="Z749" s="50" t="s">
        <v>2352</v>
      </c>
      <c r="AA749" s="23"/>
      <c r="AB749" s="47"/>
      <c r="AC749" s="27" t="s">
        <v>2353</v>
      </c>
      <c r="AD749" s="50" t="s">
        <v>2354</v>
      </c>
      <c r="AE749" s="23"/>
      <c r="AF749" s="66">
        <v>5000000</v>
      </c>
      <c r="AG749" s="23" t="s">
        <v>129</v>
      </c>
      <c r="AH749" s="23" t="s">
        <v>128</v>
      </c>
      <c r="AI749" s="23" t="s">
        <v>128</v>
      </c>
      <c r="AJ749" s="23" t="s">
        <v>43</v>
      </c>
      <c r="AK749" s="27" t="s">
        <v>290</v>
      </c>
      <c r="AL749" s="27" t="s">
        <v>2356</v>
      </c>
      <c r="AM749" s="23"/>
      <c r="AN749" s="23"/>
      <c r="AO749" s="23"/>
      <c r="AP749" s="23"/>
      <c r="AQ749" s="23"/>
      <c r="AR749" s="23"/>
      <c r="AS749" s="23" t="s">
        <v>129</v>
      </c>
      <c r="AT749" s="23" t="s">
        <v>129</v>
      </c>
      <c r="AU749" s="23" t="s">
        <v>129</v>
      </c>
      <c r="AV749" s="23" t="s">
        <v>128</v>
      </c>
      <c r="AW749" s="23" t="s">
        <v>129</v>
      </c>
      <c r="AX749" s="23" t="s">
        <v>128</v>
      </c>
      <c r="AY749" s="23"/>
      <c r="AZ749" s="23" t="s">
        <v>2355</v>
      </c>
      <c r="BA749" s="45" t="s">
        <v>5450</v>
      </c>
    </row>
    <row r="750" spans="1:53" ht="16.05" customHeight="1" x14ac:dyDescent="0.3">
      <c r="A750" s="23">
        <v>2004</v>
      </c>
      <c r="B750" s="27" t="s">
        <v>130</v>
      </c>
      <c r="C750" s="27" t="s">
        <v>131</v>
      </c>
      <c r="D750" s="27" t="s">
        <v>2357</v>
      </c>
      <c r="E750" s="28">
        <v>38278</v>
      </c>
      <c r="F750" s="36">
        <v>0.92481481481481476</v>
      </c>
      <c r="G750" s="22">
        <v>38279</v>
      </c>
      <c r="H750" s="37">
        <v>0.25814814814814818</v>
      </c>
      <c r="I750" s="34" t="s">
        <v>6250</v>
      </c>
      <c r="J750" s="35">
        <v>25.073</v>
      </c>
      <c r="K750" s="35">
        <v>99.168999999999997</v>
      </c>
      <c r="L750" s="42">
        <v>30</v>
      </c>
      <c r="M750" s="43">
        <v>5.0199999999999996</v>
      </c>
      <c r="N750" s="35"/>
      <c r="O750" s="44">
        <v>5.0999999999999996</v>
      </c>
      <c r="P750" s="44">
        <v>4.8</v>
      </c>
      <c r="Q750" s="44">
        <v>4.3</v>
      </c>
      <c r="R750" s="44"/>
      <c r="S750" s="27" t="s">
        <v>5110</v>
      </c>
      <c r="T750" s="23" t="s">
        <v>582</v>
      </c>
      <c r="U750" s="27"/>
      <c r="V750" s="46">
        <v>2298298</v>
      </c>
      <c r="W750" s="46">
        <v>100012</v>
      </c>
      <c r="X750" s="23">
        <v>0</v>
      </c>
      <c r="Y750" s="23">
        <v>0</v>
      </c>
      <c r="Z750" s="23">
        <v>12</v>
      </c>
      <c r="AA750" s="23"/>
      <c r="AB750" s="47"/>
      <c r="AC750" s="27"/>
      <c r="AD750" s="66">
        <v>20000</v>
      </c>
      <c r="AE750" s="23" t="s">
        <v>136</v>
      </c>
      <c r="AF750" s="62" t="s">
        <v>127</v>
      </c>
      <c r="AG750" s="23" t="s">
        <v>128</v>
      </c>
      <c r="AH750" s="23" t="s">
        <v>128</v>
      </c>
      <c r="AI750" s="23" t="s">
        <v>128</v>
      </c>
      <c r="AJ750" s="23" t="s">
        <v>43</v>
      </c>
      <c r="AK750" s="27"/>
      <c r="AL750" s="27"/>
      <c r="AM750" s="23"/>
      <c r="AN750" s="23"/>
      <c r="AO750" s="23"/>
      <c r="AP750" s="23"/>
      <c r="AQ750" s="23" t="s">
        <v>129</v>
      </c>
      <c r="AR750" s="23"/>
      <c r="AS750" s="23" t="s">
        <v>129</v>
      </c>
      <c r="AT750" s="23" t="s">
        <v>129</v>
      </c>
      <c r="AU750" s="23" t="s">
        <v>129</v>
      </c>
      <c r="AV750" s="23" t="s">
        <v>129</v>
      </c>
      <c r="AW750" s="23" t="s">
        <v>129</v>
      </c>
      <c r="AX750" s="23" t="s">
        <v>128</v>
      </c>
      <c r="AY750" s="23"/>
      <c r="AZ750" s="23" t="s">
        <v>2358</v>
      </c>
      <c r="BA750" s="45" t="s">
        <v>2359</v>
      </c>
    </row>
    <row r="751" spans="1:53" ht="16.05" customHeight="1" x14ac:dyDescent="0.3">
      <c r="A751" s="23">
        <v>2004</v>
      </c>
      <c r="B751" s="27" t="s">
        <v>598</v>
      </c>
      <c r="C751" s="27" t="s">
        <v>598</v>
      </c>
      <c r="D751" s="27" t="s">
        <v>1545</v>
      </c>
      <c r="E751" s="28">
        <v>38294</v>
      </c>
      <c r="F751" s="36">
        <v>0.99824074074074076</v>
      </c>
      <c r="G751" s="22">
        <v>38295</v>
      </c>
      <c r="H751" s="37">
        <v>0.37324074074074076</v>
      </c>
      <c r="I751" s="34" t="s">
        <v>6250</v>
      </c>
      <c r="J751" s="35">
        <v>37.433999999999997</v>
      </c>
      <c r="K751" s="35">
        <v>138.75200000000001</v>
      </c>
      <c r="L751" s="42">
        <v>10</v>
      </c>
      <c r="M751" s="35">
        <v>5.26</v>
      </c>
      <c r="N751" s="35">
        <v>5.0999999999999996</v>
      </c>
      <c r="O751" s="44"/>
      <c r="P751" s="44">
        <v>5.4</v>
      </c>
      <c r="Q751" s="44">
        <v>4.7</v>
      </c>
      <c r="R751" s="44"/>
      <c r="S751" s="27" t="s">
        <v>5393</v>
      </c>
      <c r="T751" s="23" t="s">
        <v>204</v>
      </c>
      <c r="U751" s="27"/>
      <c r="V751" s="46">
        <v>15268341</v>
      </c>
      <c r="W751" s="46"/>
      <c r="X751" s="23">
        <v>0</v>
      </c>
      <c r="Y751" s="23">
        <v>0</v>
      </c>
      <c r="Z751" s="23">
        <v>1</v>
      </c>
      <c r="AA751" s="23"/>
      <c r="AB751" s="47"/>
      <c r="AC751" s="27"/>
      <c r="AD751" s="23"/>
      <c r="AE751" s="23"/>
      <c r="AF751" s="23"/>
      <c r="AG751" s="23"/>
      <c r="AH751" s="23" t="s">
        <v>128</v>
      </c>
      <c r="AI751" s="23" t="s">
        <v>128</v>
      </c>
      <c r="AJ751" s="23" t="s">
        <v>390</v>
      </c>
      <c r="AK751" s="27"/>
      <c r="AL751" s="27" t="s">
        <v>2361</v>
      </c>
      <c r="AM751" s="23"/>
      <c r="AN751" s="23"/>
      <c r="AO751" s="23"/>
      <c r="AP751" s="23"/>
      <c r="AQ751" s="23"/>
      <c r="AR751" s="23"/>
      <c r="AS751" s="23" t="s">
        <v>129</v>
      </c>
      <c r="AT751" s="23" t="s">
        <v>129</v>
      </c>
      <c r="AU751" s="23" t="s">
        <v>128</v>
      </c>
      <c r="AV751" s="23" t="s">
        <v>128</v>
      </c>
      <c r="AW751" s="23" t="s">
        <v>129</v>
      </c>
      <c r="AX751" s="23" t="s">
        <v>128</v>
      </c>
      <c r="AY751" s="23"/>
      <c r="AZ751" s="23" t="s">
        <v>2360</v>
      </c>
      <c r="BA751" s="45" t="s">
        <v>6547</v>
      </c>
    </row>
    <row r="752" spans="1:53" ht="16.05" customHeight="1" x14ac:dyDescent="0.3">
      <c r="A752" s="23">
        <v>2004</v>
      </c>
      <c r="B752" s="27" t="s">
        <v>159</v>
      </c>
      <c r="C752" s="27" t="s">
        <v>308</v>
      </c>
      <c r="D752" s="27" t="s">
        <v>2362</v>
      </c>
      <c r="E752" s="28">
        <v>38295</v>
      </c>
      <c r="F752" s="36">
        <v>0.26572916666666668</v>
      </c>
      <c r="G752" s="22">
        <v>38295</v>
      </c>
      <c r="H752" s="37">
        <v>0.3490625</v>
      </c>
      <c r="I752" s="34" t="s">
        <v>6250</v>
      </c>
      <c r="J752" s="35">
        <v>35.945</v>
      </c>
      <c r="K752" s="35">
        <v>23.114999999999998</v>
      </c>
      <c r="L752" s="42">
        <v>74.400000000000006</v>
      </c>
      <c r="M752" s="35">
        <v>5.24</v>
      </c>
      <c r="N752" s="35">
        <v>5.3</v>
      </c>
      <c r="O752" s="44"/>
      <c r="P752" s="44">
        <v>5.4</v>
      </c>
      <c r="Q752" s="44"/>
      <c r="R752" s="44"/>
      <c r="S752" s="27" t="s">
        <v>5394</v>
      </c>
      <c r="T752" s="23"/>
      <c r="U752" s="27"/>
      <c r="V752" s="47"/>
      <c r="W752" s="47"/>
      <c r="X752" s="23" t="s">
        <v>126</v>
      </c>
      <c r="Y752" s="23"/>
      <c r="Z752" s="23" t="s">
        <v>126</v>
      </c>
      <c r="AA752" s="23"/>
      <c r="AB752" s="47"/>
      <c r="AC752" s="27"/>
      <c r="AD752" s="23" t="s">
        <v>420</v>
      </c>
      <c r="AE752" s="23" t="s">
        <v>126</v>
      </c>
      <c r="AF752" s="66" t="s">
        <v>141</v>
      </c>
      <c r="AG752" s="23"/>
      <c r="AH752" s="23"/>
      <c r="AI752" s="23"/>
      <c r="AJ752" s="23" t="s">
        <v>387</v>
      </c>
      <c r="AK752" s="27"/>
      <c r="AL752" s="27" t="s">
        <v>2364</v>
      </c>
      <c r="AM752" s="23"/>
      <c r="AN752" s="23"/>
      <c r="AO752" s="23"/>
      <c r="AP752" s="23"/>
      <c r="AQ752" s="23" t="s">
        <v>129</v>
      </c>
      <c r="AR752" s="23"/>
      <c r="AS752" s="23" t="s">
        <v>128</v>
      </c>
      <c r="AT752" s="23" t="s">
        <v>128</v>
      </c>
      <c r="AU752" s="23" t="s">
        <v>129</v>
      </c>
      <c r="AV752" s="23" t="s">
        <v>128</v>
      </c>
      <c r="AW752" s="23" t="s">
        <v>129</v>
      </c>
      <c r="AX752" s="23" t="s">
        <v>128</v>
      </c>
      <c r="AY752" s="23"/>
      <c r="AZ752" s="23" t="s">
        <v>2363</v>
      </c>
      <c r="BA752" s="45"/>
    </row>
    <row r="753" spans="1:53" ht="16.05" customHeight="1" x14ac:dyDescent="0.3">
      <c r="A753" s="23">
        <v>2004</v>
      </c>
      <c r="B753" s="27" t="s">
        <v>598</v>
      </c>
      <c r="C753" s="27" t="s">
        <v>598</v>
      </c>
      <c r="D753" s="27" t="s">
        <v>1545</v>
      </c>
      <c r="E753" s="28">
        <v>38299</v>
      </c>
      <c r="F753" s="36">
        <v>9.4421296296296295E-2</v>
      </c>
      <c r="G753" s="22">
        <v>38299</v>
      </c>
      <c r="H753" s="37">
        <v>0.46942129629629631</v>
      </c>
      <c r="I753" s="34" t="s">
        <v>6250</v>
      </c>
      <c r="J753" s="35">
        <v>37.396000000000001</v>
      </c>
      <c r="K753" s="35">
        <v>138.86199999999999</v>
      </c>
      <c r="L753" s="42">
        <v>10</v>
      </c>
      <c r="M753" s="35">
        <v>5.5430000000000001</v>
      </c>
      <c r="N753" s="35"/>
      <c r="O753" s="44"/>
      <c r="P753" s="44">
        <v>5.6</v>
      </c>
      <c r="Q753" s="44">
        <v>5.2</v>
      </c>
      <c r="R753" s="44"/>
      <c r="S753" s="27" t="s">
        <v>5307</v>
      </c>
      <c r="T753" s="23" t="s">
        <v>204</v>
      </c>
      <c r="U753" s="27"/>
      <c r="V753" s="46">
        <v>1655355</v>
      </c>
      <c r="W753" s="46"/>
      <c r="X753" s="23">
        <v>0</v>
      </c>
      <c r="Y753" s="23">
        <v>0</v>
      </c>
      <c r="Z753" s="23">
        <v>8</v>
      </c>
      <c r="AA753" s="23"/>
      <c r="AB753" s="47"/>
      <c r="AC753" s="27"/>
      <c r="AD753" s="23"/>
      <c r="AE753" s="23"/>
      <c r="AF753" s="23" t="s">
        <v>141</v>
      </c>
      <c r="AG753" s="23"/>
      <c r="AH753" s="23" t="s">
        <v>129</v>
      </c>
      <c r="AI753" s="23" t="s">
        <v>128</v>
      </c>
      <c r="AJ753" s="23" t="s">
        <v>390</v>
      </c>
      <c r="AK753" s="27"/>
      <c r="AL753" s="27" t="s">
        <v>2366</v>
      </c>
      <c r="AM753" s="23"/>
      <c r="AN753" s="23"/>
      <c r="AO753" s="23"/>
      <c r="AP753" s="23"/>
      <c r="AQ753" s="23" t="s">
        <v>129</v>
      </c>
      <c r="AR753" s="23"/>
      <c r="AS753" s="23" t="s">
        <v>129</v>
      </c>
      <c r="AT753" s="23" t="s">
        <v>129</v>
      </c>
      <c r="AU753" s="23" t="s">
        <v>129</v>
      </c>
      <c r="AV753" s="23" t="s">
        <v>128</v>
      </c>
      <c r="AW753" s="23" t="s">
        <v>129</v>
      </c>
      <c r="AX753" s="23" t="s">
        <v>128</v>
      </c>
      <c r="AY753" s="23"/>
      <c r="AZ753" s="23" t="s">
        <v>2365</v>
      </c>
      <c r="BA753" s="45"/>
    </row>
    <row r="754" spans="1:53" ht="16.05" customHeight="1" x14ac:dyDescent="0.3">
      <c r="A754" s="23">
        <v>2004</v>
      </c>
      <c r="B754" s="27" t="s">
        <v>598</v>
      </c>
      <c r="C754" s="27" t="s">
        <v>598</v>
      </c>
      <c r="D754" s="27" t="s">
        <v>1545</v>
      </c>
      <c r="E754" s="28">
        <v>38300</v>
      </c>
      <c r="F754" s="36">
        <v>0.77995370370370365</v>
      </c>
      <c r="G754" s="22">
        <v>38301</v>
      </c>
      <c r="H754" s="37">
        <v>0.1549537037037037</v>
      </c>
      <c r="I754" s="34" t="s">
        <v>6250</v>
      </c>
      <c r="J754" s="35">
        <v>37.368000000000002</v>
      </c>
      <c r="K754" s="35">
        <v>138.82499999999999</v>
      </c>
      <c r="L754" s="42">
        <v>10</v>
      </c>
      <c r="M754" s="35">
        <v>5.0609999999999999</v>
      </c>
      <c r="N754" s="35"/>
      <c r="O754" s="44"/>
      <c r="P754" s="44">
        <v>5.2</v>
      </c>
      <c r="Q754" s="44">
        <v>4.7</v>
      </c>
      <c r="R754" s="44"/>
      <c r="S754" s="27" t="s">
        <v>5372</v>
      </c>
      <c r="T754" s="23" t="s">
        <v>171</v>
      </c>
      <c r="U754" s="27"/>
      <c r="V754" s="46">
        <v>4640307</v>
      </c>
      <c r="W754" s="46"/>
      <c r="X754" s="23">
        <v>0</v>
      </c>
      <c r="Y754" s="23">
        <v>0</v>
      </c>
      <c r="Z754" s="23">
        <v>1</v>
      </c>
      <c r="AA754" s="23"/>
      <c r="AB754" s="47"/>
      <c r="AC754" s="27"/>
      <c r="AD754" s="23"/>
      <c r="AE754" s="23"/>
      <c r="AF754" s="23"/>
      <c r="AG754" s="23"/>
      <c r="AH754" s="23" t="s">
        <v>129</v>
      </c>
      <c r="AI754" s="23" t="s">
        <v>128</v>
      </c>
      <c r="AJ754" s="23" t="s">
        <v>390</v>
      </c>
      <c r="AK754" s="27"/>
      <c r="AL754" s="27" t="s">
        <v>2368</v>
      </c>
      <c r="AM754" s="23"/>
      <c r="AN754" s="23"/>
      <c r="AO754" s="23"/>
      <c r="AP754" s="23"/>
      <c r="AQ754" s="23"/>
      <c r="AR754" s="23"/>
      <c r="AS754" s="23" t="s">
        <v>129</v>
      </c>
      <c r="AT754" s="23" t="s">
        <v>129</v>
      </c>
      <c r="AU754" s="23" t="s">
        <v>128</v>
      </c>
      <c r="AV754" s="23" t="s">
        <v>128</v>
      </c>
      <c r="AW754" s="23" t="s">
        <v>129</v>
      </c>
      <c r="AX754" s="23" t="s">
        <v>128</v>
      </c>
      <c r="AY754" s="23"/>
      <c r="AZ754" s="23" t="s">
        <v>2367</v>
      </c>
      <c r="BA754" s="45" t="s">
        <v>6548</v>
      </c>
    </row>
    <row r="755" spans="1:53" ht="16.05" customHeight="1" x14ac:dyDescent="0.3">
      <c r="A755" s="23">
        <v>2004</v>
      </c>
      <c r="B755" s="27" t="s">
        <v>187</v>
      </c>
      <c r="C755" s="27" t="s">
        <v>188</v>
      </c>
      <c r="D755" s="27" t="s">
        <v>2369</v>
      </c>
      <c r="E755" s="28">
        <v>38310</v>
      </c>
      <c r="F755" s="36">
        <v>0.9927893518518518</v>
      </c>
      <c r="G755" s="22">
        <v>38311</v>
      </c>
      <c r="H755" s="37">
        <v>0.1386226851851852</v>
      </c>
      <c r="I755" s="34" t="s">
        <v>6250</v>
      </c>
      <c r="J755" s="35">
        <v>32.023000000000003</v>
      </c>
      <c r="K755" s="35">
        <v>48.835999999999999</v>
      </c>
      <c r="L755" s="42">
        <v>37</v>
      </c>
      <c r="M755" s="35">
        <v>4.8</v>
      </c>
      <c r="N755" s="35"/>
      <c r="O755" s="44"/>
      <c r="P755" s="44">
        <v>4.8</v>
      </c>
      <c r="Q755" s="44">
        <v>3.7</v>
      </c>
      <c r="R755" s="44"/>
      <c r="S755" s="27" t="s">
        <v>5274</v>
      </c>
      <c r="T755" s="23"/>
      <c r="U755" s="27"/>
      <c r="V755" s="47"/>
      <c r="W755" s="47"/>
      <c r="X755" s="23" t="s">
        <v>126</v>
      </c>
      <c r="Y755" s="23"/>
      <c r="Z755" s="23"/>
      <c r="AA755" s="23"/>
      <c r="AB755" s="47"/>
      <c r="AC755" s="27"/>
      <c r="AD755" s="23" t="s">
        <v>420</v>
      </c>
      <c r="AE755" s="23" t="s">
        <v>126</v>
      </c>
      <c r="AF755" s="66" t="s">
        <v>141</v>
      </c>
      <c r="AG755" s="23"/>
      <c r="AH755" s="23"/>
      <c r="AI755" s="23"/>
      <c r="AJ755" s="23" t="s">
        <v>311</v>
      </c>
      <c r="AK755" s="27" t="s">
        <v>102</v>
      </c>
      <c r="AL755" s="27" t="s">
        <v>2371</v>
      </c>
      <c r="AM755" s="23"/>
      <c r="AN755" s="23"/>
      <c r="AO755" s="23"/>
      <c r="AP755" s="23"/>
      <c r="AQ755" s="23" t="s">
        <v>129</v>
      </c>
      <c r="AR755" s="23"/>
      <c r="AS755" s="23" t="s">
        <v>128</v>
      </c>
      <c r="AT755" s="23" t="s">
        <v>128</v>
      </c>
      <c r="AU755" s="23" t="s">
        <v>129</v>
      </c>
      <c r="AV755" s="23" t="s">
        <v>128</v>
      </c>
      <c r="AW755" s="23" t="s">
        <v>129</v>
      </c>
      <c r="AX755" s="23" t="s">
        <v>128</v>
      </c>
      <c r="AY755" s="23"/>
      <c r="AZ755" s="23" t="s">
        <v>2370</v>
      </c>
      <c r="BA755" s="45"/>
    </row>
    <row r="756" spans="1:53" ht="16.05" customHeight="1" x14ac:dyDescent="0.3">
      <c r="A756" s="23">
        <v>2004</v>
      </c>
      <c r="B756" s="27" t="s">
        <v>187</v>
      </c>
      <c r="C756" s="27" t="s">
        <v>188</v>
      </c>
      <c r="D756" s="27" t="s">
        <v>2372</v>
      </c>
      <c r="E756" s="28">
        <v>38313</v>
      </c>
      <c r="F756" s="36">
        <v>0.16770833333333335</v>
      </c>
      <c r="G756" s="22">
        <v>38313</v>
      </c>
      <c r="H756" s="37">
        <v>0.31354166666666666</v>
      </c>
      <c r="I756" s="34" t="s">
        <v>6250</v>
      </c>
      <c r="J756" s="35">
        <v>33.296999999999997</v>
      </c>
      <c r="K756" s="35">
        <v>47.976999999999997</v>
      </c>
      <c r="L756" s="42">
        <v>36.200000000000003</v>
      </c>
      <c r="M756" s="35">
        <v>5.0129999999999999</v>
      </c>
      <c r="N756" s="35"/>
      <c r="O756" s="44"/>
      <c r="P756" s="44">
        <v>5</v>
      </c>
      <c r="Q756" s="44">
        <v>4</v>
      </c>
      <c r="R756" s="44"/>
      <c r="S756" s="27" t="s">
        <v>5373</v>
      </c>
      <c r="T756" s="23"/>
      <c r="U756" s="27"/>
      <c r="V756" s="46">
        <v>1095515</v>
      </c>
      <c r="W756" s="47"/>
      <c r="X756" s="23">
        <v>0</v>
      </c>
      <c r="Y756" s="23">
        <v>0</v>
      </c>
      <c r="Z756" s="50" t="s">
        <v>211</v>
      </c>
      <c r="AA756" s="23"/>
      <c r="AB756" s="47"/>
      <c r="AC756" s="27"/>
      <c r="AD756" s="50" t="s">
        <v>140</v>
      </c>
      <c r="AE756" s="50" t="s">
        <v>136</v>
      </c>
      <c r="AF756" s="66" t="s">
        <v>141</v>
      </c>
      <c r="AG756" s="23" t="s">
        <v>129</v>
      </c>
      <c r="AH756" s="23" t="s">
        <v>129</v>
      </c>
      <c r="AI756" s="23" t="s">
        <v>128</v>
      </c>
      <c r="AJ756" s="23" t="s">
        <v>311</v>
      </c>
      <c r="AK756" s="27" t="s">
        <v>102</v>
      </c>
      <c r="AL756" s="27" t="s">
        <v>2374</v>
      </c>
      <c r="AM756" s="23"/>
      <c r="AN756" s="23" t="s">
        <v>129</v>
      </c>
      <c r="AO756" s="23" t="s">
        <v>129</v>
      </c>
      <c r="AP756" s="23" t="s">
        <v>129</v>
      </c>
      <c r="AQ756" s="23" t="s">
        <v>129</v>
      </c>
      <c r="AR756" s="23"/>
      <c r="AS756" s="23" t="s">
        <v>128</v>
      </c>
      <c r="AT756" s="23" t="s">
        <v>129</v>
      </c>
      <c r="AU756" s="23" t="s">
        <v>129</v>
      </c>
      <c r="AV756" s="23" t="s">
        <v>128</v>
      </c>
      <c r="AW756" s="23" t="s">
        <v>129</v>
      </c>
      <c r="AX756" s="23" t="s">
        <v>128</v>
      </c>
      <c r="AY756" s="23"/>
      <c r="AZ756" s="23" t="s">
        <v>2373</v>
      </c>
      <c r="BA756" s="45"/>
    </row>
    <row r="757" spans="1:53" ht="16.05" customHeight="1" x14ac:dyDescent="0.3">
      <c r="A757" s="23">
        <v>2004</v>
      </c>
      <c r="B757" s="27" t="s">
        <v>159</v>
      </c>
      <c r="C757" s="27" t="s">
        <v>160</v>
      </c>
      <c r="D757" s="27" t="s">
        <v>2375</v>
      </c>
      <c r="E757" s="28">
        <v>38315</v>
      </c>
      <c r="F757" s="36">
        <v>0.95807870370370374</v>
      </c>
      <c r="G757" s="22">
        <v>38315</v>
      </c>
      <c r="H757" s="37">
        <v>0.99974537037037037</v>
      </c>
      <c r="I757" s="34" t="s">
        <v>6250</v>
      </c>
      <c r="J757" s="35">
        <v>45.625999999999998</v>
      </c>
      <c r="K757" s="35">
        <v>10.558999999999999</v>
      </c>
      <c r="L757" s="42">
        <v>17.2</v>
      </c>
      <c r="M757" s="35">
        <v>5.0709999999999997</v>
      </c>
      <c r="N757" s="35">
        <v>4.99</v>
      </c>
      <c r="O757" s="44">
        <v>5.2</v>
      </c>
      <c r="P757" s="44">
        <v>5.2</v>
      </c>
      <c r="Q757" s="44">
        <v>4.5</v>
      </c>
      <c r="R757" s="44"/>
      <c r="S757" s="27" t="s">
        <v>6171</v>
      </c>
      <c r="T757" s="23" t="s">
        <v>567</v>
      </c>
      <c r="U757" s="27"/>
      <c r="V757" s="46">
        <v>6930611</v>
      </c>
      <c r="W757" s="47"/>
      <c r="X757" s="23">
        <v>0</v>
      </c>
      <c r="Y757" s="23">
        <v>0</v>
      </c>
      <c r="Z757" s="102" t="s">
        <v>2376</v>
      </c>
      <c r="AA757" s="23"/>
      <c r="AB757" s="47">
        <v>2202</v>
      </c>
      <c r="AC757" s="27" t="s">
        <v>2377</v>
      </c>
      <c r="AD757" s="23">
        <v>4147</v>
      </c>
      <c r="AE757" s="50" t="s">
        <v>5983</v>
      </c>
      <c r="AF757" s="62" t="s">
        <v>2378</v>
      </c>
      <c r="AG757" s="23" t="s">
        <v>129</v>
      </c>
      <c r="AH757" s="23" t="s">
        <v>129</v>
      </c>
      <c r="AI757" s="23" t="s">
        <v>129</v>
      </c>
      <c r="AJ757" s="23" t="s">
        <v>43</v>
      </c>
      <c r="AK757" s="27" t="s">
        <v>100</v>
      </c>
      <c r="AL757" s="27" t="s">
        <v>5984</v>
      </c>
      <c r="AM757" s="23"/>
      <c r="AN757" s="23"/>
      <c r="AO757" s="23"/>
      <c r="AP757" s="23"/>
      <c r="AQ757" s="23"/>
      <c r="AR757" s="23"/>
      <c r="AS757" s="23" t="s">
        <v>129</v>
      </c>
      <c r="AT757" s="23" t="s">
        <v>129</v>
      </c>
      <c r="AU757" s="23" t="s">
        <v>129</v>
      </c>
      <c r="AV757" s="23" t="s">
        <v>128</v>
      </c>
      <c r="AW757" s="23" t="s">
        <v>129</v>
      </c>
      <c r="AX757" s="23" t="s">
        <v>128</v>
      </c>
      <c r="AY757" s="23" t="s">
        <v>6341</v>
      </c>
      <c r="AZ757" s="23" t="s">
        <v>2379</v>
      </c>
      <c r="BA757" s="45" t="s">
        <v>2380</v>
      </c>
    </row>
    <row r="758" spans="1:53" ht="16.05" customHeight="1" x14ac:dyDescent="0.3">
      <c r="A758" s="23">
        <v>2004</v>
      </c>
      <c r="B758" s="27" t="s">
        <v>254</v>
      </c>
      <c r="C758" s="27" t="s">
        <v>255</v>
      </c>
      <c r="D758" s="27" t="s">
        <v>2381</v>
      </c>
      <c r="E758" s="28">
        <v>38322</v>
      </c>
      <c r="F758" s="36">
        <v>0.73777777777777775</v>
      </c>
      <c r="G758" s="22">
        <v>38322</v>
      </c>
      <c r="H758" s="37">
        <v>0.7794444444444445</v>
      </c>
      <c r="I758" s="34" t="s">
        <v>6250</v>
      </c>
      <c r="J758" s="35">
        <v>36.847999999999999</v>
      </c>
      <c r="K758" s="35">
        <v>3.448</v>
      </c>
      <c r="L758" s="42">
        <v>10</v>
      </c>
      <c r="M758" s="35">
        <v>4.3</v>
      </c>
      <c r="N758" s="35">
        <v>4.4000000000000004</v>
      </c>
      <c r="O758" s="44">
        <v>4.0999999999999996</v>
      </c>
      <c r="P758" s="44">
        <v>4.5</v>
      </c>
      <c r="Q758" s="44">
        <v>3.8</v>
      </c>
      <c r="R758" s="44"/>
      <c r="S758" s="27" t="s">
        <v>5276</v>
      </c>
      <c r="T758" s="23" t="s">
        <v>582</v>
      </c>
      <c r="U758" s="27"/>
      <c r="V758" s="46">
        <v>6933268</v>
      </c>
      <c r="W758" s="47">
        <v>15</v>
      </c>
      <c r="X758" s="23">
        <v>0</v>
      </c>
      <c r="Y758" s="23">
        <v>0</v>
      </c>
      <c r="Z758" s="23">
        <v>15</v>
      </c>
      <c r="AA758" s="23"/>
      <c r="AB758" s="47"/>
      <c r="AC758" s="27"/>
      <c r="AD758" s="23" t="s">
        <v>420</v>
      </c>
      <c r="AE758" s="23"/>
      <c r="AF758" s="66" t="s">
        <v>141</v>
      </c>
      <c r="AG758" s="23" t="s">
        <v>129</v>
      </c>
      <c r="AH758" s="23" t="s">
        <v>128</v>
      </c>
      <c r="AI758" s="23" t="s">
        <v>128</v>
      </c>
      <c r="AJ758" s="23" t="s">
        <v>390</v>
      </c>
      <c r="AK758" s="27"/>
      <c r="AL758" s="27" t="s">
        <v>2383</v>
      </c>
      <c r="AM758" s="23"/>
      <c r="AN758" s="23"/>
      <c r="AO758" s="23"/>
      <c r="AP758" s="23"/>
      <c r="AQ758" s="23" t="s">
        <v>129</v>
      </c>
      <c r="AR758" s="23"/>
      <c r="AS758" s="23" t="s">
        <v>129</v>
      </c>
      <c r="AT758" s="23" t="s">
        <v>129</v>
      </c>
      <c r="AU758" s="23" t="s">
        <v>129</v>
      </c>
      <c r="AV758" s="23" t="s">
        <v>129</v>
      </c>
      <c r="AW758" s="23" t="s">
        <v>129</v>
      </c>
      <c r="AX758" s="23" t="s">
        <v>128</v>
      </c>
      <c r="AY758" s="23"/>
      <c r="AZ758" s="23" t="s">
        <v>2382</v>
      </c>
      <c r="BA758" s="45" t="s">
        <v>2384</v>
      </c>
    </row>
    <row r="759" spans="1:53" ht="16.05" customHeight="1" x14ac:dyDescent="0.3">
      <c r="A759" s="23">
        <v>2004</v>
      </c>
      <c r="B759" s="27" t="s">
        <v>153</v>
      </c>
      <c r="C759" s="27" t="s">
        <v>704</v>
      </c>
      <c r="D759" s="27" t="s">
        <v>2385</v>
      </c>
      <c r="E759" s="28">
        <v>38326</v>
      </c>
      <c r="F759" s="36">
        <v>7.8206018518518508E-2</v>
      </c>
      <c r="G759" s="22">
        <v>38326</v>
      </c>
      <c r="H759" s="37">
        <v>0.11987268518518518</v>
      </c>
      <c r="I759" s="34" t="s">
        <v>6250</v>
      </c>
      <c r="J759" s="35">
        <v>48.115000000000002</v>
      </c>
      <c r="K759" s="35">
        <v>8.077</v>
      </c>
      <c r="L759" s="42">
        <v>10</v>
      </c>
      <c r="M759" s="35">
        <v>4.7759999999999998</v>
      </c>
      <c r="N759" s="35">
        <v>4.5999999999999996</v>
      </c>
      <c r="O759" s="44">
        <v>5.5</v>
      </c>
      <c r="P759" s="44">
        <v>4.2</v>
      </c>
      <c r="Q759" s="44">
        <v>4</v>
      </c>
      <c r="R759" s="44"/>
      <c r="S759" s="27" t="s">
        <v>5395</v>
      </c>
      <c r="T759" s="23" t="s">
        <v>2386</v>
      </c>
      <c r="U759" s="27"/>
      <c r="V759" s="46">
        <v>2420422</v>
      </c>
      <c r="W759" s="47">
        <v>150</v>
      </c>
      <c r="X759" s="23">
        <v>0</v>
      </c>
      <c r="Y759" s="23">
        <v>0</v>
      </c>
      <c r="Z759" s="23">
        <v>0</v>
      </c>
      <c r="AA759" s="23"/>
      <c r="AB759" s="47"/>
      <c r="AC759" s="27"/>
      <c r="AD759" s="23" t="s">
        <v>440</v>
      </c>
      <c r="AE759" s="23">
        <v>1</v>
      </c>
      <c r="AF759" s="62" t="s">
        <v>2387</v>
      </c>
      <c r="AG759" s="23"/>
      <c r="AH759" s="23"/>
      <c r="AI759" s="23"/>
      <c r="AJ759" s="23" t="s">
        <v>43</v>
      </c>
      <c r="AK759" s="27" t="s">
        <v>100</v>
      </c>
      <c r="AL759" s="27"/>
      <c r="AM759" s="23"/>
      <c r="AN759" s="23"/>
      <c r="AO759" s="23"/>
      <c r="AP759" s="23"/>
      <c r="AQ759" s="23"/>
      <c r="AR759" s="23"/>
      <c r="AS759" s="23" t="s">
        <v>129</v>
      </c>
      <c r="AT759" s="23" t="s">
        <v>128</v>
      </c>
      <c r="AU759" s="23" t="s">
        <v>129</v>
      </c>
      <c r="AV759" s="23" t="s">
        <v>129</v>
      </c>
      <c r="AW759" s="23" t="s">
        <v>129</v>
      </c>
      <c r="AX759" s="23" t="s">
        <v>128</v>
      </c>
      <c r="AY759" s="23"/>
      <c r="AZ759" s="23" t="s">
        <v>2388</v>
      </c>
      <c r="BA759" s="65" t="s">
        <v>2389</v>
      </c>
    </row>
    <row r="760" spans="1:53" s="103" customFormat="1" ht="16.05" customHeight="1" x14ac:dyDescent="0.3">
      <c r="A760" s="23">
        <v>2004</v>
      </c>
      <c r="B760" s="27" t="s">
        <v>254</v>
      </c>
      <c r="C760" s="27" t="s">
        <v>2390</v>
      </c>
      <c r="D760" s="27" t="s">
        <v>2391</v>
      </c>
      <c r="E760" s="28">
        <v>38326</v>
      </c>
      <c r="F760" s="36">
        <v>0.35484953703703703</v>
      </c>
      <c r="G760" s="22">
        <v>38326</v>
      </c>
      <c r="H760" s="37">
        <v>0.39651620370370372</v>
      </c>
      <c r="I760" s="34" t="s">
        <v>6250</v>
      </c>
      <c r="J760" s="35">
        <v>36.865000000000002</v>
      </c>
      <c r="K760" s="35">
        <v>3.4209999999999998</v>
      </c>
      <c r="L760" s="42">
        <v>10</v>
      </c>
      <c r="M760" s="35">
        <v>4.4000000000000004</v>
      </c>
      <c r="N760" s="35">
        <v>4.5</v>
      </c>
      <c r="O760" s="44"/>
      <c r="P760" s="44">
        <v>4.4000000000000004</v>
      </c>
      <c r="Q760" s="44">
        <v>4</v>
      </c>
      <c r="R760" s="44"/>
      <c r="S760" s="27" t="s">
        <v>5276</v>
      </c>
      <c r="T760" s="23" t="s">
        <v>582</v>
      </c>
      <c r="U760" s="27"/>
      <c r="V760" s="46">
        <v>6957431</v>
      </c>
      <c r="W760" s="47"/>
      <c r="X760" s="23">
        <v>0</v>
      </c>
      <c r="Y760" s="23">
        <v>0</v>
      </c>
      <c r="Z760" s="23">
        <v>46</v>
      </c>
      <c r="AA760" s="23"/>
      <c r="AB760" s="47"/>
      <c r="AC760" s="27"/>
      <c r="AD760" s="23"/>
      <c r="AE760" s="23"/>
      <c r="AF760" s="66"/>
      <c r="AG760" s="23" t="s">
        <v>128</v>
      </c>
      <c r="AH760" s="23" t="s">
        <v>128</v>
      </c>
      <c r="AI760" s="23" t="s">
        <v>128</v>
      </c>
      <c r="AJ760" s="23" t="s">
        <v>390</v>
      </c>
      <c r="AK760" s="27"/>
      <c r="AL760" s="27" t="s">
        <v>2393</v>
      </c>
      <c r="AM760" s="23"/>
      <c r="AN760" s="23"/>
      <c r="AO760" s="23"/>
      <c r="AP760" s="23"/>
      <c r="AQ760" s="23"/>
      <c r="AR760" s="23"/>
      <c r="AS760" s="23" t="s">
        <v>129</v>
      </c>
      <c r="AT760" s="23" t="s">
        <v>129</v>
      </c>
      <c r="AU760" s="23" t="s">
        <v>129</v>
      </c>
      <c r="AV760" s="23" t="s">
        <v>128</v>
      </c>
      <c r="AW760" s="23" t="s">
        <v>129</v>
      </c>
      <c r="AX760" s="23" t="s">
        <v>128</v>
      </c>
      <c r="AY760" s="23"/>
      <c r="AZ760" s="23" t="s">
        <v>2392</v>
      </c>
      <c r="BA760" s="65" t="s">
        <v>2394</v>
      </c>
    </row>
    <row r="761" spans="1:53" ht="16.05" customHeight="1" x14ac:dyDescent="0.3">
      <c r="A761" s="23">
        <v>2004</v>
      </c>
      <c r="B761" s="27" t="s">
        <v>357</v>
      </c>
      <c r="C761" s="27" t="s">
        <v>358</v>
      </c>
      <c r="D761" s="27" t="s">
        <v>2395</v>
      </c>
      <c r="E761" s="28">
        <v>38330</v>
      </c>
      <c r="F761" s="36">
        <v>0.36736111111111108</v>
      </c>
      <c r="G761" s="22">
        <v>38330</v>
      </c>
      <c r="H761" s="37">
        <v>0.59652777777777777</v>
      </c>
      <c r="I761" s="34" t="s">
        <v>6250</v>
      </c>
      <c r="J761" s="35">
        <v>24.757000000000001</v>
      </c>
      <c r="K761" s="35">
        <v>92.539000000000001</v>
      </c>
      <c r="L761" s="42">
        <v>34.700000000000003</v>
      </c>
      <c r="M761" s="35">
        <v>5.367</v>
      </c>
      <c r="N761" s="35"/>
      <c r="O761" s="44"/>
      <c r="P761" s="44">
        <v>5.5</v>
      </c>
      <c r="Q761" s="44">
        <v>4.7</v>
      </c>
      <c r="R761" s="44"/>
      <c r="S761" s="27" t="s">
        <v>5353</v>
      </c>
      <c r="T761" s="23" t="s">
        <v>497</v>
      </c>
      <c r="U761" s="27"/>
      <c r="V761" s="46">
        <v>11347876</v>
      </c>
      <c r="W761" s="47"/>
      <c r="X761" s="23">
        <v>0</v>
      </c>
      <c r="Y761" s="23">
        <v>0</v>
      </c>
      <c r="Z761" s="50" t="s">
        <v>211</v>
      </c>
      <c r="AA761" s="23"/>
      <c r="AB761" s="47"/>
      <c r="AC761" s="27"/>
      <c r="AD761" s="23" t="s">
        <v>420</v>
      </c>
      <c r="AE761" s="23"/>
      <c r="AF761" s="66" t="s">
        <v>141</v>
      </c>
      <c r="AG761" s="23"/>
      <c r="AH761" s="23" t="s">
        <v>128</v>
      </c>
      <c r="AI761" s="23" t="s">
        <v>128</v>
      </c>
      <c r="AJ761" s="23" t="s">
        <v>43</v>
      </c>
      <c r="AK761" s="27"/>
      <c r="AL761" s="27" t="s">
        <v>2397</v>
      </c>
      <c r="AM761" s="23"/>
      <c r="AN761" s="23" t="s">
        <v>129</v>
      </c>
      <c r="AO761" s="23"/>
      <c r="AP761" s="23"/>
      <c r="AQ761" s="23" t="s">
        <v>129</v>
      </c>
      <c r="AR761" s="23"/>
      <c r="AS761" s="23" t="s">
        <v>129</v>
      </c>
      <c r="AT761" s="23" t="s">
        <v>129</v>
      </c>
      <c r="AU761" s="23" t="s">
        <v>129</v>
      </c>
      <c r="AV761" s="23" t="s">
        <v>128</v>
      </c>
      <c r="AW761" s="23" t="s">
        <v>129</v>
      </c>
      <c r="AX761" s="23" t="s">
        <v>128</v>
      </c>
      <c r="AY761" s="23"/>
      <c r="AZ761" s="23" t="s">
        <v>2396</v>
      </c>
      <c r="BA761" s="45"/>
    </row>
    <row r="762" spans="1:53" ht="15.6" customHeight="1" x14ac:dyDescent="0.3">
      <c r="A762" s="23">
        <v>2004</v>
      </c>
      <c r="B762" s="27" t="s">
        <v>159</v>
      </c>
      <c r="C762" s="27" t="s">
        <v>367</v>
      </c>
      <c r="D762" s="27" t="s">
        <v>2398</v>
      </c>
      <c r="E762" s="28">
        <v>38334</v>
      </c>
      <c r="F762" s="36">
        <v>0.59453703703703698</v>
      </c>
      <c r="G762" s="28">
        <v>38334</v>
      </c>
      <c r="H762" s="36">
        <v>0.59453703703703698</v>
      </c>
      <c r="I762" s="34" t="s">
        <v>6252</v>
      </c>
      <c r="J762" s="35">
        <v>36.255000000000003</v>
      </c>
      <c r="K762" s="35">
        <v>-10.000999999999999</v>
      </c>
      <c r="L762" s="42">
        <v>10</v>
      </c>
      <c r="M762" s="35">
        <v>5.0069999999999997</v>
      </c>
      <c r="N762" s="35">
        <v>4.8</v>
      </c>
      <c r="O762" s="44">
        <v>5.4</v>
      </c>
      <c r="P762" s="44">
        <v>4.8</v>
      </c>
      <c r="Q762" s="44">
        <v>4.3</v>
      </c>
      <c r="R762" s="44"/>
      <c r="S762" s="27" t="s">
        <v>5397</v>
      </c>
      <c r="T762" s="23" t="s">
        <v>497</v>
      </c>
      <c r="U762" s="27"/>
      <c r="V762" s="46"/>
      <c r="W762" s="47"/>
      <c r="X762" s="23">
        <v>0</v>
      </c>
      <c r="Y762" s="23">
        <v>0</v>
      </c>
      <c r="Z762" s="23">
        <v>0</v>
      </c>
      <c r="AA762" s="23"/>
      <c r="AB762" s="47"/>
      <c r="AC762" s="27"/>
      <c r="AD762" s="23" t="s">
        <v>232</v>
      </c>
      <c r="AE762" s="23"/>
      <c r="AF762" s="66"/>
      <c r="AG762" s="23"/>
      <c r="AH762" s="23"/>
      <c r="AI762" s="23"/>
      <c r="AJ762" s="23" t="s">
        <v>43</v>
      </c>
      <c r="AK762" s="27" t="s">
        <v>100</v>
      </c>
      <c r="AL762" s="27"/>
      <c r="AM762" s="23"/>
      <c r="AN762" s="23"/>
      <c r="AO762" s="23"/>
      <c r="AP762" s="23"/>
      <c r="AQ762" s="23"/>
      <c r="AR762" s="23"/>
      <c r="AS762" s="23" t="s">
        <v>128</v>
      </c>
      <c r="AT762" s="23" t="s">
        <v>128</v>
      </c>
      <c r="AU762" s="23" t="s">
        <v>128</v>
      </c>
      <c r="AV762" s="23" t="s">
        <v>128</v>
      </c>
      <c r="AW762" s="23" t="s">
        <v>128</v>
      </c>
      <c r="AX762" s="23" t="s">
        <v>128</v>
      </c>
      <c r="AY762" s="23"/>
      <c r="AZ762" s="23" t="s">
        <v>2399</v>
      </c>
      <c r="BA762" s="65" t="s">
        <v>2400</v>
      </c>
    </row>
    <row r="763" spans="1:53" ht="16.05" customHeight="1" x14ac:dyDescent="0.3">
      <c r="A763" s="23">
        <v>2004</v>
      </c>
      <c r="B763" s="27" t="s">
        <v>123</v>
      </c>
      <c r="C763" s="27" t="s">
        <v>124</v>
      </c>
      <c r="D763" s="27" t="s">
        <v>1839</v>
      </c>
      <c r="E763" s="28">
        <v>38341</v>
      </c>
      <c r="F763" s="36">
        <v>0.95986111111111105</v>
      </c>
      <c r="G763" s="22">
        <v>38342</v>
      </c>
      <c r="H763" s="37">
        <v>4.3194444444444445E-2</v>
      </c>
      <c r="I763" s="34" t="s">
        <v>6250</v>
      </c>
      <c r="J763" s="35">
        <v>37.042000000000002</v>
      </c>
      <c r="K763" s="35">
        <v>28.206</v>
      </c>
      <c r="L763" s="42">
        <v>5</v>
      </c>
      <c r="M763" s="35">
        <v>5.3419999999999996</v>
      </c>
      <c r="N763" s="35">
        <v>5.4</v>
      </c>
      <c r="O763" s="44">
        <v>5.0999999999999996</v>
      </c>
      <c r="P763" s="44">
        <v>5.2</v>
      </c>
      <c r="Q763" s="44">
        <v>4.7</v>
      </c>
      <c r="R763" s="44"/>
      <c r="S763" s="27" t="s">
        <v>5398</v>
      </c>
      <c r="T763" s="23" t="s">
        <v>497</v>
      </c>
      <c r="U763" s="27"/>
      <c r="V763" s="46">
        <v>1364522</v>
      </c>
      <c r="W763" s="47"/>
      <c r="X763" s="23">
        <v>0</v>
      </c>
      <c r="Y763" s="23">
        <v>0</v>
      </c>
      <c r="Z763" s="23">
        <v>3</v>
      </c>
      <c r="AA763" s="23"/>
      <c r="AB763" s="47"/>
      <c r="AC763" s="27"/>
      <c r="AD763" s="23" t="s">
        <v>232</v>
      </c>
      <c r="AE763" s="23"/>
      <c r="AF763" s="66" t="s">
        <v>141</v>
      </c>
      <c r="AG763" s="23" t="s">
        <v>129</v>
      </c>
      <c r="AH763" s="23" t="s">
        <v>129</v>
      </c>
      <c r="AI763" s="23" t="s">
        <v>128</v>
      </c>
      <c r="AJ763" s="23" t="s">
        <v>43</v>
      </c>
      <c r="AK763" s="27" t="s">
        <v>100</v>
      </c>
      <c r="AL763" s="27"/>
      <c r="AM763" s="23"/>
      <c r="AN763" s="23"/>
      <c r="AO763" s="23"/>
      <c r="AP763" s="23"/>
      <c r="AQ763" s="23" t="s">
        <v>129</v>
      </c>
      <c r="AR763" s="23"/>
      <c r="AS763" s="23" t="s">
        <v>129</v>
      </c>
      <c r="AT763" s="23" t="s">
        <v>129</v>
      </c>
      <c r="AU763" s="23" t="s">
        <v>129</v>
      </c>
      <c r="AV763" s="23" t="s">
        <v>128</v>
      </c>
      <c r="AW763" s="23" t="s">
        <v>129</v>
      </c>
      <c r="AX763" s="23" t="s">
        <v>128</v>
      </c>
      <c r="AY763" s="23"/>
      <c r="AZ763" s="23" t="s">
        <v>2401</v>
      </c>
      <c r="BA763" s="45"/>
    </row>
    <row r="764" spans="1:53" ht="16.05" customHeight="1" x14ac:dyDescent="0.3">
      <c r="A764" s="23">
        <v>2005</v>
      </c>
      <c r="B764" s="27" t="s">
        <v>187</v>
      </c>
      <c r="C764" s="27" t="s">
        <v>188</v>
      </c>
      <c r="D764" s="27" t="s">
        <v>275</v>
      </c>
      <c r="E764" s="28">
        <v>38362</v>
      </c>
      <c r="F764" s="36">
        <v>0.78298611111111116</v>
      </c>
      <c r="G764" s="22">
        <v>38362</v>
      </c>
      <c r="H764" s="37">
        <v>0.92881944444444453</v>
      </c>
      <c r="I764" s="34" t="s">
        <v>6250</v>
      </c>
      <c r="J764" s="35">
        <v>37.103000000000002</v>
      </c>
      <c r="K764" s="35">
        <v>54.573999999999998</v>
      </c>
      <c r="L764" s="42">
        <v>31.9</v>
      </c>
      <c r="M764" s="35">
        <v>5.38</v>
      </c>
      <c r="N764" s="35">
        <v>5.4</v>
      </c>
      <c r="O764" s="44"/>
      <c r="P764" s="44">
        <v>5.3</v>
      </c>
      <c r="Q764" s="44">
        <v>5.0999999999999996</v>
      </c>
      <c r="R764" s="44"/>
      <c r="S764" s="27" t="s">
        <v>5399</v>
      </c>
      <c r="T764" s="23" t="s">
        <v>497</v>
      </c>
      <c r="U764" s="27"/>
      <c r="V764" s="46">
        <v>1917428</v>
      </c>
      <c r="W764" s="47"/>
      <c r="X764" s="23">
        <v>0</v>
      </c>
      <c r="Y764" s="23">
        <v>0</v>
      </c>
      <c r="Z764" s="23">
        <v>110</v>
      </c>
      <c r="AA764" s="23"/>
      <c r="AB764" s="47"/>
      <c r="AC764" s="27"/>
      <c r="AD764" s="23"/>
      <c r="AE764" s="23"/>
      <c r="AF764" s="66"/>
      <c r="AG764" s="23"/>
      <c r="AH764" s="23" t="s">
        <v>128</v>
      </c>
      <c r="AI764" s="23" t="s">
        <v>128</v>
      </c>
      <c r="AJ764" s="23" t="s">
        <v>390</v>
      </c>
      <c r="AK764" s="27"/>
      <c r="AL764" s="27" t="s">
        <v>2403</v>
      </c>
      <c r="AM764" s="23"/>
      <c r="AN764" s="23"/>
      <c r="AO764" s="23"/>
      <c r="AP764" s="23"/>
      <c r="AQ764" s="23"/>
      <c r="AR764" s="23"/>
      <c r="AS764" s="23" t="s">
        <v>129</v>
      </c>
      <c r="AT764" s="23" t="s">
        <v>129</v>
      </c>
      <c r="AU764" s="23" t="s">
        <v>129</v>
      </c>
      <c r="AV764" s="23" t="s">
        <v>129</v>
      </c>
      <c r="AW764" s="23" t="s">
        <v>129</v>
      </c>
      <c r="AX764" s="23" t="s">
        <v>128</v>
      </c>
      <c r="AY764" s="23"/>
      <c r="AZ764" s="23" t="s">
        <v>2402</v>
      </c>
      <c r="BA764" s="45"/>
    </row>
    <row r="765" spans="1:53" ht="16.05" customHeight="1" x14ac:dyDescent="0.3">
      <c r="A765" s="23">
        <v>2005</v>
      </c>
      <c r="B765" s="27" t="s">
        <v>123</v>
      </c>
      <c r="C765" s="27" t="s">
        <v>124</v>
      </c>
      <c r="D765" s="27" t="s">
        <v>1839</v>
      </c>
      <c r="E765" s="28">
        <v>38362</v>
      </c>
      <c r="F765" s="36">
        <v>0.99224537037037042</v>
      </c>
      <c r="G765" s="22">
        <v>38363</v>
      </c>
      <c r="H765" s="37">
        <v>7.5578703703703703E-2</v>
      </c>
      <c r="I765" s="34" t="s">
        <v>6250</v>
      </c>
      <c r="J765" s="35">
        <v>37.017000000000003</v>
      </c>
      <c r="K765" s="35">
        <v>27.803999999999998</v>
      </c>
      <c r="L765" s="42">
        <v>15.9</v>
      </c>
      <c r="M765" s="35">
        <v>5.4770000000000003</v>
      </c>
      <c r="N765" s="35">
        <v>5.3</v>
      </c>
      <c r="O765" s="44"/>
      <c r="P765" s="44">
        <v>4.9000000000000004</v>
      </c>
      <c r="Q765" s="44">
        <v>4.8</v>
      </c>
      <c r="R765" s="44"/>
      <c r="S765" s="27" t="s">
        <v>5400</v>
      </c>
      <c r="T765" s="23" t="s">
        <v>497</v>
      </c>
      <c r="U765" s="27"/>
      <c r="V765" s="46">
        <v>1473675</v>
      </c>
      <c r="W765" s="47"/>
      <c r="X765" s="23">
        <v>0</v>
      </c>
      <c r="Y765" s="23">
        <v>0</v>
      </c>
      <c r="Z765" s="23">
        <v>1</v>
      </c>
      <c r="AA765" s="23"/>
      <c r="AB765" s="47"/>
      <c r="AC765" s="27"/>
      <c r="AD765" s="23"/>
      <c r="AE765" s="23"/>
      <c r="AF765" s="66"/>
      <c r="AG765" s="23"/>
      <c r="AH765" s="23" t="s">
        <v>128</v>
      </c>
      <c r="AI765" s="23" t="s">
        <v>128</v>
      </c>
      <c r="AJ765" s="23" t="s">
        <v>2405</v>
      </c>
      <c r="AK765" s="27" t="s">
        <v>2406</v>
      </c>
      <c r="AL765" s="27" t="s">
        <v>2407</v>
      </c>
      <c r="AM765" s="23"/>
      <c r="AN765" s="23"/>
      <c r="AO765" s="23"/>
      <c r="AP765" s="23"/>
      <c r="AQ765" s="23"/>
      <c r="AR765" s="23"/>
      <c r="AS765" s="23" t="s">
        <v>129</v>
      </c>
      <c r="AT765" s="23" t="s">
        <v>129</v>
      </c>
      <c r="AU765" s="23" t="s">
        <v>128</v>
      </c>
      <c r="AV765" s="23" t="s">
        <v>128</v>
      </c>
      <c r="AW765" s="23" t="s">
        <v>129</v>
      </c>
      <c r="AX765" s="23" t="s">
        <v>128</v>
      </c>
      <c r="AY765" s="23"/>
      <c r="AZ765" s="23" t="s">
        <v>2404</v>
      </c>
      <c r="BA765" s="45" t="s">
        <v>6549</v>
      </c>
    </row>
    <row r="766" spans="1:53" ht="16.05" customHeight="1" x14ac:dyDescent="0.3">
      <c r="A766" s="23">
        <v>2005</v>
      </c>
      <c r="B766" s="27" t="s">
        <v>294</v>
      </c>
      <c r="C766" s="27" t="s">
        <v>304</v>
      </c>
      <c r="D766" s="27" t="s">
        <v>2408</v>
      </c>
      <c r="E766" s="28">
        <v>38372</v>
      </c>
      <c r="F766" s="36">
        <v>0.78923611111111114</v>
      </c>
      <c r="G766" s="22">
        <v>38373</v>
      </c>
      <c r="H766" s="37">
        <v>0.33090277777777777</v>
      </c>
      <c r="I766" s="34" t="s">
        <v>6250</v>
      </c>
      <c r="J766" s="35">
        <v>-41.222999999999999</v>
      </c>
      <c r="K766" s="35">
        <v>175.21</v>
      </c>
      <c r="L766" s="42">
        <v>39</v>
      </c>
      <c r="M766" s="35">
        <v>5.2889999999999997</v>
      </c>
      <c r="N766" s="35"/>
      <c r="O766" s="44">
        <v>5.5</v>
      </c>
      <c r="P766" s="44">
        <v>5.2</v>
      </c>
      <c r="Q766" s="44"/>
      <c r="R766" s="44"/>
      <c r="S766" s="27" t="s">
        <v>5361</v>
      </c>
      <c r="T766" s="23" t="s">
        <v>497</v>
      </c>
      <c r="U766" s="27"/>
      <c r="V766" s="47"/>
      <c r="W766" s="47"/>
      <c r="X766" s="23" t="s">
        <v>126</v>
      </c>
      <c r="Y766" s="23"/>
      <c r="Z766" s="23" t="s">
        <v>126</v>
      </c>
      <c r="AA766" s="23"/>
      <c r="AB766" s="47"/>
      <c r="AC766" s="27"/>
      <c r="AD766" s="23" t="s">
        <v>420</v>
      </c>
      <c r="AE766" s="23" t="s">
        <v>126</v>
      </c>
      <c r="AF766" s="66" t="s">
        <v>141</v>
      </c>
      <c r="AG766" s="23"/>
      <c r="AH766" s="23"/>
      <c r="AI766" s="23"/>
      <c r="AJ766" s="23" t="s">
        <v>43</v>
      </c>
      <c r="AK766" s="27"/>
      <c r="AL766" s="27"/>
      <c r="AM766" s="23"/>
      <c r="AN766" s="23"/>
      <c r="AO766" s="23"/>
      <c r="AP766" s="23"/>
      <c r="AQ766" s="23" t="s">
        <v>129</v>
      </c>
      <c r="AR766" s="23"/>
      <c r="AS766" s="23" t="s">
        <v>129</v>
      </c>
      <c r="AT766" s="23" t="s">
        <v>128</v>
      </c>
      <c r="AU766" s="23" t="s">
        <v>129</v>
      </c>
      <c r="AV766" s="23" t="s">
        <v>128</v>
      </c>
      <c r="AW766" s="23" t="s">
        <v>129</v>
      </c>
      <c r="AX766" s="23" t="s">
        <v>128</v>
      </c>
      <c r="AY766" s="23"/>
      <c r="AZ766" s="23" t="s">
        <v>2409</v>
      </c>
      <c r="BA766" s="45"/>
    </row>
    <row r="767" spans="1:53" ht="16.05" customHeight="1" x14ac:dyDescent="0.3">
      <c r="A767" s="23">
        <v>2005</v>
      </c>
      <c r="B767" s="27" t="s">
        <v>130</v>
      </c>
      <c r="C767" s="27" t="s">
        <v>131</v>
      </c>
      <c r="D767" s="27" t="s">
        <v>2410</v>
      </c>
      <c r="E767" s="28">
        <v>38377</v>
      </c>
      <c r="F767" s="36">
        <v>0.68793981481481481</v>
      </c>
      <c r="G767" s="22">
        <v>38378</v>
      </c>
      <c r="H767" s="37">
        <v>2.1273148148148149E-2</v>
      </c>
      <c r="I767" s="34" t="s">
        <v>6250</v>
      </c>
      <c r="J767" s="35">
        <v>22.526</v>
      </c>
      <c r="K767" s="35">
        <v>100.709</v>
      </c>
      <c r="L767" s="42">
        <v>12</v>
      </c>
      <c r="M767" s="35">
        <v>5.33</v>
      </c>
      <c r="N767" s="35"/>
      <c r="O767" s="44">
        <v>4.8</v>
      </c>
      <c r="P767" s="44">
        <v>4.5</v>
      </c>
      <c r="Q767" s="44">
        <v>4.8</v>
      </c>
      <c r="R767" s="44"/>
      <c r="S767" s="27" t="s">
        <v>5110</v>
      </c>
      <c r="T767" s="23" t="s">
        <v>582</v>
      </c>
      <c r="U767" s="27"/>
      <c r="V767" s="46">
        <v>2184124</v>
      </c>
      <c r="W767" s="47"/>
      <c r="X767" s="23">
        <v>0</v>
      </c>
      <c r="Y767" s="23">
        <v>0</v>
      </c>
      <c r="Z767" s="23">
        <v>3</v>
      </c>
      <c r="AA767" s="23"/>
      <c r="AB767" s="47"/>
      <c r="AC767" s="27"/>
      <c r="AD767" s="23" t="s">
        <v>232</v>
      </c>
      <c r="AE767" s="23"/>
      <c r="AF767" s="66" t="s">
        <v>141</v>
      </c>
      <c r="AG767" s="23" t="s">
        <v>128</v>
      </c>
      <c r="AH767" s="23" t="s">
        <v>128</v>
      </c>
      <c r="AI767" s="23" t="s">
        <v>128</v>
      </c>
      <c r="AJ767" s="23" t="s">
        <v>43</v>
      </c>
      <c r="AK767" s="27"/>
      <c r="AL767" s="27"/>
      <c r="AM767" s="23"/>
      <c r="AN767" s="23"/>
      <c r="AO767" s="23"/>
      <c r="AP767" s="23"/>
      <c r="AQ767" s="23" t="s">
        <v>129</v>
      </c>
      <c r="AR767" s="23"/>
      <c r="AS767" s="23" t="s">
        <v>129</v>
      </c>
      <c r="AT767" s="23" t="s">
        <v>129</v>
      </c>
      <c r="AU767" s="23" t="s">
        <v>129</v>
      </c>
      <c r="AV767" s="23" t="s">
        <v>128</v>
      </c>
      <c r="AW767" s="23" t="s">
        <v>129</v>
      </c>
      <c r="AX767" s="23" t="s">
        <v>128</v>
      </c>
      <c r="AY767" s="23"/>
      <c r="AZ767" s="23" t="s">
        <v>2411</v>
      </c>
      <c r="BA767" s="65" t="s">
        <v>2412</v>
      </c>
    </row>
    <row r="768" spans="1:53" ht="16.05" customHeight="1" x14ac:dyDescent="0.3">
      <c r="A768" s="23">
        <v>2005</v>
      </c>
      <c r="B768" s="27" t="s">
        <v>159</v>
      </c>
      <c r="C768" s="27" t="s">
        <v>229</v>
      </c>
      <c r="D768" s="27" t="s">
        <v>2413</v>
      </c>
      <c r="E768" s="28">
        <v>38381</v>
      </c>
      <c r="F768" s="36">
        <v>0.32049768518518518</v>
      </c>
      <c r="G768" s="22">
        <v>38381</v>
      </c>
      <c r="H768" s="37">
        <v>0.36216435185185186</v>
      </c>
      <c r="I768" s="34" t="s">
        <v>6250</v>
      </c>
      <c r="J768" s="35">
        <v>37.909999999999997</v>
      </c>
      <c r="K768" s="35">
        <v>-1.82</v>
      </c>
      <c r="L768" s="42">
        <v>5</v>
      </c>
      <c r="M768" s="35">
        <v>4.8</v>
      </c>
      <c r="N768" s="35"/>
      <c r="O768" s="44">
        <v>4.7</v>
      </c>
      <c r="P768" s="44">
        <v>4.4000000000000004</v>
      </c>
      <c r="Q768" s="44">
        <v>4</v>
      </c>
      <c r="R768" s="44"/>
      <c r="S768" s="27" t="s">
        <v>5423</v>
      </c>
      <c r="T768" s="23" t="s">
        <v>134</v>
      </c>
      <c r="U768" s="27"/>
      <c r="V768" s="46" t="s">
        <v>2414</v>
      </c>
      <c r="W768" s="47">
        <v>2000</v>
      </c>
      <c r="X768" s="23">
        <v>0</v>
      </c>
      <c r="Y768" s="23">
        <v>0</v>
      </c>
      <c r="Z768" s="23"/>
      <c r="AA768" s="23" t="s">
        <v>2415</v>
      </c>
      <c r="AB768" s="47"/>
      <c r="AC768" s="27"/>
      <c r="AD768" s="50" t="s">
        <v>2416</v>
      </c>
      <c r="AE768" s="50" t="s">
        <v>2417</v>
      </c>
      <c r="AF768" s="62">
        <v>16700000</v>
      </c>
      <c r="AG768" s="23"/>
      <c r="AH768" s="23"/>
      <c r="AI768" s="23"/>
      <c r="AJ768" s="23" t="s">
        <v>43</v>
      </c>
      <c r="AK768" s="27"/>
      <c r="AL768" s="27" t="s">
        <v>5887</v>
      </c>
      <c r="AM768" s="23"/>
      <c r="AN768" s="23"/>
      <c r="AO768" s="23"/>
      <c r="AP768" s="23"/>
      <c r="AQ768" s="23"/>
      <c r="AR768" s="23"/>
      <c r="AS768" s="23" t="s">
        <v>128</v>
      </c>
      <c r="AT768" s="23" t="s">
        <v>128</v>
      </c>
      <c r="AU768" s="23" t="s">
        <v>129</v>
      </c>
      <c r="AV768" s="23" t="s">
        <v>128</v>
      </c>
      <c r="AW768" s="23" t="s">
        <v>129</v>
      </c>
      <c r="AX768" s="23" t="s">
        <v>128</v>
      </c>
      <c r="AY768" s="23"/>
      <c r="AZ768" s="23" t="s">
        <v>2418</v>
      </c>
      <c r="BA768" s="45" t="s">
        <v>6374</v>
      </c>
    </row>
    <row r="769" spans="1:53" ht="16.05" customHeight="1" x14ac:dyDescent="0.3">
      <c r="A769" s="23">
        <v>2005</v>
      </c>
      <c r="B769" s="27" t="s">
        <v>218</v>
      </c>
      <c r="C769" s="27" t="s">
        <v>426</v>
      </c>
      <c r="D769" s="27" t="s">
        <v>2419</v>
      </c>
      <c r="E769" s="28">
        <v>38385</v>
      </c>
      <c r="F769" s="36">
        <v>0.24673611111111113</v>
      </c>
      <c r="G769" s="22">
        <v>38385</v>
      </c>
      <c r="H769" s="37">
        <v>0.53840277777777779</v>
      </c>
      <c r="I769" s="34" t="s">
        <v>6250</v>
      </c>
      <c r="J769" s="35">
        <v>-7.0369999999999999</v>
      </c>
      <c r="K769" s="35">
        <v>107.819</v>
      </c>
      <c r="L769" s="42">
        <v>15</v>
      </c>
      <c r="M769" s="43">
        <v>5.45</v>
      </c>
      <c r="N769" s="35"/>
      <c r="O769" s="44"/>
      <c r="P769" s="44">
        <v>4.8</v>
      </c>
      <c r="Q769" s="44">
        <v>5</v>
      </c>
      <c r="R769" s="44"/>
      <c r="S769" s="27" t="s">
        <v>5110</v>
      </c>
      <c r="T769" s="23" t="s">
        <v>582</v>
      </c>
      <c r="U769" s="27"/>
      <c r="V769" s="46"/>
      <c r="W769" s="47"/>
      <c r="X769" s="23">
        <v>1</v>
      </c>
      <c r="Y769" s="23">
        <v>1</v>
      </c>
      <c r="Z769" s="50" t="s">
        <v>211</v>
      </c>
      <c r="AA769" s="23"/>
      <c r="AB769" s="47"/>
      <c r="AC769" s="24" t="s">
        <v>5714</v>
      </c>
      <c r="AD769" s="50" t="s">
        <v>211</v>
      </c>
      <c r="AE769" s="50" t="s">
        <v>136</v>
      </c>
      <c r="AF769" s="62" t="s">
        <v>137</v>
      </c>
      <c r="AG769" s="23" t="s">
        <v>129</v>
      </c>
      <c r="AH769" s="23"/>
      <c r="AI769" s="23"/>
      <c r="AJ769" s="23" t="s">
        <v>43</v>
      </c>
      <c r="AK769" s="27"/>
      <c r="AL769" s="27"/>
      <c r="AM769" s="23"/>
      <c r="AN769" s="23" t="s">
        <v>129</v>
      </c>
      <c r="AO769" s="23" t="s">
        <v>129</v>
      </c>
      <c r="AP769" s="23" t="s">
        <v>129</v>
      </c>
      <c r="AQ769" s="23" t="s">
        <v>129</v>
      </c>
      <c r="AR769" s="23"/>
      <c r="AS769" s="23" t="s">
        <v>129</v>
      </c>
      <c r="AT769" s="23" t="s">
        <v>129</v>
      </c>
      <c r="AU769" s="23" t="s">
        <v>129</v>
      </c>
      <c r="AV769" s="23" t="s">
        <v>128</v>
      </c>
      <c r="AW769" s="23" t="s">
        <v>129</v>
      </c>
      <c r="AX769" s="23" t="s">
        <v>128</v>
      </c>
      <c r="AY769" s="23"/>
      <c r="AZ769" s="23" t="s">
        <v>2420</v>
      </c>
      <c r="BA769" s="65" t="s">
        <v>5715</v>
      </c>
    </row>
    <row r="770" spans="1:53" ht="15.6" customHeight="1" x14ac:dyDescent="0.3">
      <c r="A770" s="23">
        <v>2005</v>
      </c>
      <c r="B770" s="27" t="s">
        <v>357</v>
      </c>
      <c r="C770" s="27" t="s">
        <v>358</v>
      </c>
      <c r="D770" s="27" t="s">
        <v>2421</v>
      </c>
      <c r="E770" s="28">
        <v>38398</v>
      </c>
      <c r="F770" s="36">
        <v>0.46887731481481482</v>
      </c>
      <c r="G770" s="22">
        <v>38398</v>
      </c>
      <c r="H770" s="37">
        <v>0.6980439814814815</v>
      </c>
      <c r="I770" s="34" t="s">
        <v>6250</v>
      </c>
      <c r="J770" s="35">
        <v>24.55</v>
      </c>
      <c r="K770" s="35">
        <v>92.524000000000001</v>
      </c>
      <c r="L770" s="42">
        <v>35.200000000000003</v>
      </c>
      <c r="M770" s="35">
        <v>5.0469999999999997</v>
      </c>
      <c r="N770" s="35"/>
      <c r="O770" s="44"/>
      <c r="P770" s="44">
        <v>5.0999999999999996</v>
      </c>
      <c r="Q770" s="44"/>
      <c r="R770" s="44"/>
      <c r="S770" s="27" t="s">
        <v>5354</v>
      </c>
      <c r="T770" s="23"/>
      <c r="U770" s="27"/>
      <c r="V770" s="47"/>
      <c r="W770" s="47"/>
      <c r="X770" s="23" t="s">
        <v>126</v>
      </c>
      <c r="Y770" s="23"/>
      <c r="Z770" s="23" t="s">
        <v>126</v>
      </c>
      <c r="AA770" s="23"/>
      <c r="AB770" s="47"/>
      <c r="AC770" s="27"/>
      <c r="AD770" s="23" t="s">
        <v>470</v>
      </c>
      <c r="AE770" s="23" t="s">
        <v>126</v>
      </c>
      <c r="AF770" s="66" t="s">
        <v>141</v>
      </c>
      <c r="AG770" s="23"/>
      <c r="AH770" s="23"/>
      <c r="AI770" s="23"/>
      <c r="AJ770" s="23" t="s">
        <v>2423</v>
      </c>
      <c r="AK770" s="27" t="s">
        <v>2424</v>
      </c>
      <c r="AL770" s="27" t="s">
        <v>2425</v>
      </c>
      <c r="AM770" s="23"/>
      <c r="AN770" s="23"/>
      <c r="AO770" s="23"/>
      <c r="AP770" s="23"/>
      <c r="AQ770" s="23" t="s">
        <v>129</v>
      </c>
      <c r="AR770" s="23"/>
      <c r="AS770" s="23" t="s">
        <v>128</v>
      </c>
      <c r="AT770" s="23" t="s">
        <v>128</v>
      </c>
      <c r="AU770" s="23" t="s">
        <v>129</v>
      </c>
      <c r="AV770" s="23" t="s">
        <v>128</v>
      </c>
      <c r="AW770" s="23" t="s">
        <v>129</v>
      </c>
      <c r="AX770" s="23" t="s">
        <v>128</v>
      </c>
      <c r="AY770" s="23"/>
      <c r="AZ770" s="23" t="s">
        <v>2422</v>
      </c>
      <c r="BA770" s="45"/>
    </row>
    <row r="771" spans="1:53" ht="16.05" customHeight="1" x14ac:dyDescent="0.3">
      <c r="A771" s="23">
        <v>2005</v>
      </c>
      <c r="B771" s="27" t="s">
        <v>598</v>
      </c>
      <c r="C771" s="27" t="s">
        <v>598</v>
      </c>
      <c r="D771" s="27" t="s">
        <v>2426</v>
      </c>
      <c r="E771" s="28">
        <v>38398</v>
      </c>
      <c r="F771" s="36">
        <v>0.82401620370370365</v>
      </c>
      <c r="G771" s="22">
        <v>38399</v>
      </c>
      <c r="H771" s="37">
        <v>0.19901620370370368</v>
      </c>
      <c r="I771" s="34" t="s">
        <v>6250</v>
      </c>
      <c r="J771" s="35">
        <v>35.981999999999999</v>
      </c>
      <c r="K771" s="35">
        <v>139.68600000000001</v>
      </c>
      <c r="L771" s="42">
        <v>46</v>
      </c>
      <c r="M771" s="35">
        <v>5.4370000000000003</v>
      </c>
      <c r="N771" s="35">
        <v>5.5</v>
      </c>
      <c r="O771" s="44"/>
      <c r="P771" s="44">
        <v>5.2</v>
      </c>
      <c r="Q771" s="44">
        <v>4.7</v>
      </c>
      <c r="R771" s="44"/>
      <c r="S771" s="27" t="s">
        <v>5401</v>
      </c>
      <c r="T771" s="23" t="s">
        <v>139</v>
      </c>
      <c r="U771" s="27"/>
      <c r="V771" s="46"/>
      <c r="W771" s="46"/>
      <c r="X771" s="23">
        <v>0</v>
      </c>
      <c r="Y771" s="23">
        <v>0</v>
      </c>
      <c r="Z771" s="50">
        <v>27</v>
      </c>
      <c r="AA771" s="23"/>
      <c r="AB771" s="47"/>
      <c r="AC771" s="27"/>
      <c r="AD771" s="23"/>
      <c r="AE771" s="23"/>
      <c r="AF771" s="66"/>
      <c r="AG771" s="23" t="s">
        <v>129</v>
      </c>
      <c r="AH771" s="23"/>
      <c r="AI771" s="23"/>
      <c r="AJ771" s="23" t="s">
        <v>43</v>
      </c>
      <c r="AK771" s="27"/>
      <c r="AL771" s="27" t="s">
        <v>2428</v>
      </c>
      <c r="AM771" s="23"/>
      <c r="AN771" s="23"/>
      <c r="AO771" s="23"/>
      <c r="AP771" s="23"/>
      <c r="AQ771" s="23"/>
      <c r="AR771" s="23"/>
      <c r="AS771" s="23" t="s">
        <v>129</v>
      </c>
      <c r="AT771" s="23" t="s">
        <v>129</v>
      </c>
      <c r="AU771" s="23" t="s">
        <v>128</v>
      </c>
      <c r="AV771" s="23" t="s">
        <v>128</v>
      </c>
      <c r="AW771" s="23" t="s">
        <v>129</v>
      </c>
      <c r="AX771" s="23" t="s">
        <v>128</v>
      </c>
      <c r="AY771" s="23"/>
      <c r="AZ771" s="23" t="s">
        <v>2427</v>
      </c>
      <c r="BA771" s="45" t="s">
        <v>6386</v>
      </c>
    </row>
    <row r="772" spans="1:53" ht="16.05" customHeight="1" x14ac:dyDescent="0.3">
      <c r="A772" s="23">
        <v>2005</v>
      </c>
      <c r="B772" s="27" t="s">
        <v>357</v>
      </c>
      <c r="C772" s="27" t="s">
        <v>648</v>
      </c>
      <c r="D772" s="27" t="s">
        <v>2314</v>
      </c>
      <c r="E772" s="28">
        <v>38413</v>
      </c>
      <c r="F772" s="36">
        <v>0.46682870370370372</v>
      </c>
      <c r="G772" s="22">
        <v>38413</v>
      </c>
      <c r="H772" s="37">
        <v>0.67516203703703714</v>
      </c>
      <c r="I772" s="34" t="s">
        <v>6250</v>
      </c>
      <c r="J772" s="35">
        <v>30.378</v>
      </c>
      <c r="K772" s="35">
        <v>68.037999999999997</v>
      </c>
      <c r="L772" s="42">
        <v>51.9</v>
      </c>
      <c r="M772" s="43">
        <v>5.0199999999999996</v>
      </c>
      <c r="N772" s="35"/>
      <c r="O772" s="44"/>
      <c r="P772" s="44">
        <v>4.9000000000000004</v>
      </c>
      <c r="Q772" s="44"/>
      <c r="R772" s="44"/>
      <c r="S772" s="27" t="s">
        <v>5110</v>
      </c>
      <c r="T772" s="23" t="s">
        <v>582</v>
      </c>
      <c r="U772" s="27"/>
      <c r="V772" s="46"/>
      <c r="W772" s="47"/>
      <c r="X772" s="23">
        <v>0</v>
      </c>
      <c r="Y772" s="23">
        <v>0</v>
      </c>
      <c r="Z772" s="23">
        <v>1</v>
      </c>
      <c r="AA772" s="23"/>
      <c r="AB772" s="47"/>
      <c r="AC772" s="27"/>
      <c r="AD772" s="23" t="s">
        <v>232</v>
      </c>
      <c r="AE772" s="23"/>
      <c r="AF772" s="66" t="s">
        <v>141</v>
      </c>
      <c r="AG772" s="23"/>
      <c r="AH772" s="23"/>
      <c r="AI772" s="23"/>
      <c r="AJ772" s="23" t="s">
        <v>43</v>
      </c>
      <c r="AK772" s="27" t="s">
        <v>100</v>
      </c>
      <c r="AL772" s="27"/>
      <c r="AM772" s="23"/>
      <c r="AN772" s="23"/>
      <c r="AO772" s="23"/>
      <c r="AP772" s="23"/>
      <c r="AQ772" s="23" t="s">
        <v>129</v>
      </c>
      <c r="AR772" s="23"/>
      <c r="AS772" s="23" t="s">
        <v>129</v>
      </c>
      <c r="AT772" s="23" t="s">
        <v>129</v>
      </c>
      <c r="AU772" s="23" t="s">
        <v>129</v>
      </c>
      <c r="AV772" s="23" t="s">
        <v>128</v>
      </c>
      <c r="AW772" s="23" t="s">
        <v>129</v>
      </c>
      <c r="AX772" s="23" t="s">
        <v>128</v>
      </c>
      <c r="AY772" s="23"/>
      <c r="AZ772" s="23" t="s">
        <v>2429</v>
      </c>
      <c r="BA772" s="45"/>
    </row>
    <row r="773" spans="1:53" ht="16.05" customHeight="1" x14ac:dyDescent="0.3">
      <c r="A773" s="23">
        <v>2005</v>
      </c>
      <c r="B773" s="27" t="s">
        <v>143</v>
      </c>
      <c r="C773" s="27" t="s">
        <v>661</v>
      </c>
      <c r="D773" s="27" t="s">
        <v>2430</v>
      </c>
      <c r="E773" s="28">
        <v>38420</v>
      </c>
      <c r="F773" s="36">
        <v>0.42744212962962963</v>
      </c>
      <c r="G773" s="22">
        <v>38420</v>
      </c>
      <c r="H773" s="37">
        <v>0.51077546296296295</v>
      </c>
      <c r="I773" s="34" t="s">
        <v>6250</v>
      </c>
      <c r="J773" s="35">
        <v>-26.913</v>
      </c>
      <c r="K773" s="35">
        <v>26.789000000000001</v>
      </c>
      <c r="L773" s="42">
        <v>5</v>
      </c>
      <c r="M773" s="43">
        <v>5.0199999999999996</v>
      </c>
      <c r="N773" s="35"/>
      <c r="O773" s="44">
        <v>5.3</v>
      </c>
      <c r="P773" s="44">
        <v>5</v>
      </c>
      <c r="Q773" s="44">
        <v>4.3</v>
      </c>
      <c r="R773" s="44"/>
      <c r="S773" s="27" t="s">
        <v>5110</v>
      </c>
      <c r="T773" s="23" t="s">
        <v>139</v>
      </c>
      <c r="U773" s="27" t="s">
        <v>193</v>
      </c>
      <c r="V773" s="46">
        <v>386382</v>
      </c>
      <c r="W773" s="47"/>
      <c r="X773" s="23">
        <v>2</v>
      </c>
      <c r="Y773" s="23">
        <v>2</v>
      </c>
      <c r="Z773" s="23">
        <v>58</v>
      </c>
      <c r="AA773" s="23" t="s">
        <v>2431</v>
      </c>
      <c r="AB773" s="47" t="s">
        <v>232</v>
      </c>
      <c r="AC773" s="27" t="s">
        <v>5918</v>
      </c>
      <c r="AD773" s="23" t="s">
        <v>156</v>
      </c>
      <c r="AE773" s="23">
        <v>4</v>
      </c>
      <c r="AF773" s="62" t="s">
        <v>137</v>
      </c>
      <c r="AG773" s="23"/>
      <c r="AH773" s="23" t="s">
        <v>128</v>
      </c>
      <c r="AI773" s="23" t="s">
        <v>128</v>
      </c>
      <c r="AJ773" s="23" t="s">
        <v>43</v>
      </c>
      <c r="AK773" s="27" t="s">
        <v>100</v>
      </c>
      <c r="AL773" s="27" t="s">
        <v>2433</v>
      </c>
      <c r="AM773" s="23"/>
      <c r="AN773" s="23"/>
      <c r="AO773" s="23"/>
      <c r="AP773" s="23"/>
      <c r="AQ773" s="23" t="s">
        <v>129</v>
      </c>
      <c r="AR773" s="23"/>
      <c r="AS773" s="23" t="s">
        <v>129</v>
      </c>
      <c r="AT773" s="23" t="s">
        <v>129</v>
      </c>
      <c r="AU773" s="23" t="s">
        <v>129</v>
      </c>
      <c r="AV773" s="23" t="s">
        <v>129</v>
      </c>
      <c r="AW773" s="23" t="s">
        <v>129</v>
      </c>
      <c r="AX773" s="23" t="s">
        <v>128</v>
      </c>
      <c r="AY773" s="23"/>
      <c r="AZ773" s="23" t="s">
        <v>2432</v>
      </c>
      <c r="BA773" s="65" t="s">
        <v>2434</v>
      </c>
    </row>
    <row r="774" spans="1:53" ht="16.05" customHeight="1" x14ac:dyDescent="0.3">
      <c r="A774" s="23">
        <v>2005</v>
      </c>
      <c r="B774" s="27" t="s">
        <v>357</v>
      </c>
      <c r="C774" s="27" t="s">
        <v>358</v>
      </c>
      <c r="D774" s="27" t="s">
        <v>2435</v>
      </c>
      <c r="E774" s="28">
        <v>38425</v>
      </c>
      <c r="F774" s="36">
        <v>0.40542824074074074</v>
      </c>
      <c r="G774" s="22">
        <v>38425</v>
      </c>
      <c r="H774" s="37">
        <v>0.63459490740740743</v>
      </c>
      <c r="I774" s="34" t="s">
        <v>6250</v>
      </c>
      <c r="J774" s="35">
        <v>17.145</v>
      </c>
      <c r="K774" s="35">
        <v>73.73</v>
      </c>
      <c r="L774" s="42">
        <v>10</v>
      </c>
      <c r="M774" s="35">
        <v>4.9189999999999996</v>
      </c>
      <c r="N774" s="35"/>
      <c r="O774" s="44">
        <v>5.0999999999999996</v>
      </c>
      <c r="P774" s="44">
        <v>4.9000000000000004</v>
      </c>
      <c r="Q774" s="44">
        <v>4.0999999999999996</v>
      </c>
      <c r="R774" s="44"/>
      <c r="S774" s="27" t="s">
        <v>5371</v>
      </c>
      <c r="T774" s="23" t="s">
        <v>134</v>
      </c>
      <c r="U774" s="27"/>
      <c r="V774" s="46">
        <v>498753</v>
      </c>
      <c r="W774" s="47"/>
      <c r="X774" s="23">
        <v>0</v>
      </c>
      <c r="Y774" s="23">
        <v>0</v>
      </c>
      <c r="Z774" s="23">
        <v>45</v>
      </c>
      <c r="AA774" s="23"/>
      <c r="AB774" s="47"/>
      <c r="AC774" s="27"/>
      <c r="AD774" s="23" t="s">
        <v>232</v>
      </c>
      <c r="AE774" s="23"/>
      <c r="AF774" s="62" t="s">
        <v>137</v>
      </c>
      <c r="AG774" s="23" t="s">
        <v>129</v>
      </c>
      <c r="AH774" s="23" t="s">
        <v>128</v>
      </c>
      <c r="AI774" s="23" t="s">
        <v>128</v>
      </c>
      <c r="AJ774" s="23" t="s">
        <v>2437</v>
      </c>
      <c r="AK774" s="27" t="s">
        <v>100</v>
      </c>
      <c r="AL774" s="27" t="s">
        <v>2438</v>
      </c>
      <c r="AM774" s="23"/>
      <c r="AN774" s="23"/>
      <c r="AO774" s="23"/>
      <c r="AP774" s="23"/>
      <c r="AQ774" s="23" t="s">
        <v>129</v>
      </c>
      <c r="AR774" s="23"/>
      <c r="AS774" s="23" t="s">
        <v>129</v>
      </c>
      <c r="AT774" s="23" t="s">
        <v>129</v>
      </c>
      <c r="AU774" s="23" t="s">
        <v>129</v>
      </c>
      <c r="AV774" s="23" t="s">
        <v>128</v>
      </c>
      <c r="AW774" s="23" t="s">
        <v>129</v>
      </c>
      <c r="AX774" s="23" t="s">
        <v>128</v>
      </c>
      <c r="AY774" s="23"/>
      <c r="AZ774" s="23" t="s">
        <v>2436</v>
      </c>
      <c r="BA774" s="45"/>
    </row>
    <row r="775" spans="1:53" ht="16.05" customHeight="1" x14ac:dyDescent="0.3">
      <c r="A775" s="23">
        <v>2005</v>
      </c>
      <c r="B775" s="27" t="s">
        <v>357</v>
      </c>
      <c r="C775" s="27" t="s">
        <v>358</v>
      </c>
      <c r="D775" s="27" t="s">
        <v>2439</v>
      </c>
      <c r="E775" s="28">
        <v>38426</v>
      </c>
      <c r="F775" s="36">
        <v>8.8263888888888878E-2</v>
      </c>
      <c r="G775" s="22">
        <v>38426</v>
      </c>
      <c r="H775" s="37">
        <v>0.31743055555555555</v>
      </c>
      <c r="I775" s="34" t="s">
        <v>6250</v>
      </c>
      <c r="J775" s="35">
        <v>17.071999999999999</v>
      </c>
      <c r="K775" s="35">
        <v>73.668000000000006</v>
      </c>
      <c r="L775" s="42">
        <v>10</v>
      </c>
      <c r="M775" s="43">
        <v>4.96</v>
      </c>
      <c r="N775" s="35"/>
      <c r="O775" s="44"/>
      <c r="P775" s="44">
        <v>4.3</v>
      </c>
      <c r="Q775" s="44">
        <v>4.2</v>
      </c>
      <c r="R775" s="44"/>
      <c r="S775" s="27" t="s">
        <v>5110</v>
      </c>
      <c r="T775" s="23"/>
      <c r="U775" s="27"/>
      <c r="V775" s="47"/>
      <c r="W775" s="47"/>
      <c r="X775" s="23" t="s">
        <v>126</v>
      </c>
      <c r="Y775" s="23"/>
      <c r="Z775" s="23"/>
      <c r="AA775" s="23"/>
      <c r="AB775" s="47"/>
      <c r="AC775" s="27"/>
      <c r="AD775" s="23" t="s">
        <v>232</v>
      </c>
      <c r="AE775" s="23" t="s">
        <v>126</v>
      </c>
      <c r="AF775" s="66" t="s">
        <v>141</v>
      </c>
      <c r="AG775" s="23"/>
      <c r="AH775" s="23"/>
      <c r="AI775" s="23"/>
      <c r="AJ775" s="23" t="s">
        <v>2441</v>
      </c>
      <c r="AK775" s="27"/>
      <c r="AL775" s="27" t="s">
        <v>2442</v>
      </c>
      <c r="AM775" s="23"/>
      <c r="AN775" s="23"/>
      <c r="AO775" s="23"/>
      <c r="AP775" s="23"/>
      <c r="AQ775" s="23" t="s">
        <v>129</v>
      </c>
      <c r="AR775" s="23"/>
      <c r="AS775" s="23" t="s">
        <v>128</v>
      </c>
      <c r="AT775" s="23" t="s">
        <v>128</v>
      </c>
      <c r="AU775" s="23" t="s">
        <v>129</v>
      </c>
      <c r="AV775" s="23" t="s">
        <v>128</v>
      </c>
      <c r="AW775" s="23" t="s">
        <v>129</v>
      </c>
      <c r="AX775" s="23" t="s">
        <v>128</v>
      </c>
      <c r="AY775" s="23"/>
      <c r="AZ775" s="23" t="s">
        <v>2440</v>
      </c>
      <c r="BA775" s="45"/>
    </row>
    <row r="776" spans="1:53" ht="16.05" customHeight="1" x14ac:dyDescent="0.3">
      <c r="A776" s="23">
        <v>2005</v>
      </c>
      <c r="B776" s="27" t="s">
        <v>598</v>
      </c>
      <c r="C776" s="27" t="s">
        <v>598</v>
      </c>
      <c r="D776" s="27" t="s">
        <v>2443</v>
      </c>
      <c r="E776" s="28">
        <v>38461</v>
      </c>
      <c r="F776" s="36">
        <v>0.88296296296296306</v>
      </c>
      <c r="G776" s="22">
        <v>38462</v>
      </c>
      <c r="H776" s="37">
        <v>0.25796296296296295</v>
      </c>
      <c r="I776" s="34" t="s">
        <v>6250</v>
      </c>
      <c r="J776" s="35">
        <v>33.637</v>
      </c>
      <c r="K776" s="35">
        <v>130.179</v>
      </c>
      <c r="L776" s="42">
        <v>18.7</v>
      </c>
      <c r="M776" s="35">
        <v>5.4779999999999998</v>
      </c>
      <c r="N776" s="35">
        <v>5.4</v>
      </c>
      <c r="O776" s="44"/>
      <c r="P776" s="44">
        <v>5.0999999999999996</v>
      </c>
      <c r="Q776" s="44">
        <v>5.0999999999999996</v>
      </c>
      <c r="R776" s="44"/>
      <c r="S776" s="27" t="s">
        <v>5402</v>
      </c>
      <c r="T776" s="23" t="s">
        <v>134</v>
      </c>
      <c r="U776" s="27"/>
      <c r="V776" s="46">
        <v>11940978</v>
      </c>
      <c r="W776" s="46">
        <v>895</v>
      </c>
      <c r="X776" s="23">
        <v>0</v>
      </c>
      <c r="Y776" s="23">
        <v>0</v>
      </c>
      <c r="Z776" s="23">
        <v>58</v>
      </c>
      <c r="AA776" s="23"/>
      <c r="AB776" s="47">
        <v>211</v>
      </c>
      <c r="AC776" s="27"/>
      <c r="AD776" s="23">
        <v>279</v>
      </c>
      <c r="AE776" s="23" t="s">
        <v>163</v>
      </c>
      <c r="AF776" s="66"/>
      <c r="AG776" s="23" t="s">
        <v>129</v>
      </c>
      <c r="AH776" s="23" t="s">
        <v>129</v>
      </c>
      <c r="AI776" s="23" t="s">
        <v>128</v>
      </c>
      <c r="AJ776" s="23" t="s">
        <v>390</v>
      </c>
      <c r="AK776" s="27"/>
      <c r="AL776" s="27" t="s">
        <v>2445</v>
      </c>
      <c r="AM776" s="23"/>
      <c r="AN776" s="23"/>
      <c r="AO776" s="23"/>
      <c r="AP776" s="23"/>
      <c r="AQ776" s="23"/>
      <c r="AR776" s="23"/>
      <c r="AS776" s="23" t="s">
        <v>129</v>
      </c>
      <c r="AT776" s="23" t="s">
        <v>129</v>
      </c>
      <c r="AU776" s="23" t="s">
        <v>128</v>
      </c>
      <c r="AV776" s="23" t="s">
        <v>129</v>
      </c>
      <c r="AW776" s="23" t="s">
        <v>129</v>
      </c>
      <c r="AX776" s="23" t="s">
        <v>128</v>
      </c>
      <c r="AY776" s="23"/>
      <c r="AZ776" s="23" t="s">
        <v>2444</v>
      </c>
      <c r="BA776" s="45" t="s">
        <v>6448</v>
      </c>
    </row>
    <row r="777" spans="1:53" ht="16.05" customHeight="1" x14ac:dyDescent="0.3">
      <c r="A777" s="23">
        <v>2005</v>
      </c>
      <c r="B777" s="27" t="s">
        <v>269</v>
      </c>
      <c r="C777" s="27" t="s">
        <v>270</v>
      </c>
      <c r="D777" s="27" t="s">
        <v>2446</v>
      </c>
      <c r="E777" s="28">
        <v>38473</v>
      </c>
      <c r="F777" s="36">
        <v>0.51597222222222217</v>
      </c>
      <c r="G777" s="22">
        <v>38473</v>
      </c>
      <c r="H777" s="37">
        <v>0.30763888888888891</v>
      </c>
      <c r="I777" s="34" t="s">
        <v>6250</v>
      </c>
      <c r="J777" s="35">
        <v>-13.583</v>
      </c>
      <c r="K777" s="35">
        <v>-74.349999999999994</v>
      </c>
      <c r="L777" s="42">
        <v>0</v>
      </c>
      <c r="M777" s="35">
        <v>4.7</v>
      </c>
      <c r="N777" s="35"/>
      <c r="O777" s="44">
        <v>4.7</v>
      </c>
      <c r="P777" s="44"/>
      <c r="Q777" s="44"/>
      <c r="R777" s="44"/>
      <c r="S777" s="24" t="s">
        <v>6126</v>
      </c>
      <c r="T777" s="23" t="s">
        <v>497</v>
      </c>
      <c r="U777" s="27"/>
      <c r="V777" s="46"/>
      <c r="W777" s="95" t="s">
        <v>6021</v>
      </c>
      <c r="X777" s="23">
        <v>0</v>
      </c>
      <c r="Y777" s="23">
        <v>0</v>
      </c>
      <c r="Z777" s="23">
        <v>0</v>
      </c>
      <c r="AA777" s="23">
        <v>850</v>
      </c>
      <c r="AB777" s="47"/>
      <c r="AC777" s="27"/>
      <c r="AD777" s="50" t="s">
        <v>6020</v>
      </c>
      <c r="AE777" s="50" t="s">
        <v>6019</v>
      </c>
      <c r="AF777" s="66"/>
      <c r="AG777" s="23" t="s">
        <v>128</v>
      </c>
      <c r="AH777" s="23"/>
      <c r="AI777" s="23"/>
      <c r="AJ777" s="23" t="s">
        <v>43</v>
      </c>
      <c r="AK777" s="27" t="s">
        <v>2448</v>
      </c>
      <c r="AL777" s="27" t="s">
        <v>6135</v>
      </c>
      <c r="AM777" s="23"/>
      <c r="AN777" s="23"/>
      <c r="AO777" s="23"/>
      <c r="AP777" s="23"/>
      <c r="AQ777" s="23"/>
      <c r="AR777" s="23"/>
      <c r="AS777" s="23" t="s">
        <v>128</v>
      </c>
      <c r="AT777" s="23" t="s">
        <v>128</v>
      </c>
      <c r="AU777" s="23" t="s">
        <v>128</v>
      </c>
      <c r="AV777" s="23" t="s">
        <v>128</v>
      </c>
      <c r="AW777" s="23" t="s">
        <v>128</v>
      </c>
      <c r="AX777" s="23" t="s">
        <v>128</v>
      </c>
      <c r="AY777" s="23"/>
      <c r="AZ777" s="23" t="s">
        <v>2447</v>
      </c>
      <c r="BA777" s="45" t="s">
        <v>2449</v>
      </c>
    </row>
    <row r="778" spans="1:53" ht="16.05" customHeight="1" x14ac:dyDescent="0.3">
      <c r="A778" s="23">
        <v>2005</v>
      </c>
      <c r="B778" s="27" t="s">
        <v>598</v>
      </c>
      <c r="C778" s="27" t="s">
        <v>598</v>
      </c>
      <c r="D778" s="27" t="s">
        <v>2443</v>
      </c>
      <c r="E778" s="28">
        <v>38473</v>
      </c>
      <c r="F778" s="36">
        <v>0.68329861111111112</v>
      </c>
      <c r="G778" s="22">
        <v>38474</v>
      </c>
      <c r="H778" s="37">
        <v>5.8298611111111114E-2</v>
      </c>
      <c r="I778" s="34" t="s">
        <v>6250</v>
      </c>
      <c r="J778" s="35">
        <v>33.610999999999997</v>
      </c>
      <c r="K778" s="35">
        <v>130.244</v>
      </c>
      <c r="L778" s="42">
        <v>10</v>
      </c>
      <c r="M778" s="35">
        <v>4.5999999999999996</v>
      </c>
      <c r="N778" s="35"/>
      <c r="O778" s="44"/>
      <c r="P778" s="44">
        <v>4.4000000000000004</v>
      </c>
      <c r="Q778" s="44">
        <v>4.0999999999999996</v>
      </c>
      <c r="R778" s="44"/>
      <c r="S778" s="24" t="s">
        <v>5279</v>
      </c>
      <c r="T778" s="23" t="s">
        <v>139</v>
      </c>
      <c r="U778" s="27"/>
      <c r="V778" s="46">
        <v>8594620</v>
      </c>
      <c r="W778" s="47"/>
      <c r="X778" s="23">
        <v>0</v>
      </c>
      <c r="Y778" s="23">
        <v>0</v>
      </c>
      <c r="Z778" s="23">
        <v>1</v>
      </c>
      <c r="AA778" s="23"/>
      <c r="AB778" s="47"/>
      <c r="AC778" s="27"/>
      <c r="AD778" s="23"/>
      <c r="AE778" s="23"/>
      <c r="AF778" s="23"/>
      <c r="AG778" s="23"/>
      <c r="AH778" s="23" t="s">
        <v>128</v>
      </c>
      <c r="AI778" s="23" t="s">
        <v>128</v>
      </c>
      <c r="AJ778" s="23" t="s">
        <v>390</v>
      </c>
      <c r="AK778" s="27" t="s">
        <v>100</v>
      </c>
      <c r="AL778" s="27" t="s">
        <v>2451</v>
      </c>
      <c r="AM778" s="23"/>
      <c r="AN778" s="23"/>
      <c r="AO778" s="23"/>
      <c r="AP778" s="23"/>
      <c r="AQ778" s="23"/>
      <c r="AR778" s="23"/>
      <c r="AS778" s="23" t="s">
        <v>129</v>
      </c>
      <c r="AT778" s="23" t="s">
        <v>129</v>
      </c>
      <c r="AU778" s="23" t="s">
        <v>128</v>
      </c>
      <c r="AV778" s="23" t="s">
        <v>128</v>
      </c>
      <c r="AW778" s="23" t="s">
        <v>129</v>
      </c>
      <c r="AX778" s="23" t="s">
        <v>128</v>
      </c>
      <c r="AY778" s="23"/>
      <c r="AZ778" s="23" t="s">
        <v>2450</v>
      </c>
      <c r="BA778" s="65" t="s">
        <v>2452</v>
      </c>
    </row>
    <row r="779" spans="1:53" ht="16.05" customHeight="1" x14ac:dyDescent="0.3">
      <c r="A779" s="23">
        <v>2005</v>
      </c>
      <c r="B779" s="27" t="s">
        <v>187</v>
      </c>
      <c r="C779" s="27" t="s">
        <v>188</v>
      </c>
      <c r="D779" s="27" t="s">
        <v>2453</v>
      </c>
      <c r="E779" s="28">
        <v>38475</v>
      </c>
      <c r="F779" s="36">
        <v>0.30636574074074074</v>
      </c>
      <c r="G779" s="22">
        <v>38475</v>
      </c>
      <c r="H779" s="37">
        <v>0.49386574074074074</v>
      </c>
      <c r="I779" s="34" t="s">
        <v>6250</v>
      </c>
      <c r="J779" s="35">
        <v>33.710999999999999</v>
      </c>
      <c r="K779" s="35">
        <v>48.685000000000002</v>
      </c>
      <c r="L779" s="42">
        <v>11.8</v>
      </c>
      <c r="M779" s="35">
        <v>4.9660000000000002</v>
      </c>
      <c r="N779" s="35"/>
      <c r="O779" s="44"/>
      <c r="P779" s="44">
        <v>4.9000000000000004</v>
      </c>
      <c r="Q779" s="44"/>
      <c r="R779" s="44"/>
      <c r="S779" s="27" t="s">
        <v>5367</v>
      </c>
      <c r="T779" s="23" t="s">
        <v>497</v>
      </c>
      <c r="U779" s="27"/>
      <c r="V779" s="46">
        <v>1734705</v>
      </c>
      <c r="W779" s="47"/>
      <c r="X779" s="23">
        <v>4</v>
      </c>
      <c r="Y779" s="23">
        <v>4</v>
      </c>
      <c r="Z779" s="23">
        <v>26</v>
      </c>
      <c r="AA779" s="23"/>
      <c r="AB779" s="47"/>
      <c r="AC779" s="24" t="s">
        <v>5919</v>
      </c>
      <c r="AD779" s="23" t="s">
        <v>456</v>
      </c>
      <c r="AE779" s="23"/>
      <c r="AF779" s="66"/>
      <c r="AG779" s="23"/>
      <c r="AH779" s="23" t="s">
        <v>128</v>
      </c>
      <c r="AI779" s="23" t="s">
        <v>128</v>
      </c>
      <c r="AJ779" s="23" t="s">
        <v>387</v>
      </c>
      <c r="AK779" s="27" t="s">
        <v>494</v>
      </c>
      <c r="AL779" s="27" t="s">
        <v>2455</v>
      </c>
      <c r="AM779" s="23"/>
      <c r="AN779" s="23"/>
      <c r="AO779" s="23"/>
      <c r="AP779" s="23"/>
      <c r="AQ779" s="23"/>
      <c r="AR779" s="23"/>
      <c r="AS779" s="23" t="s">
        <v>129</v>
      </c>
      <c r="AT779" s="23" t="s">
        <v>129</v>
      </c>
      <c r="AU779" s="23" t="s">
        <v>128</v>
      </c>
      <c r="AV779" s="23" t="s">
        <v>128</v>
      </c>
      <c r="AW779" s="23" t="s">
        <v>129</v>
      </c>
      <c r="AX779" s="23" t="s">
        <v>128</v>
      </c>
      <c r="AY779" s="23"/>
      <c r="AZ779" s="23" t="s">
        <v>2454</v>
      </c>
      <c r="BA779" s="45" t="s">
        <v>6550</v>
      </c>
    </row>
    <row r="780" spans="1:53" ht="16.05" customHeight="1" x14ac:dyDescent="0.3">
      <c r="A780" s="23">
        <v>2005</v>
      </c>
      <c r="B780" s="27" t="s">
        <v>143</v>
      </c>
      <c r="C780" s="27" t="s">
        <v>661</v>
      </c>
      <c r="D780" s="27" t="s">
        <v>2456</v>
      </c>
      <c r="E780" s="28">
        <v>38495</v>
      </c>
      <c r="F780" s="36">
        <v>0.25636574074074076</v>
      </c>
      <c r="G780" s="22">
        <v>38495</v>
      </c>
      <c r="H780" s="37">
        <v>0.33969907407407413</v>
      </c>
      <c r="I780" s="34" t="s">
        <v>6250</v>
      </c>
      <c r="J780" s="35">
        <v>-26.322299999999998</v>
      </c>
      <c r="K780" s="35">
        <v>27.39</v>
      </c>
      <c r="L780" s="42">
        <v>0</v>
      </c>
      <c r="M780" s="43">
        <v>4.32</v>
      </c>
      <c r="N780" s="35"/>
      <c r="O780" s="44"/>
      <c r="P780" s="44">
        <v>4.3</v>
      </c>
      <c r="Q780" s="44"/>
      <c r="R780" s="44"/>
      <c r="S780" s="27" t="s">
        <v>5110</v>
      </c>
      <c r="T780" s="23"/>
      <c r="U780" s="27" t="s">
        <v>193</v>
      </c>
      <c r="V780" s="46"/>
      <c r="W780" s="47"/>
      <c r="X780" s="23">
        <v>0</v>
      </c>
      <c r="Y780" s="23">
        <v>0</v>
      </c>
      <c r="Z780" s="23">
        <v>19</v>
      </c>
      <c r="AA780" s="23"/>
      <c r="AB780" s="47"/>
      <c r="AC780" s="27" t="s">
        <v>1518</v>
      </c>
      <c r="AD780" s="23"/>
      <c r="AE780" s="23"/>
      <c r="AF780" s="66"/>
      <c r="AG780" s="23" t="s">
        <v>128</v>
      </c>
      <c r="AH780" s="23"/>
      <c r="AI780" s="23"/>
      <c r="AJ780" s="23" t="s">
        <v>404</v>
      </c>
      <c r="AK780" s="27"/>
      <c r="AL780" s="27" t="s">
        <v>2461</v>
      </c>
      <c r="AM780" s="23"/>
      <c r="AN780" s="23"/>
      <c r="AO780" s="23"/>
      <c r="AP780" s="23"/>
      <c r="AQ780" s="23"/>
      <c r="AR780" s="23"/>
      <c r="AS780" s="23" t="s">
        <v>129</v>
      </c>
      <c r="AT780" s="23" t="s">
        <v>128</v>
      </c>
      <c r="AU780" s="23" t="s">
        <v>128</v>
      </c>
      <c r="AV780" s="23" t="s">
        <v>128</v>
      </c>
      <c r="AW780" s="23" t="s">
        <v>129</v>
      </c>
      <c r="AX780" s="23" t="s">
        <v>128</v>
      </c>
      <c r="AY780" s="23"/>
      <c r="AZ780" s="23" t="s">
        <v>2460</v>
      </c>
      <c r="BA780" s="45" t="s">
        <v>6574</v>
      </c>
    </row>
    <row r="781" spans="1:53" ht="16.05" customHeight="1" x14ac:dyDescent="0.3">
      <c r="A781" s="23">
        <v>2005</v>
      </c>
      <c r="B781" s="27" t="s">
        <v>148</v>
      </c>
      <c r="C781" s="27" t="s">
        <v>191</v>
      </c>
      <c r="D781" s="27" t="s">
        <v>5265</v>
      </c>
      <c r="E781" s="25">
        <v>38515</v>
      </c>
      <c r="F781" s="38">
        <v>0.65400462962962969</v>
      </c>
      <c r="G781" s="22">
        <v>38515</v>
      </c>
      <c r="H781" s="37">
        <v>0.362337962962963</v>
      </c>
      <c r="I781" s="34" t="s">
        <v>6250</v>
      </c>
      <c r="J781" s="43">
        <v>33.533000000000001</v>
      </c>
      <c r="K781" s="43">
        <v>-116.56699999999999</v>
      </c>
      <c r="L781" s="56">
        <v>13.1</v>
      </c>
      <c r="M781" s="35">
        <v>5.2439999999999998</v>
      </c>
      <c r="N781" s="35">
        <v>5.2</v>
      </c>
      <c r="O781" s="57">
        <v>5.57</v>
      </c>
      <c r="P781" s="57">
        <v>4.8</v>
      </c>
      <c r="Q781" s="57">
        <v>4.8</v>
      </c>
      <c r="R781" s="57"/>
      <c r="S781" s="24" t="s">
        <v>5394</v>
      </c>
      <c r="T781" s="26" t="s">
        <v>171</v>
      </c>
      <c r="U781" s="24"/>
      <c r="V781" s="46"/>
      <c r="W781" s="58"/>
      <c r="X781" s="26">
        <v>0</v>
      </c>
      <c r="Y781" s="26">
        <v>0</v>
      </c>
      <c r="Z781" s="26">
        <v>0</v>
      </c>
      <c r="AA781" s="26"/>
      <c r="AB781" s="58"/>
      <c r="AC781" s="24"/>
      <c r="AD781" s="26" t="s">
        <v>470</v>
      </c>
      <c r="AE781" s="26"/>
      <c r="AF781" s="59"/>
      <c r="AG781" s="26"/>
      <c r="AH781" s="26"/>
      <c r="AI781" s="26"/>
      <c r="AJ781" s="26" t="s">
        <v>1631</v>
      </c>
      <c r="AK781" s="24"/>
      <c r="AL781" s="24"/>
      <c r="AM781" s="26"/>
      <c r="AN781" s="26"/>
      <c r="AO781" s="26"/>
      <c r="AP781" s="26"/>
      <c r="AQ781" s="26"/>
      <c r="AR781" s="26"/>
      <c r="AS781" s="26" t="s">
        <v>129</v>
      </c>
      <c r="AT781" s="26" t="s">
        <v>128</v>
      </c>
      <c r="AU781" s="26" t="s">
        <v>128</v>
      </c>
      <c r="AV781" s="26" t="s">
        <v>128</v>
      </c>
      <c r="AW781" s="26" t="s">
        <v>129</v>
      </c>
      <c r="AX781" s="26" t="s">
        <v>128</v>
      </c>
      <c r="AY781" s="26"/>
      <c r="AZ781" s="26" t="s">
        <v>5266</v>
      </c>
      <c r="BA781" s="39" t="s">
        <v>5264</v>
      </c>
    </row>
    <row r="782" spans="1:53" s="11" customFormat="1" ht="16.05" customHeight="1" x14ac:dyDescent="0.3">
      <c r="A782" s="23">
        <v>2005</v>
      </c>
      <c r="B782" s="27" t="s">
        <v>838</v>
      </c>
      <c r="C782" s="27" t="s">
        <v>1181</v>
      </c>
      <c r="D782" s="27" t="s">
        <v>2462</v>
      </c>
      <c r="E782" s="28">
        <v>38516</v>
      </c>
      <c r="F782" s="36">
        <v>0.16528935185185187</v>
      </c>
      <c r="G782" s="22">
        <v>38515</v>
      </c>
      <c r="H782" s="37">
        <v>0.95695601851851853</v>
      </c>
      <c r="I782" s="34" t="s">
        <v>6250</v>
      </c>
      <c r="J782" s="35">
        <v>18.315999999999999</v>
      </c>
      <c r="K782" s="35">
        <v>-77.442999999999998</v>
      </c>
      <c r="L782" s="42">
        <v>2.1</v>
      </c>
      <c r="M782" s="35">
        <v>5.2080000000000002</v>
      </c>
      <c r="N782" s="35"/>
      <c r="O782" s="44"/>
      <c r="P782" s="44">
        <v>5.0999999999999996</v>
      </c>
      <c r="Q782" s="44">
        <v>4.5999999999999996</v>
      </c>
      <c r="R782" s="44"/>
      <c r="S782" s="27" t="s">
        <v>5332</v>
      </c>
      <c r="T782" s="23" t="s">
        <v>134</v>
      </c>
      <c r="U782" s="27"/>
      <c r="V782" s="46"/>
      <c r="W782" s="47"/>
      <c r="X782" s="23"/>
      <c r="Y782" s="23"/>
      <c r="Z782" s="23" t="s">
        <v>420</v>
      </c>
      <c r="AA782" s="23"/>
      <c r="AB782" s="47"/>
      <c r="AC782" s="27" t="s">
        <v>2463</v>
      </c>
      <c r="AD782" s="23" t="s">
        <v>2095</v>
      </c>
      <c r="AE782" s="23">
        <v>1</v>
      </c>
      <c r="AF782" s="66"/>
      <c r="AG782" s="23"/>
      <c r="AH782" s="23" t="s">
        <v>129</v>
      </c>
      <c r="AI782" s="23"/>
      <c r="AJ782" s="23" t="s">
        <v>43</v>
      </c>
      <c r="AK782" s="27" t="s">
        <v>100</v>
      </c>
      <c r="AL782" s="27"/>
      <c r="AM782" s="23"/>
      <c r="AN782" s="23"/>
      <c r="AO782" s="23"/>
      <c r="AP782" s="23"/>
      <c r="AQ782" s="23"/>
      <c r="AR782" s="23"/>
      <c r="AS782" s="23" t="s">
        <v>129</v>
      </c>
      <c r="AT782" s="23" t="s">
        <v>128</v>
      </c>
      <c r="AU782" s="23" t="s">
        <v>128</v>
      </c>
      <c r="AV782" s="23" t="s">
        <v>128</v>
      </c>
      <c r="AW782" s="23" t="s">
        <v>129</v>
      </c>
      <c r="AX782" s="23" t="s">
        <v>128</v>
      </c>
      <c r="AY782" s="23"/>
      <c r="AZ782" s="23" t="s">
        <v>2464</v>
      </c>
      <c r="BA782" s="65" t="s">
        <v>2465</v>
      </c>
    </row>
    <row r="783" spans="1:53" s="11" customFormat="1" ht="16.05" customHeight="1" x14ac:dyDescent="0.3">
      <c r="A783" s="23">
        <v>2005</v>
      </c>
      <c r="B783" s="27" t="s">
        <v>148</v>
      </c>
      <c r="C783" s="27" t="s">
        <v>191</v>
      </c>
      <c r="D783" s="27" t="s">
        <v>2466</v>
      </c>
      <c r="E783" s="28">
        <v>38519</v>
      </c>
      <c r="F783" s="36">
        <v>0.87043981481481481</v>
      </c>
      <c r="G783" s="22">
        <v>38519</v>
      </c>
      <c r="H783" s="37">
        <v>0.57877314814814818</v>
      </c>
      <c r="I783" s="34" t="s">
        <v>6250</v>
      </c>
      <c r="J783" s="35">
        <v>34.058</v>
      </c>
      <c r="K783" s="35">
        <v>-117.011</v>
      </c>
      <c r="L783" s="42">
        <v>10.6</v>
      </c>
      <c r="M783" s="35">
        <v>4.9039999999999999</v>
      </c>
      <c r="N783" s="35"/>
      <c r="O783" s="44">
        <v>5.3</v>
      </c>
      <c r="P783" s="44">
        <v>4.8</v>
      </c>
      <c r="Q783" s="44">
        <v>4.7</v>
      </c>
      <c r="R783" s="44"/>
      <c r="S783" s="27" t="s">
        <v>5505</v>
      </c>
      <c r="T783" s="23" t="s">
        <v>724</v>
      </c>
      <c r="U783" s="27"/>
      <c r="V783" s="46">
        <v>13833651</v>
      </c>
      <c r="W783" s="47"/>
      <c r="X783" s="23">
        <v>0</v>
      </c>
      <c r="Y783" s="23">
        <v>0</v>
      </c>
      <c r="Z783" s="23">
        <v>3</v>
      </c>
      <c r="AA783" s="23"/>
      <c r="AB783" s="47"/>
      <c r="AC783" s="27"/>
      <c r="AD783" s="23" t="s">
        <v>470</v>
      </c>
      <c r="AE783" s="23"/>
      <c r="AF783" s="66"/>
      <c r="AG783" s="23"/>
      <c r="AH783" s="23" t="s">
        <v>129</v>
      </c>
      <c r="AI783" s="23" t="s">
        <v>128</v>
      </c>
      <c r="AJ783" s="23" t="s">
        <v>43</v>
      </c>
      <c r="AK783" s="27" t="s">
        <v>100</v>
      </c>
      <c r="AL783" s="27"/>
      <c r="AM783" s="23"/>
      <c r="AN783" s="23"/>
      <c r="AO783" s="23"/>
      <c r="AP783" s="23"/>
      <c r="AQ783" s="23"/>
      <c r="AR783" s="23"/>
      <c r="AS783" s="23" t="s">
        <v>129</v>
      </c>
      <c r="AT783" s="23" t="s">
        <v>129</v>
      </c>
      <c r="AU783" s="23" t="s">
        <v>128</v>
      </c>
      <c r="AV783" s="23" t="s">
        <v>128</v>
      </c>
      <c r="AW783" s="23" t="s">
        <v>129</v>
      </c>
      <c r="AX783" s="23" t="s">
        <v>128</v>
      </c>
      <c r="AY783" s="23"/>
      <c r="AZ783" s="23" t="s">
        <v>2467</v>
      </c>
      <c r="BA783" s="39" t="s">
        <v>5264</v>
      </c>
    </row>
    <row r="784" spans="1:53" ht="16.05" customHeight="1" x14ac:dyDescent="0.3">
      <c r="A784" s="23">
        <v>2005</v>
      </c>
      <c r="B784" s="27" t="s">
        <v>598</v>
      </c>
      <c r="C784" s="27" t="s">
        <v>598</v>
      </c>
      <c r="D784" s="27" t="s">
        <v>2468</v>
      </c>
      <c r="E784" s="28">
        <v>38523</v>
      </c>
      <c r="F784" s="36">
        <v>0.16890046296296299</v>
      </c>
      <c r="G784" s="22">
        <v>38523</v>
      </c>
      <c r="H784" s="37">
        <v>0.54390046296296302</v>
      </c>
      <c r="I784" s="34" t="s">
        <v>6250</v>
      </c>
      <c r="J784" s="35">
        <v>37.206000000000003</v>
      </c>
      <c r="K784" s="35">
        <v>138.41999999999999</v>
      </c>
      <c r="L784" s="42">
        <v>15.9</v>
      </c>
      <c r="M784" s="35">
        <v>4.96</v>
      </c>
      <c r="N784" s="35">
        <v>4.8</v>
      </c>
      <c r="O784" s="44"/>
      <c r="P784" s="44">
        <v>5.2</v>
      </c>
      <c r="Q784" s="44"/>
      <c r="R784" s="44"/>
      <c r="S784" s="27" t="s">
        <v>5396</v>
      </c>
      <c r="T784" s="23" t="s">
        <v>139</v>
      </c>
      <c r="U784" s="27"/>
      <c r="V784" s="46">
        <v>9585770</v>
      </c>
      <c r="W784" s="47"/>
      <c r="X784" s="23">
        <v>0</v>
      </c>
      <c r="Y784" s="23">
        <v>0</v>
      </c>
      <c r="Z784" s="23">
        <v>1</v>
      </c>
      <c r="AA784" s="23"/>
      <c r="AB784" s="47"/>
      <c r="AC784" s="27"/>
      <c r="AD784" s="23"/>
      <c r="AE784" s="23"/>
      <c r="AF784" s="66"/>
      <c r="AG784" s="23"/>
      <c r="AH784" s="23" t="s">
        <v>128</v>
      </c>
      <c r="AI784" s="23" t="s">
        <v>128</v>
      </c>
      <c r="AJ784" s="23" t="s">
        <v>387</v>
      </c>
      <c r="AK784" s="27" t="s">
        <v>290</v>
      </c>
      <c r="AL784" s="27" t="s">
        <v>2470</v>
      </c>
      <c r="AM784" s="23"/>
      <c r="AN784" s="23"/>
      <c r="AO784" s="23"/>
      <c r="AP784" s="23"/>
      <c r="AQ784" s="23"/>
      <c r="AR784" s="23"/>
      <c r="AS784" s="23" t="s">
        <v>129</v>
      </c>
      <c r="AT784" s="23" t="s">
        <v>129</v>
      </c>
      <c r="AU784" s="23" t="s">
        <v>128</v>
      </c>
      <c r="AV784" s="23" t="s">
        <v>128</v>
      </c>
      <c r="AW784" s="23" t="s">
        <v>129</v>
      </c>
      <c r="AX784" s="23" t="s">
        <v>128</v>
      </c>
      <c r="AY784" s="23"/>
      <c r="AZ784" s="23" t="s">
        <v>2469</v>
      </c>
      <c r="BA784" s="45" t="s">
        <v>6551</v>
      </c>
    </row>
    <row r="785" spans="1:53" ht="16.05" customHeight="1" x14ac:dyDescent="0.3">
      <c r="A785" s="23">
        <v>2005</v>
      </c>
      <c r="B785" s="27" t="s">
        <v>159</v>
      </c>
      <c r="C785" s="27" t="s">
        <v>239</v>
      </c>
      <c r="D785" s="27" t="s">
        <v>2471</v>
      </c>
      <c r="E785" s="28">
        <v>38543</v>
      </c>
      <c r="F785" s="36">
        <v>0.54874999999999996</v>
      </c>
      <c r="G785" s="22">
        <v>38543</v>
      </c>
      <c r="H785" s="37">
        <v>0.63208333333333333</v>
      </c>
      <c r="I785" s="34" t="s">
        <v>6250</v>
      </c>
      <c r="J785" s="35">
        <v>42.389000000000003</v>
      </c>
      <c r="K785" s="35">
        <v>19.812000000000001</v>
      </c>
      <c r="L785" s="42">
        <v>4.4000000000000004</v>
      </c>
      <c r="M785" s="35">
        <v>5.1849999999999996</v>
      </c>
      <c r="N785" s="35"/>
      <c r="O785" s="44">
        <v>5.5</v>
      </c>
      <c r="P785" s="44">
        <v>5.4</v>
      </c>
      <c r="Q785" s="44">
        <v>4.9000000000000004</v>
      </c>
      <c r="R785" s="44"/>
      <c r="S785" s="27" t="s">
        <v>5363</v>
      </c>
      <c r="T785" s="23" t="s">
        <v>497</v>
      </c>
      <c r="U785" s="27"/>
      <c r="V785" s="47"/>
      <c r="W785" s="47"/>
      <c r="X785" s="23" t="s">
        <v>126</v>
      </c>
      <c r="Y785" s="23"/>
      <c r="Z785" s="23" t="s">
        <v>126</v>
      </c>
      <c r="AA785" s="23"/>
      <c r="AB785" s="47"/>
      <c r="AC785" s="27"/>
      <c r="AD785" s="50" t="s">
        <v>140</v>
      </c>
      <c r="AE785" s="23"/>
      <c r="AF785" s="66" t="s">
        <v>141</v>
      </c>
      <c r="AG785" s="23"/>
      <c r="AH785" s="23"/>
      <c r="AI785" s="23"/>
      <c r="AJ785" s="23" t="s">
        <v>43</v>
      </c>
      <c r="AK785" s="27"/>
      <c r="AL785" s="27"/>
      <c r="AM785" s="23"/>
      <c r="AN785" s="23"/>
      <c r="AO785" s="23" t="s">
        <v>129</v>
      </c>
      <c r="AP785" s="23"/>
      <c r="AQ785" s="23" t="s">
        <v>129</v>
      </c>
      <c r="AR785" s="23"/>
      <c r="AS785" s="23" t="s">
        <v>129</v>
      </c>
      <c r="AT785" s="23" t="s">
        <v>128</v>
      </c>
      <c r="AU785" s="23" t="s">
        <v>129</v>
      </c>
      <c r="AV785" s="23" t="s">
        <v>128</v>
      </c>
      <c r="AW785" s="23" t="s">
        <v>129</v>
      </c>
      <c r="AX785" s="23" t="s">
        <v>128</v>
      </c>
      <c r="AY785" s="23"/>
      <c r="AZ785" s="23" t="s">
        <v>2472</v>
      </c>
      <c r="BA785" s="45"/>
    </row>
    <row r="786" spans="1:53" ht="15.6" customHeight="1" x14ac:dyDescent="0.3">
      <c r="A786" s="23">
        <v>2005</v>
      </c>
      <c r="B786" s="27" t="s">
        <v>218</v>
      </c>
      <c r="C786" s="27" t="s">
        <v>426</v>
      </c>
      <c r="D786" s="27" t="s">
        <v>2473</v>
      </c>
      <c r="E786" s="28">
        <v>38551</v>
      </c>
      <c r="F786" s="36">
        <v>8.6793981481481486E-2</v>
      </c>
      <c r="G786" s="22">
        <v>38551</v>
      </c>
      <c r="H786" s="37">
        <v>0.4201273148148148</v>
      </c>
      <c r="I786" s="34" t="s">
        <v>6250</v>
      </c>
      <c r="J786" s="35">
        <v>-9.9480000000000004</v>
      </c>
      <c r="K786" s="35">
        <v>124.48</v>
      </c>
      <c r="L786" s="42">
        <v>10</v>
      </c>
      <c r="M786" s="35">
        <v>5.3579999999999997</v>
      </c>
      <c r="N786" s="35">
        <v>5.4</v>
      </c>
      <c r="O786" s="44"/>
      <c r="P786" s="44">
        <v>5.7</v>
      </c>
      <c r="Q786" s="44">
        <v>5.2</v>
      </c>
      <c r="R786" s="44"/>
      <c r="S786" s="27" t="s">
        <v>5456</v>
      </c>
      <c r="T786" s="23"/>
      <c r="U786" s="27"/>
      <c r="V786" s="46">
        <v>2478328</v>
      </c>
      <c r="W786" s="47"/>
      <c r="X786" s="23" t="s">
        <v>126</v>
      </c>
      <c r="Y786" s="23"/>
      <c r="Z786" s="23" t="s">
        <v>126</v>
      </c>
      <c r="AA786" s="23"/>
      <c r="AB786" s="47"/>
      <c r="AC786" s="27"/>
      <c r="AD786" s="23">
        <v>9</v>
      </c>
      <c r="AE786" s="23" t="s">
        <v>136</v>
      </c>
      <c r="AF786" s="66" t="s">
        <v>141</v>
      </c>
      <c r="AG786" s="23"/>
      <c r="AH786" s="23" t="s">
        <v>128</v>
      </c>
      <c r="AI786" s="23" t="s">
        <v>128</v>
      </c>
      <c r="AJ786" s="23" t="s">
        <v>43</v>
      </c>
      <c r="AK786" s="27" t="s">
        <v>102</v>
      </c>
      <c r="AL786" s="27" t="s">
        <v>2475</v>
      </c>
      <c r="AM786" s="23"/>
      <c r="AN786" s="23"/>
      <c r="AO786" s="23"/>
      <c r="AP786" s="23"/>
      <c r="AQ786" s="23" t="s">
        <v>129</v>
      </c>
      <c r="AR786" s="23"/>
      <c r="AS786" s="23" t="s">
        <v>128</v>
      </c>
      <c r="AT786" s="23" t="s">
        <v>128</v>
      </c>
      <c r="AU786" s="23" t="s">
        <v>129</v>
      </c>
      <c r="AV786" s="23" t="s">
        <v>128</v>
      </c>
      <c r="AW786" s="23" t="s">
        <v>129</v>
      </c>
      <c r="AX786" s="23" t="s">
        <v>128</v>
      </c>
      <c r="AY786" s="23"/>
      <c r="AZ786" s="23" t="s">
        <v>2474</v>
      </c>
      <c r="BA786" s="45"/>
    </row>
    <row r="787" spans="1:53" ht="16.05" customHeight="1" x14ac:dyDescent="0.3">
      <c r="A787" s="23">
        <v>2005</v>
      </c>
      <c r="B787" s="27" t="s">
        <v>130</v>
      </c>
      <c r="C787" s="27" t="s">
        <v>131</v>
      </c>
      <c r="D787" s="27" t="s">
        <v>2476</v>
      </c>
      <c r="E787" s="28">
        <v>38558</v>
      </c>
      <c r="F787" s="36">
        <v>0.65533564814814815</v>
      </c>
      <c r="G787" s="22">
        <v>38558</v>
      </c>
      <c r="H787" s="37">
        <v>0.98866898148148152</v>
      </c>
      <c r="I787" s="34" t="s">
        <v>6250</v>
      </c>
      <c r="J787" s="35">
        <v>46.826999999999998</v>
      </c>
      <c r="K787" s="35">
        <v>125.05800000000001</v>
      </c>
      <c r="L787" s="42">
        <v>47.7</v>
      </c>
      <c r="M787" s="35">
        <v>5.0090000000000003</v>
      </c>
      <c r="N787" s="35"/>
      <c r="O787" s="44"/>
      <c r="P787" s="44">
        <v>5</v>
      </c>
      <c r="Q787" s="44">
        <v>4.7</v>
      </c>
      <c r="R787" s="44"/>
      <c r="S787" s="27" t="s">
        <v>5373</v>
      </c>
      <c r="T787" s="23" t="s">
        <v>134</v>
      </c>
      <c r="U787" s="27"/>
      <c r="V787" s="46">
        <v>3398557</v>
      </c>
      <c r="W787" s="47"/>
      <c r="X787" s="23">
        <v>1</v>
      </c>
      <c r="Y787" s="23">
        <v>1</v>
      </c>
      <c r="Z787" s="23">
        <v>12</v>
      </c>
      <c r="AA787" s="23"/>
      <c r="AB787" s="47">
        <v>2500</v>
      </c>
      <c r="AC787" s="24" t="s">
        <v>5919</v>
      </c>
      <c r="AD787" s="23">
        <v>1100</v>
      </c>
      <c r="AE787" s="23"/>
      <c r="AF787" s="66"/>
      <c r="AG787" s="23"/>
      <c r="AH787" s="23" t="s">
        <v>128</v>
      </c>
      <c r="AI787" s="23" t="s">
        <v>128</v>
      </c>
      <c r="AJ787" s="23" t="s">
        <v>43</v>
      </c>
      <c r="AK787" s="27" t="s">
        <v>100</v>
      </c>
      <c r="AL787" s="27"/>
      <c r="AM787" s="23"/>
      <c r="AN787" s="23"/>
      <c r="AO787" s="23"/>
      <c r="AP787" s="23"/>
      <c r="AQ787" s="23"/>
      <c r="AR787" s="23"/>
      <c r="AS787" s="23" t="s">
        <v>129</v>
      </c>
      <c r="AT787" s="23" t="s">
        <v>129</v>
      </c>
      <c r="AU787" s="23" t="s">
        <v>129</v>
      </c>
      <c r="AV787" s="23" t="s">
        <v>128</v>
      </c>
      <c r="AW787" s="23" t="s">
        <v>129</v>
      </c>
      <c r="AX787" s="23" t="s">
        <v>128</v>
      </c>
      <c r="AY787" s="23"/>
      <c r="AZ787" s="23" t="s">
        <v>2477</v>
      </c>
      <c r="BA787" s="45" t="s">
        <v>2478</v>
      </c>
    </row>
    <row r="788" spans="1:53" ht="16.05" customHeight="1" x14ac:dyDescent="0.3">
      <c r="A788" s="23">
        <v>2005</v>
      </c>
      <c r="B788" s="27" t="s">
        <v>123</v>
      </c>
      <c r="C788" s="27" t="s">
        <v>124</v>
      </c>
      <c r="D788" s="27" t="s">
        <v>2479</v>
      </c>
      <c r="E788" s="28">
        <v>38563</v>
      </c>
      <c r="F788" s="36">
        <v>0.90625</v>
      </c>
      <c r="G788" s="22">
        <v>38564</v>
      </c>
      <c r="H788" s="37">
        <v>3.125E-2</v>
      </c>
      <c r="I788" s="34" t="s">
        <v>6250</v>
      </c>
      <c r="J788" s="35">
        <v>39.436999999999998</v>
      </c>
      <c r="K788" s="35">
        <v>33.088999999999999</v>
      </c>
      <c r="L788" s="42">
        <v>5</v>
      </c>
      <c r="M788" s="35">
        <v>5.2779999999999996</v>
      </c>
      <c r="N788" s="35">
        <v>5.4</v>
      </c>
      <c r="O788" s="44">
        <v>5.3</v>
      </c>
      <c r="P788" s="44">
        <v>4.8</v>
      </c>
      <c r="Q788" s="44">
        <v>4.8</v>
      </c>
      <c r="R788" s="44"/>
      <c r="S788" s="27" t="s">
        <v>5403</v>
      </c>
      <c r="T788" s="23" t="s">
        <v>139</v>
      </c>
      <c r="U788" s="27"/>
      <c r="V788" s="47"/>
      <c r="W788" s="47"/>
      <c r="X788" s="23" t="s">
        <v>126</v>
      </c>
      <c r="Y788" s="23"/>
      <c r="Z788" s="23" t="s">
        <v>126</v>
      </c>
      <c r="AA788" s="23"/>
      <c r="AB788" s="47"/>
      <c r="AC788" s="27"/>
      <c r="AD788" s="23" t="s">
        <v>232</v>
      </c>
      <c r="AE788" s="23" t="s">
        <v>126</v>
      </c>
      <c r="AF788" s="66" t="s">
        <v>141</v>
      </c>
      <c r="AG788" s="23"/>
      <c r="AH788" s="23"/>
      <c r="AI788" s="23"/>
      <c r="AJ788" s="23" t="s">
        <v>43</v>
      </c>
      <c r="AK788" s="27"/>
      <c r="AL788" s="27"/>
      <c r="AM788" s="23"/>
      <c r="AN788" s="23"/>
      <c r="AO788" s="23"/>
      <c r="AP788" s="23"/>
      <c r="AQ788" s="23" t="s">
        <v>129</v>
      </c>
      <c r="AR788" s="23"/>
      <c r="AS788" s="23" t="s">
        <v>129</v>
      </c>
      <c r="AT788" s="23" t="s">
        <v>128</v>
      </c>
      <c r="AU788" s="23" t="s">
        <v>129</v>
      </c>
      <c r="AV788" s="23" t="s">
        <v>128</v>
      </c>
      <c r="AW788" s="23" t="s">
        <v>129</v>
      </c>
      <c r="AX788" s="23" t="s">
        <v>128</v>
      </c>
      <c r="AY788" s="23"/>
      <c r="AZ788" s="23" t="s">
        <v>2480</v>
      </c>
      <c r="BA788" s="45" t="s">
        <v>2481</v>
      </c>
    </row>
    <row r="789" spans="1:53" ht="16.05" customHeight="1" x14ac:dyDescent="0.3">
      <c r="A789" s="23">
        <v>2005</v>
      </c>
      <c r="B789" s="27" t="s">
        <v>130</v>
      </c>
      <c r="C789" s="27" t="s">
        <v>131</v>
      </c>
      <c r="D789" s="27" t="s">
        <v>2482</v>
      </c>
      <c r="E789" s="28">
        <v>38569</v>
      </c>
      <c r="F789" s="36">
        <v>0.59361111111111109</v>
      </c>
      <c r="G789" s="22">
        <v>38569</v>
      </c>
      <c r="H789" s="37">
        <v>0.92694444444444446</v>
      </c>
      <c r="I789" s="34" t="s">
        <v>6250</v>
      </c>
      <c r="J789" s="35">
        <v>26.568999999999999</v>
      </c>
      <c r="K789" s="35">
        <v>103.036</v>
      </c>
      <c r="L789" s="42">
        <v>42.4</v>
      </c>
      <c r="M789" s="35">
        <v>5.2640000000000002</v>
      </c>
      <c r="N789" s="35"/>
      <c r="O789" s="44"/>
      <c r="P789" s="44">
        <v>5.2</v>
      </c>
      <c r="Q789" s="44">
        <v>4.8</v>
      </c>
      <c r="R789" s="44"/>
      <c r="S789" s="27" t="s">
        <v>5303</v>
      </c>
      <c r="T789" s="23" t="s">
        <v>582</v>
      </c>
      <c r="U789" s="27"/>
      <c r="V789" s="46"/>
      <c r="W789" s="47">
        <v>18500</v>
      </c>
      <c r="X789" s="23">
        <v>0</v>
      </c>
      <c r="Y789" s="23">
        <v>0</v>
      </c>
      <c r="Z789" s="23">
        <v>9</v>
      </c>
      <c r="AA789" s="23"/>
      <c r="AB789" s="47"/>
      <c r="AC789" s="27"/>
      <c r="AD789" s="23">
        <v>3700</v>
      </c>
      <c r="AE789" s="23"/>
      <c r="AF789" s="62" t="s">
        <v>137</v>
      </c>
      <c r="AG789" s="23"/>
      <c r="AH789" s="23"/>
      <c r="AI789" s="23"/>
      <c r="AJ789" s="23" t="s">
        <v>311</v>
      </c>
      <c r="AK789" s="27" t="s">
        <v>999</v>
      </c>
      <c r="AL789" s="27"/>
      <c r="AM789" s="23"/>
      <c r="AN789" s="23"/>
      <c r="AO789" s="23"/>
      <c r="AP789" s="23"/>
      <c r="AQ789" s="23" t="s">
        <v>129</v>
      </c>
      <c r="AR789" s="23"/>
      <c r="AS789" s="23" t="s">
        <v>129</v>
      </c>
      <c r="AT789" s="23" t="s">
        <v>129</v>
      </c>
      <c r="AU789" s="23" t="s">
        <v>129</v>
      </c>
      <c r="AV789" s="23" t="s">
        <v>129</v>
      </c>
      <c r="AW789" s="23" t="s">
        <v>129</v>
      </c>
      <c r="AX789" s="23" t="s">
        <v>128</v>
      </c>
      <c r="AY789" s="23"/>
      <c r="AZ789" s="23" t="s">
        <v>2483</v>
      </c>
      <c r="BA789" s="45"/>
    </row>
    <row r="790" spans="1:53" ht="16.05" customHeight="1" x14ac:dyDescent="0.3">
      <c r="A790" s="23">
        <v>2005</v>
      </c>
      <c r="B790" s="27" t="s">
        <v>130</v>
      </c>
      <c r="C790" s="27" t="s">
        <v>1963</v>
      </c>
      <c r="D790" s="27" t="s">
        <v>2484</v>
      </c>
      <c r="E790" s="28">
        <v>38569</v>
      </c>
      <c r="F790" s="36">
        <v>0.75501157407407404</v>
      </c>
      <c r="G790" s="28">
        <v>38570</v>
      </c>
      <c r="H790" s="36">
        <v>4.6678240740740735E-2</v>
      </c>
      <c r="I790" s="34" t="s">
        <v>6252</v>
      </c>
      <c r="J790" s="35">
        <v>9.9849999999999994</v>
      </c>
      <c r="K790" s="35">
        <v>108.383</v>
      </c>
      <c r="L790" s="42">
        <v>10</v>
      </c>
      <c r="M790" s="43">
        <v>5.0199999999999996</v>
      </c>
      <c r="N790" s="35"/>
      <c r="O790" s="44">
        <v>4.5</v>
      </c>
      <c r="P790" s="44">
        <v>4.5</v>
      </c>
      <c r="Q790" s="44">
        <v>4.3</v>
      </c>
      <c r="R790" s="44"/>
      <c r="S790" s="27" t="s">
        <v>5110</v>
      </c>
      <c r="T790" s="23"/>
      <c r="U790" s="27"/>
      <c r="V790" s="46"/>
      <c r="W790" s="47"/>
      <c r="X790" s="23">
        <v>0</v>
      </c>
      <c r="Y790" s="23">
        <v>0</v>
      </c>
      <c r="Z790" s="23">
        <v>0</v>
      </c>
      <c r="AA790" s="23"/>
      <c r="AB790" s="47"/>
      <c r="AC790" s="27"/>
      <c r="AD790" s="23" t="s">
        <v>420</v>
      </c>
      <c r="AE790" s="23"/>
      <c r="AF790" s="23" t="s">
        <v>141</v>
      </c>
      <c r="AG790" s="23"/>
      <c r="AH790" s="23"/>
      <c r="AI790" s="23"/>
      <c r="AJ790" s="23" t="s">
        <v>2486</v>
      </c>
      <c r="AK790" s="27" t="s">
        <v>764</v>
      </c>
      <c r="AL790" s="27"/>
      <c r="AM790" s="23"/>
      <c r="AN790" s="23"/>
      <c r="AO790" s="23"/>
      <c r="AP790" s="23"/>
      <c r="AQ790" s="23" t="s">
        <v>129</v>
      </c>
      <c r="AR790" s="23"/>
      <c r="AS790" s="23" t="s">
        <v>129</v>
      </c>
      <c r="AT790" s="23" t="s">
        <v>128</v>
      </c>
      <c r="AU790" s="23" t="s">
        <v>129</v>
      </c>
      <c r="AV790" s="23" t="s">
        <v>128</v>
      </c>
      <c r="AW790" s="23" t="s">
        <v>129</v>
      </c>
      <c r="AX790" s="23" t="s">
        <v>128</v>
      </c>
      <c r="AY790" s="23"/>
      <c r="AZ790" s="23" t="s">
        <v>2485</v>
      </c>
      <c r="BA790" s="45" t="s">
        <v>6457</v>
      </c>
    </row>
    <row r="791" spans="1:53" ht="16.05" customHeight="1" x14ac:dyDescent="0.3">
      <c r="A791" s="23">
        <v>2005</v>
      </c>
      <c r="B791" s="27" t="s">
        <v>187</v>
      </c>
      <c r="C791" s="27" t="s">
        <v>188</v>
      </c>
      <c r="D791" s="27" t="s">
        <v>1425</v>
      </c>
      <c r="E791" s="28">
        <v>38573</v>
      </c>
      <c r="F791" s="36">
        <v>0.21481481481481482</v>
      </c>
      <c r="G791" s="22">
        <v>38573</v>
      </c>
      <c r="H791" s="37">
        <v>0.40231481481481479</v>
      </c>
      <c r="I791" s="34" t="s">
        <v>6250</v>
      </c>
      <c r="J791" s="35">
        <v>28.85</v>
      </c>
      <c r="K791" s="35">
        <v>52.56</v>
      </c>
      <c r="L791" s="42">
        <v>10</v>
      </c>
      <c r="M791" s="35">
        <v>5.1269999999999998</v>
      </c>
      <c r="N791" s="35"/>
      <c r="O791" s="44">
        <v>5</v>
      </c>
      <c r="P791" s="44">
        <v>5.0999999999999996</v>
      </c>
      <c r="Q791" s="44"/>
      <c r="R791" s="44"/>
      <c r="S791" s="27" t="s">
        <v>5325</v>
      </c>
      <c r="T791" s="23" t="s">
        <v>134</v>
      </c>
      <c r="U791" s="27"/>
      <c r="V791" s="47"/>
      <c r="W791" s="47"/>
      <c r="X791" s="23" t="s">
        <v>126</v>
      </c>
      <c r="Y791" s="23"/>
      <c r="Z791" s="23" t="s">
        <v>126</v>
      </c>
      <c r="AA791" s="23"/>
      <c r="AB791" s="47"/>
      <c r="AC791" s="27"/>
      <c r="AD791" s="23" t="s">
        <v>232</v>
      </c>
      <c r="AE791" s="23" t="s">
        <v>126</v>
      </c>
      <c r="AF791" s="66" t="s">
        <v>141</v>
      </c>
      <c r="AG791" s="23"/>
      <c r="AH791" s="23"/>
      <c r="AI791" s="23"/>
      <c r="AJ791" s="23" t="s">
        <v>43</v>
      </c>
      <c r="AK791" s="27"/>
      <c r="AL791" s="27"/>
      <c r="AM791" s="23"/>
      <c r="AN791" s="23"/>
      <c r="AO791" s="23"/>
      <c r="AP791" s="23"/>
      <c r="AQ791" s="23" t="s">
        <v>129</v>
      </c>
      <c r="AR791" s="23"/>
      <c r="AS791" s="23" t="s">
        <v>129</v>
      </c>
      <c r="AT791" s="23" t="s">
        <v>128</v>
      </c>
      <c r="AU791" s="23" t="s">
        <v>129</v>
      </c>
      <c r="AV791" s="23" t="s">
        <v>128</v>
      </c>
      <c r="AW791" s="23" t="s">
        <v>129</v>
      </c>
      <c r="AX791" s="23" t="s">
        <v>128</v>
      </c>
      <c r="AY791" s="23"/>
      <c r="AZ791" s="23" t="s">
        <v>2487</v>
      </c>
      <c r="BA791" s="45"/>
    </row>
    <row r="792" spans="1:53" ht="16.05" customHeight="1" x14ac:dyDescent="0.3">
      <c r="A792" s="23">
        <v>2005</v>
      </c>
      <c r="B792" s="27" t="s">
        <v>130</v>
      </c>
      <c r="C792" s="27" t="s">
        <v>131</v>
      </c>
      <c r="D792" s="27" t="s">
        <v>2488</v>
      </c>
      <c r="E792" s="28">
        <v>38577</v>
      </c>
      <c r="F792" s="36">
        <v>0.20745370370370372</v>
      </c>
      <c r="G792" s="22">
        <v>38577</v>
      </c>
      <c r="H792" s="37">
        <v>0.54078703703703701</v>
      </c>
      <c r="I792" s="34" t="s">
        <v>6250</v>
      </c>
      <c r="J792" s="35">
        <v>23.626999999999999</v>
      </c>
      <c r="K792" s="35">
        <v>104.10299999999999</v>
      </c>
      <c r="L792" s="42">
        <v>10</v>
      </c>
      <c r="M792" s="35">
        <v>5.14</v>
      </c>
      <c r="N792" s="35"/>
      <c r="O792" s="44">
        <v>5.0999999999999996</v>
      </c>
      <c r="P792" s="44">
        <v>4.7</v>
      </c>
      <c r="Q792" s="44">
        <v>4.5</v>
      </c>
      <c r="R792" s="44"/>
      <c r="S792" s="27" t="s">
        <v>5110</v>
      </c>
      <c r="T792" s="23" t="s">
        <v>582</v>
      </c>
      <c r="U792" s="27"/>
      <c r="V792" s="46">
        <v>5213004</v>
      </c>
      <c r="W792" s="47"/>
      <c r="X792" s="23">
        <v>0</v>
      </c>
      <c r="Y792" s="23">
        <v>0</v>
      </c>
      <c r="Z792" s="23">
        <v>26</v>
      </c>
      <c r="AA792" s="23"/>
      <c r="AB792" s="47"/>
      <c r="AC792" s="27"/>
      <c r="AD792" s="50" t="s">
        <v>211</v>
      </c>
      <c r="AE792" s="23" t="s">
        <v>136</v>
      </c>
      <c r="AF792" s="66" t="s">
        <v>141</v>
      </c>
      <c r="AG792" s="23" t="s">
        <v>129</v>
      </c>
      <c r="AH792" s="23" t="s">
        <v>128</v>
      </c>
      <c r="AI792" s="23" t="s">
        <v>128</v>
      </c>
      <c r="AJ792" s="23" t="s">
        <v>43</v>
      </c>
      <c r="AK792" s="27" t="s">
        <v>100</v>
      </c>
      <c r="AL792" s="27"/>
      <c r="AM792" s="23"/>
      <c r="AN792" s="23"/>
      <c r="AO792" s="23" t="s">
        <v>129</v>
      </c>
      <c r="AP792" s="23"/>
      <c r="AQ792" s="23" t="s">
        <v>129</v>
      </c>
      <c r="AR792" s="23"/>
      <c r="AS792" s="23" t="s">
        <v>129</v>
      </c>
      <c r="AT792" s="23" t="s">
        <v>129</v>
      </c>
      <c r="AU792" s="23" t="s">
        <v>129</v>
      </c>
      <c r="AV792" s="23" t="s">
        <v>128</v>
      </c>
      <c r="AW792" s="23" t="s">
        <v>129</v>
      </c>
      <c r="AX792" s="23" t="s">
        <v>128</v>
      </c>
      <c r="AY792" s="23"/>
      <c r="AZ792" s="23" t="s">
        <v>2489</v>
      </c>
      <c r="BA792" s="65" t="s">
        <v>2490</v>
      </c>
    </row>
    <row r="793" spans="1:53" ht="16.05" customHeight="1" x14ac:dyDescent="0.3">
      <c r="A793" s="23">
        <v>2005</v>
      </c>
      <c r="B793" s="27" t="s">
        <v>357</v>
      </c>
      <c r="C793" s="27" t="s">
        <v>358</v>
      </c>
      <c r="D793" s="27" t="s">
        <v>1491</v>
      </c>
      <c r="E793" s="28">
        <v>38578</v>
      </c>
      <c r="F793" s="36">
        <v>0.27328703703703705</v>
      </c>
      <c r="G793" s="22">
        <v>38578</v>
      </c>
      <c r="H793" s="37">
        <v>0.50245370370370368</v>
      </c>
      <c r="I793" s="34" t="s">
        <v>6250</v>
      </c>
      <c r="J793" s="35">
        <v>17.398</v>
      </c>
      <c r="K793" s="35">
        <v>74.117999999999995</v>
      </c>
      <c r="L793" s="42">
        <v>35</v>
      </c>
      <c r="M793" s="43">
        <v>4.4400000000000004</v>
      </c>
      <c r="N793" s="35"/>
      <c r="O793" s="44">
        <v>3.8</v>
      </c>
      <c r="P793" s="44">
        <v>4.4000000000000004</v>
      </c>
      <c r="Q793" s="44"/>
      <c r="R793" s="44"/>
      <c r="S793" s="27" t="s">
        <v>5110</v>
      </c>
      <c r="T793" s="23" t="s">
        <v>134</v>
      </c>
      <c r="U793" s="27"/>
      <c r="V793" s="47"/>
      <c r="W793" s="47"/>
      <c r="X793" s="23" t="s">
        <v>126</v>
      </c>
      <c r="Y793" s="23"/>
      <c r="Z793" s="23"/>
      <c r="AA793" s="23"/>
      <c r="AB793" s="47"/>
      <c r="AC793" s="27"/>
      <c r="AD793" s="23" t="s">
        <v>232</v>
      </c>
      <c r="AE793" s="23" t="s">
        <v>126</v>
      </c>
      <c r="AF793" s="62" t="s">
        <v>137</v>
      </c>
      <c r="AG793" s="23"/>
      <c r="AH793" s="23"/>
      <c r="AI793" s="23"/>
      <c r="AJ793" s="23" t="s">
        <v>2492</v>
      </c>
      <c r="AK793" s="27"/>
      <c r="AL793" s="27"/>
      <c r="AM793" s="23"/>
      <c r="AN793" s="23"/>
      <c r="AO793" s="23"/>
      <c r="AP793" s="23"/>
      <c r="AQ793" s="23" t="s">
        <v>129</v>
      </c>
      <c r="AR793" s="23"/>
      <c r="AS793" s="23" t="s">
        <v>128</v>
      </c>
      <c r="AT793" s="23" t="s">
        <v>128</v>
      </c>
      <c r="AU793" s="23" t="s">
        <v>129</v>
      </c>
      <c r="AV793" s="23" t="s">
        <v>128</v>
      </c>
      <c r="AW793" s="23" t="s">
        <v>129</v>
      </c>
      <c r="AX793" s="23" t="s">
        <v>128</v>
      </c>
      <c r="AY793" s="23"/>
      <c r="AZ793" s="23" t="s">
        <v>2491</v>
      </c>
      <c r="BA793" s="45"/>
    </row>
    <row r="794" spans="1:53" ht="16.05" customHeight="1" x14ac:dyDescent="0.3">
      <c r="A794" s="23">
        <v>2005</v>
      </c>
      <c r="B794" s="27" t="s">
        <v>357</v>
      </c>
      <c r="C794" s="27" t="s">
        <v>358</v>
      </c>
      <c r="D794" s="27" t="s">
        <v>2493</v>
      </c>
      <c r="E794" s="28">
        <v>38580</v>
      </c>
      <c r="F794" s="36">
        <v>0.15687500000000001</v>
      </c>
      <c r="G794" s="22">
        <v>38580</v>
      </c>
      <c r="H794" s="37">
        <v>0.38604166666666667</v>
      </c>
      <c r="I794" s="34" t="s">
        <v>6250</v>
      </c>
      <c r="J794" s="35">
        <v>30.923999999999999</v>
      </c>
      <c r="K794" s="35">
        <v>78.56</v>
      </c>
      <c r="L794" s="42">
        <v>42.6</v>
      </c>
      <c r="M794" s="43">
        <v>4.4400000000000004</v>
      </c>
      <c r="N794" s="35"/>
      <c r="O794" s="44"/>
      <c r="P794" s="44">
        <v>4.4000000000000004</v>
      </c>
      <c r="Q794" s="44">
        <v>4.7</v>
      </c>
      <c r="R794" s="44"/>
      <c r="S794" s="27" t="s">
        <v>5110</v>
      </c>
      <c r="T794" s="23" t="s">
        <v>139</v>
      </c>
      <c r="U794" s="27"/>
      <c r="V794" s="47"/>
      <c r="W794" s="47"/>
      <c r="X794" s="81" t="s">
        <v>126</v>
      </c>
      <c r="Y794" s="23"/>
      <c r="Z794" s="23"/>
      <c r="AA794" s="23"/>
      <c r="AB794" s="47"/>
      <c r="AC794" s="27"/>
      <c r="AD794" s="50" t="s">
        <v>140</v>
      </c>
      <c r="AE794" s="50" t="s">
        <v>136</v>
      </c>
      <c r="AF794" s="66" t="s">
        <v>141</v>
      </c>
      <c r="AG794" s="23"/>
      <c r="AH794" s="23"/>
      <c r="AI794" s="23"/>
      <c r="AJ794" s="23" t="s">
        <v>43</v>
      </c>
      <c r="AK794" s="27"/>
      <c r="AL794" s="27"/>
      <c r="AM794" s="23"/>
      <c r="AN794" s="23"/>
      <c r="AO794" s="23" t="s">
        <v>129</v>
      </c>
      <c r="AP794" s="23" t="s">
        <v>129</v>
      </c>
      <c r="AQ794" s="23" t="s">
        <v>129</v>
      </c>
      <c r="AR794" s="23"/>
      <c r="AS794" s="23" t="s">
        <v>128</v>
      </c>
      <c r="AT794" s="23" t="s">
        <v>128</v>
      </c>
      <c r="AU794" s="23" t="s">
        <v>129</v>
      </c>
      <c r="AV794" s="23" t="s">
        <v>128</v>
      </c>
      <c r="AW794" s="23" t="s">
        <v>129</v>
      </c>
      <c r="AX794" s="23" t="s">
        <v>128</v>
      </c>
      <c r="AY794" s="23"/>
      <c r="AZ794" s="23" t="s">
        <v>2494</v>
      </c>
      <c r="BA794" s="45"/>
    </row>
    <row r="795" spans="1:53" ht="16.05" customHeight="1" x14ac:dyDescent="0.3">
      <c r="A795" s="23">
        <v>2005</v>
      </c>
      <c r="B795" s="27" t="s">
        <v>598</v>
      </c>
      <c r="C795" s="27" t="s">
        <v>598</v>
      </c>
      <c r="D795" s="27" t="s">
        <v>2468</v>
      </c>
      <c r="E795" s="28">
        <v>38585</v>
      </c>
      <c r="F795" s="36">
        <v>0.10380787037037037</v>
      </c>
      <c r="G795" s="22">
        <v>38585</v>
      </c>
      <c r="H795" s="37">
        <v>0.47880787037037037</v>
      </c>
      <c r="I795" s="34" t="s">
        <v>6250</v>
      </c>
      <c r="J795" s="35">
        <v>37.276000000000003</v>
      </c>
      <c r="K795" s="35">
        <v>138.58799999999999</v>
      </c>
      <c r="L795" s="42">
        <v>13.3</v>
      </c>
      <c r="M795" s="35">
        <v>4.8460000000000001</v>
      </c>
      <c r="N795" s="35">
        <v>4.5999999999999996</v>
      </c>
      <c r="O795" s="44"/>
      <c r="P795" s="44"/>
      <c r="Q795" s="44"/>
      <c r="R795" s="44"/>
      <c r="S795" s="27" t="s">
        <v>5404</v>
      </c>
      <c r="T795" s="23"/>
      <c r="U795" s="27"/>
      <c r="V795" s="46">
        <v>9052113</v>
      </c>
      <c r="W795" s="47"/>
      <c r="X795" s="23">
        <v>0</v>
      </c>
      <c r="Y795" s="23">
        <v>0</v>
      </c>
      <c r="Z795" s="23">
        <v>2</v>
      </c>
      <c r="AA795" s="23"/>
      <c r="AB795" s="47"/>
      <c r="AC795" s="27"/>
      <c r="AD795" s="23"/>
      <c r="AE795" s="23"/>
      <c r="AF795" s="23"/>
      <c r="AG795" s="23" t="s">
        <v>129</v>
      </c>
      <c r="AH795" s="23" t="s">
        <v>128</v>
      </c>
      <c r="AI795" s="23" t="s">
        <v>128</v>
      </c>
      <c r="AJ795" s="23" t="s">
        <v>2496</v>
      </c>
      <c r="AK795" s="27"/>
      <c r="AL795" s="27"/>
      <c r="AM795" s="23"/>
      <c r="AN795" s="23"/>
      <c r="AO795" s="23"/>
      <c r="AP795" s="23"/>
      <c r="AQ795" s="23"/>
      <c r="AR795" s="23"/>
      <c r="AS795" s="23" t="s">
        <v>129</v>
      </c>
      <c r="AT795" s="23" t="s">
        <v>129</v>
      </c>
      <c r="AU795" s="23" t="s">
        <v>128</v>
      </c>
      <c r="AV795" s="23" t="s">
        <v>128</v>
      </c>
      <c r="AW795" s="23" t="s">
        <v>129</v>
      </c>
      <c r="AX795" s="23" t="s">
        <v>128</v>
      </c>
      <c r="AY795" s="23"/>
      <c r="AZ795" s="23" t="s">
        <v>2495</v>
      </c>
      <c r="BA795" s="45" t="s">
        <v>6436</v>
      </c>
    </row>
    <row r="796" spans="1:53" ht="16.05" customHeight="1" x14ac:dyDescent="0.3">
      <c r="A796" s="23">
        <v>2005</v>
      </c>
      <c r="B796" s="27" t="s">
        <v>357</v>
      </c>
      <c r="C796" s="27" t="s">
        <v>358</v>
      </c>
      <c r="D796" s="27" t="s">
        <v>2497</v>
      </c>
      <c r="E796" s="28">
        <v>38594</v>
      </c>
      <c r="F796" s="36">
        <v>0.37033564814814812</v>
      </c>
      <c r="G796" s="22">
        <v>38594</v>
      </c>
      <c r="H796" s="37">
        <v>0.59950231481481475</v>
      </c>
      <c r="I796" s="34" t="s">
        <v>6250</v>
      </c>
      <c r="J796" s="35">
        <v>17.067</v>
      </c>
      <c r="K796" s="35">
        <v>73.772999999999996</v>
      </c>
      <c r="L796" s="42">
        <v>10</v>
      </c>
      <c r="M796" s="43">
        <v>4.71</v>
      </c>
      <c r="N796" s="35"/>
      <c r="O796" s="44"/>
      <c r="P796" s="44">
        <v>4.7</v>
      </c>
      <c r="Q796" s="44">
        <v>3.8</v>
      </c>
      <c r="R796" s="44"/>
      <c r="S796" s="27" t="s">
        <v>5110</v>
      </c>
      <c r="T796" s="23" t="s">
        <v>139</v>
      </c>
      <c r="U796" s="27"/>
      <c r="V796" s="46">
        <v>298613</v>
      </c>
      <c r="W796" s="47"/>
      <c r="X796" s="23" t="s">
        <v>126</v>
      </c>
      <c r="Y796" s="23"/>
      <c r="Z796" s="23"/>
      <c r="AA796" s="23"/>
      <c r="AB796" s="47"/>
      <c r="AC796" s="27"/>
      <c r="AD796" s="23" t="s">
        <v>232</v>
      </c>
      <c r="AE796" s="23" t="s">
        <v>126</v>
      </c>
      <c r="AF796" s="66" t="s">
        <v>141</v>
      </c>
      <c r="AG796" s="23"/>
      <c r="AH796" s="23" t="s">
        <v>128</v>
      </c>
      <c r="AI796" s="23" t="s">
        <v>128</v>
      </c>
      <c r="AJ796" s="23" t="s">
        <v>2499</v>
      </c>
      <c r="AK796" s="27"/>
      <c r="AL796" s="27" t="s">
        <v>2500</v>
      </c>
      <c r="AM796" s="23"/>
      <c r="AN796" s="23"/>
      <c r="AO796" s="23"/>
      <c r="AP796" s="23"/>
      <c r="AQ796" s="23" t="s">
        <v>129</v>
      </c>
      <c r="AR796" s="23"/>
      <c r="AS796" s="23" t="s">
        <v>129</v>
      </c>
      <c r="AT796" s="23" t="s">
        <v>128</v>
      </c>
      <c r="AU796" s="23" t="s">
        <v>129</v>
      </c>
      <c r="AV796" s="23" t="s">
        <v>128</v>
      </c>
      <c r="AW796" s="23" t="s">
        <v>129</v>
      </c>
      <c r="AX796" s="23" t="s">
        <v>128</v>
      </c>
      <c r="AY796" s="23"/>
      <c r="AZ796" s="23" t="s">
        <v>2498</v>
      </c>
      <c r="BA796" s="45"/>
    </row>
    <row r="797" spans="1:53" ht="16.05" customHeight="1" x14ac:dyDescent="0.3">
      <c r="A797" s="23">
        <v>2005</v>
      </c>
      <c r="B797" s="27" t="s">
        <v>269</v>
      </c>
      <c r="C797" s="27" t="s">
        <v>270</v>
      </c>
      <c r="D797" s="27" t="s">
        <v>2501</v>
      </c>
      <c r="E797" s="28">
        <v>38626</v>
      </c>
      <c r="F797" s="36">
        <v>0.9304513888888889</v>
      </c>
      <c r="G797" s="22">
        <v>38626</v>
      </c>
      <c r="H797" s="37">
        <v>0.72211805555555564</v>
      </c>
      <c r="I797" s="34" t="s">
        <v>6250</v>
      </c>
      <c r="J797" s="35">
        <v>-16.635000000000002</v>
      </c>
      <c r="K797" s="35">
        <v>-70.793999999999997</v>
      </c>
      <c r="L797" s="42">
        <v>20</v>
      </c>
      <c r="M797" s="35">
        <v>5.3289999999999997</v>
      </c>
      <c r="N797" s="35"/>
      <c r="O797" s="44">
        <v>5.4</v>
      </c>
      <c r="P797" s="44">
        <v>5.3</v>
      </c>
      <c r="Q797" s="44"/>
      <c r="R797" s="44"/>
      <c r="S797" s="27" t="s">
        <v>5368</v>
      </c>
      <c r="T797" s="23" t="s">
        <v>497</v>
      </c>
      <c r="U797" s="27"/>
      <c r="V797" s="46">
        <v>1982840</v>
      </c>
      <c r="W797" s="47" t="s">
        <v>2502</v>
      </c>
      <c r="X797" s="23">
        <v>0</v>
      </c>
      <c r="Y797" s="23">
        <v>0</v>
      </c>
      <c r="Z797" s="23">
        <v>10</v>
      </c>
      <c r="AA797" s="23"/>
      <c r="AB797" s="47"/>
      <c r="AC797" s="27"/>
      <c r="AD797" s="23">
        <v>379</v>
      </c>
      <c r="AE797" s="23">
        <v>471</v>
      </c>
      <c r="AF797" s="66" t="s">
        <v>141</v>
      </c>
      <c r="AG797" s="23" t="s">
        <v>129</v>
      </c>
      <c r="AH797" s="23" t="s">
        <v>129</v>
      </c>
      <c r="AI797" s="23" t="s">
        <v>128</v>
      </c>
      <c r="AJ797" s="23" t="s">
        <v>43</v>
      </c>
      <c r="AK797" s="27" t="s">
        <v>102</v>
      </c>
      <c r="AL797" s="27" t="s">
        <v>2504</v>
      </c>
      <c r="AM797" s="23"/>
      <c r="AN797" s="23"/>
      <c r="AO797" s="23"/>
      <c r="AP797" s="23"/>
      <c r="AQ797" s="23" t="s">
        <v>129</v>
      </c>
      <c r="AR797" s="23"/>
      <c r="AS797" s="23" t="s">
        <v>129</v>
      </c>
      <c r="AT797" s="23" t="s">
        <v>129</v>
      </c>
      <c r="AU797" s="23" t="s">
        <v>129</v>
      </c>
      <c r="AV797" s="23" t="s">
        <v>128</v>
      </c>
      <c r="AW797" s="23" t="s">
        <v>129</v>
      </c>
      <c r="AX797" s="23" t="s">
        <v>128</v>
      </c>
      <c r="AY797" s="23"/>
      <c r="AZ797" s="23" t="s">
        <v>2503</v>
      </c>
      <c r="BA797" s="45" t="s">
        <v>2505</v>
      </c>
    </row>
    <row r="798" spans="1:53" ht="16.05" customHeight="1" x14ac:dyDescent="0.3">
      <c r="A798" s="23">
        <v>2005</v>
      </c>
      <c r="B798" s="27" t="s">
        <v>357</v>
      </c>
      <c r="C798" s="27" t="s">
        <v>648</v>
      </c>
      <c r="D798" s="27" t="s">
        <v>2506</v>
      </c>
      <c r="E798" s="28">
        <v>38640</v>
      </c>
      <c r="F798" s="36">
        <v>0.18340277777777778</v>
      </c>
      <c r="G798" s="22">
        <v>38640</v>
      </c>
      <c r="H798" s="37">
        <v>0.39173611111111112</v>
      </c>
      <c r="I798" s="34" t="s">
        <v>6250</v>
      </c>
      <c r="J798" s="35">
        <v>34.014000000000003</v>
      </c>
      <c r="K798" s="35">
        <v>74.003</v>
      </c>
      <c r="L798" s="42">
        <v>10</v>
      </c>
      <c r="M798" s="35">
        <v>5.08</v>
      </c>
      <c r="N798" s="35"/>
      <c r="O798" s="44"/>
      <c r="P798" s="44">
        <v>5.2</v>
      </c>
      <c r="Q798" s="44"/>
      <c r="R798" s="44"/>
      <c r="S798" s="27" t="s">
        <v>5110</v>
      </c>
      <c r="T798" s="23"/>
      <c r="U798" s="27"/>
      <c r="V798" s="46">
        <v>29411202</v>
      </c>
      <c r="W798" s="47"/>
      <c r="X798" s="23">
        <v>2</v>
      </c>
      <c r="Y798" s="23">
        <v>2</v>
      </c>
      <c r="Z798" s="23"/>
      <c r="AA798" s="23"/>
      <c r="AB798" s="47"/>
      <c r="AC798" s="27" t="s">
        <v>5900</v>
      </c>
      <c r="AD798" s="23"/>
      <c r="AE798" s="23"/>
      <c r="AF798" s="23"/>
      <c r="AG798" s="23"/>
      <c r="AH798" s="23" t="s">
        <v>128</v>
      </c>
      <c r="AI798" s="23" t="s">
        <v>128</v>
      </c>
      <c r="AJ798" s="26" t="s">
        <v>390</v>
      </c>
      <c r="AK798" s="27" t="s">
        <v>1309</v>
      </c>
      <c r="AL798" s="27" t="s">
        <v>5716</v>
      </c>
      <c r="AM798" s="23"/>
      <c r="AN798" s="23"/>
      <c r="AO798" s="23"/>
      <c r="AP798" s="23"/>
      <c r="AQ798" s="23"/>
      <c r="AR798" s="23"/>
      <c r="AS798" s="23" t="s">
        <v>129</v>
      </c>
      <c r="AT798" s="23" t="s">
        <v>129</v>
      </c>
      <c r="AU798" s="23" t="s">
        <v>128</v>
      </c>
      <c r="AV798" s="23" t="s">
        <v>128</v>
      </c>
      <c r="AW798" s="23" t="s">
        <v>129</v>
      </c>
      <c r="AX798" s="23" t="s">
        <v>128</v>
      </c>
      <c r="AY798" s="23"/>
      <c r="AZ798" s="23" t="s">
        <v>2507</v>
      </c>
      <c r="BA798" s="39" t="s">
        <v>5717</v>
      </c>
    </row>
    <row r="799" spans="1:53" ht="16.05" customHeight="1" x14ac:dyDescent="0.3">
      <c r="A799" s="23">
        <v>2005</v>
      </c>
      <c r="B799" s="27" t="s">
        <v>598</v>
      </c>
      <c r="C799" s="27" t="s">
        <v>598</v>
      </c>
      <c r="D799" s="27" t="s">
        <v>1212</v>
      </c>
      <c r="E799" s="28">
        <v>38641</v>
      </c>
      <c r="F799" s="36">
        <v>0.29561342592592593</v>
      </c>
      <c r="G799" s="22">
        <v>38641</v>
      </c>
      <c r="H799" s="37">
        <v>0.67061342592592599</v>
      </c>
      <c r="I799" s="34" t="s">
        <v>6250</v>
      </c>
      <c r="J799" s="35">
        <v>36.014000000000003</v>
      </c>
      <c r="K799" s="35">
        <v>139.773</v>
      </c>
      <c r="L799" s="42">
        <v>40.299999999999997</v>
      </c>
      <c r="M799" s="35">
        <v>5.0590000000000002</v>
      </c>
      <c r="N799" s="35"/>
      <c r="O799" s="44"/>
      <c r="P799" s="44">
        <v>5.0999999999999996</v>
      </c>
      <c r="Q799" s="44">
        <v>4.2</v>
      </c>
      <c r="R799" s="44"/>
      <c r="S799" s="27" t="s">
        <v>5405</v>
      </c>
      <c r="T799" s="23" t="s">
        <v>497</v>
      </c>
      <c r="U799" s="27"/>
      <c r="V799" s="46"/>
      <c r="W799" s="47"/>
      <c r="X799" s="23">
        <v>0</v>
      </c>
      <c r="Y799" s="23">
        <v>0</v>
      </c>
      <c r="Z799" s="23">
        <v>2</v>
      </c>
      <c r="AA799" s="23"/>
      <c r="AB799" s="47"/>
      <c r="AC799" s="27"/>
      <c r="AD799" s="23"/>
      <c r="AE799" s="23"/>
      <c r="AF799" s="66"/>
      <c r="AG799" s="23"/>
      <c r="AH799" s="23"/>
      <c r="AI799" s="23"/>
      <c r="AJ799" s="23" t="s">
        <v>2509</v>
      </c>
      <c r="AK799" s="27" t="s">
        <v>100</v>
      </c>
      <c r="AL799" s="27" t="s">
        <v>2510</v>
      </c>
      <c r="AM799" s="23"/>
      <c r="AN799" s="23"/>
      <c r="AO799" s="23"/>
      <c r="AP799" s="23"/>
      <c r="AQ799" s="23"/>
      <c r="AR799" s="23"/>
      <c r="AS799" s="23" t="s">
        <v>129</v>
      </c>
      <c r="AT799" s="23" t="s">
        <v>129</v>
      </c>
      <c r="AU799" s="23" t="s">
        <v>128</v>
      </c>
      <c r="AV799" s="23" t="s">
        <v>128</v>
      </c>
      <c r="AW799" s="23" t="s">
        <v>129</v>
      </c>
      <c r="AX799" s="23" t="s">
        <v>128</v>
      </c>
      <c r="AY799" s="23"/>
      <c r="AZ799" s="23" t="s">
        <v>2508</v>
      </c>
      <c r="BA799" s="45" t="s">
        <v>6552</v>
      </c>
    </row>
    <row r="800" spans="1:53" ht="15.6" customHeight="1" x14ac:dyDescent="0.3">
      <c r="A800" s="23">
        <v>2005</v>
      </c>
      <c r="B800" s="27" t="s">
        <v>269</v>
      </c>
      <c r="C800" s="27" t="s">
        <v>500</v>
      </c>
      <c r="D800" s="27" t="s">
        <v>2511</v>
      </c>
      <c r="E800" s="28">
        <v>38649</v>
      </c>
      <c r="F800" s="36">
        <v>0.73302083333333334</v>
      </c>
      <c r="G800" s="22">
        <v>38649</v>
      </c>
      <c r="H800" s="37">
        <v>0.52468749999999997</v>
      </c>
      <c r="I800" s="34" t="s">
        <v>6250</v>
      </c>
      <c r="J800" s="35">
        <v>-0.50700000000000001</v>
      </c>
      <c r="K800" s="35">
        <v>-77.745000000000005</v>
      </c>
      <c r="L800" s="42">
        <v>35</v>
      </c>
      <c r="M800" s="43">
        <v>4.6500000000000004</v>
      </c>
      <c r="N800" s="35"/>
      <c r="O800" s="44"/>
      <c r="P800" s="44">
        <v>4.8</v>
      </c>
      <c r="Q800" s="44">
        <v>3.7</v>
      </c>
      <c r="R800" s="44"/>
      <c r="S800" s="27" t="s">
        <v>5110</v>
      </c>
      <c r="T800" s="23" t="s">
        <v>139</v>
      </c>
      <c r="U800" s="27"/>
      <c r="V800" s="47"/>
      <c r="W800" s="47"/>
      <c r="X800" s="23" t="s">
        <v>126</v>
      </c>
      <c r="Y800" s="23"/>
      <c r="Z800" s="23"/>
      <c r="AA800" s="23"/>
      <c r="AB800" s="47"/>
      <c r="AC800" s="27"/>
      <c r="AD800" s="23" t="s">
        <v>420</v>
      </c>
      <c r="AE800" s="23" t="s">
        <v>126</v>
      </c>
      <c r="AF800" s="66" t="s">
        <v>141</v>
      </c>
      <c r="AG800" s="23"/>
      <c r="AH800" s="23"/>
      <c r="AI800" s="23"/>
      <c r="AJ800" s="23" t="s">
        <v>43</v>
      </c>
      <c r="AK800" s="27"/>
      <c r="AL800" s="27"/>
      <c r="AM800" s="23"/>
      <c r="AN800" s="23"/>
      <c r="AO800" s="23"/>
      <c r="AP800" s="23"/>
      <c r="AQ800" s="23" t="s">
        <v>129</v>
      </c>
      <c r="AR800" s="23"/>
      <c r="AS800" s="23" t="s">
        <v>128</v>
      </c>
      <c r="AT800" s="23" t="s">
        <v>128</v>
      </c>
      <c r="AU800" s="23" t="s">
        <v>129</v>
      </c>
      <c r="AV800" s="23" t="s">
        <v>128</v>
      </c>
      <c r="AW800" s="23" t="s">
        <v>129</v>
      </c>
      <c r="AX800" s="23" t="s">
        <v>128</v>
      </c>
      <c r="AY800" s="23"/>
      <c r="AZ800" s="23" t="s">
        <v>2512</v>
      </c>
      <c r="BA800" s="45"/>
    </row>
    <row r="801" spans="1:53" ht="16.05" customHeight="1" x14ac:dyDescent="0.3">
      <c r="A801" s="23">
        <v>2005</v>
      </c>
      <c r="B801" s="27" t="s">
        <v>130</v>
      </c>
      <c r="C801" s="27" t="s">
        <v>131</v>
      </c>
      <c r="D801" s="27" t="s">
        <v>2513</v>
      </c>
      <c r="E801" s="28">
        <v>38652</v>
      </c>
      <c r="F801" s="36">
        <v>0.4714930555555556</v>
      </c>
      <c r="G801" s="22">
        <v>38652</v>
      </c>
      <c r="H801" s="37">
        <v>0.80482638888888891</v>
      </c>
      <c r="I801" s="34" t="s">
        <v>6250</v>
      </c>
      <c r="J801" s="35">
        <v>23.603999999999999</v>
      </c>
      <c r="K801" s="35">
        <v>107.798</v>
      </c>
      <c r="L801" s="42">
        <v>10</v>
      </c>
      <c r="M801" s="43">
        <v>4.46</v>
      </c>
      <c r="N801" s="35"/>
      <c r="O801" s="44">
        <v>4.4000000000000004</v>
      </c>
      <c r="P801" s="44">
        <v>4.2</v>
      </c>
      <c r="Q801" s="44">
        <v>3.4</v>
      </c>
      <c r="R801" s="44"/>
      <c r="S801" s="27" t="s">
        <v>5110</v>
      </c>
      <c r="T801" s="23" t="s">
        <v>497</v>
      </c>
      <c r="U801" s="27"/>
      <c r="V801" s="46">
        <v>152524</v>
      </c>
      <c r="W801" s="47"/>
      <c r="X801" s="23">
        <v>1</v>
      </c>
      <c r="Y801" s="23">
        <v>1</v>
      </c>
      <c r="Z801" s="23">
        <v>1</v>
      </c>
      <c r="AA801" s="23"/>
      <c r="AB801" s="46">
        <v>45000</v>
      </c>
      <c r="AC801" s="27" t="s">
        <v>5900</v>
      </c>
      <c r="AD801" s="23">
        <v>700</v>
      </c>
      <c r="AE801" s="23">
        <v>68</v>
      </c>
      <c r="AF801" s="66">
        <v>3200000</v>
      </c>
      <c r="AG801" s="23" t="s">
        <v>128</v>
      </c>
      <c r="AH801" s="23" t="s">
        <v>129</v>
      </c>
      <c r="AI801" s="23" t="s">
        <v>128</v>
      </c>
      <c r="AJ801" s="23" t="s">
        <v>43</v>
      </c>
      <c r="AK801" s="27"/>
      <c r="AL801" s="27"/>
      <c r="AM801" s="23"/>
      <c r="AN801" s="23"/>
      <c r="AO801" s="23"/>
      <c r="AP801" s="23"/>
      <c r="AQ801" s="23"/>
      <c r="AR801" s="23"/>
      <c r="AS801" s="23" t="s">
        <v>129</v>
      </c>
      <c r="AT801" s="23" t="s">
        <v>129</v>
      </c>
      <c r="AU801" s="23" t="s">
        <v>129</v>
      </c>
      <c r="AV801" s="23" t="s">
        <v>128</v>
      </c>
      <c r="AW801" s="23" t="s">
        <v>129</v>
      </c>
      <c r="AX801" s="23" t="s">
        <v>128</v>
      </c>
      <c r="AY801" s="23"/>
      <c r="AZ801" s="23" t="s">
        <v>2516</v>
      </c>
      <c r="BA801" s="45" t="s">
        <v>2517</v>
      </c>
    </row>
    <row r="802" spans="1:53" ht="16.05" customHeight="1" x14ac:dyDescent="0.3">
      <c r="A802" s="23">
        <v>2005</v>
      </c>
      <c r="B802" s="27" t="s">
        <v>269</v>
      </c>
      <c r="C802" s="27" t="s">
        <v>270</v>
      </c>
      <c r="D802" s="27" t="s">
        <v>2518</v>
      </c>
      <c r="E802" s="28">
        <v>38656</v>
      </c>
      <c r="F802" s="36">
        <v>9.0601851851851864E-2</v>
      </c>
      <c r="G802" s="22">
        <v>38655</v>
      </c>
      <c r="H802" s="37">
        <v>0.88226851851851851</v>
      </c>
      <c r="I802" s="34" t="s">
        <v>6250</v>
      </c>
      <c r="J802" s="35">
        <v>-5.8520000000000003</v>
      </c>
      <c r="K802" s="35">
        <v>-78.703999999999994</v>
      </c>
      <c r="L802" s="42">
        <v>40</v>
      </c>
      <c r="M802" s="35">
        <v>5.3479999999999999</v>
      </c>
      <c r="N802" s="35">
        <v>5.4</v>
      </c>
      <c r="O802" s="44"/>
      <c r="P802" s="44">
        <v>5.4</v>
      </c>
      <c r="Q802" s="44">
        <v>4.9000000000000004</v>
      </c>
      <c r="R802" s="44"/>
      <c r="S802" s="27" t="s">
        <v>5318</v>
      </c>
      <c r="T802" s="23" t="s">
        <v>582</v>
      </c>
      <c r="U802" s="27"/>
      <c r="V802" s="46"/>
      <c r="W802" s="47"/>
      <c r="X802" s="23"/>
      <c r="Y802" s="23"/>
      <c r="Z802" s="23"/>
      <c r="AA802" s="23"/>
      <c r="AB802" s="47"/>
      <c r="AC802" s="27"/>
      <c r="AD802" s="23">
        <v>20</v>
      </c>
      <c r="AE802" s="23"/>
      <c r="AF802" s="66"/>
      <c r="AG802" s="23"/>
      <c r="AH802" s="23"/>
      <c r="AI802" s="23"/>
      <c r="AJ802" s="23" t="s">
        <v>43</v>
      </c>
      <c r="AK802" s="27"/>
      <c r="AL802" s="27"/>
      <c r="AM802" s="23"/>
      <c r="AN802" s="23"/>
      <c r="AO802" s="23"/>
      <c r="AP802" s="23"/>
      <c r="AQ802" s="23"/>
      <c r="AR802" s="23"/>
      <c r="AS802" s="23" t="s">
        <v>129</v>
      </c>
      <c r="AT802" s="23" t="s">
        <v>128</v>
      </c>
      <c r="AU802" s="23" t="s">
        <v>129</v>
      </c>
      <c r="AV802" s="23" t="s">
        <v>128</v>
      </c>
      <c r="AW802" s="23" t="s">
        <v>129</v>
      </c>
      <c r="AX802" s="23" t="s">
        <v>128</v>
      </c>
      <c r="AY802" s="23"/>
      <c r="AZ802" s="23" t="s">
        <v>2519</v>
      </c>
      <c r="BA802" s="45"/>
    </row>
    <row r="803" spans="1:53" ht="16.05" customHeight="1" x14ac:dyDescent="0.3">
      <c r="A803" s="23">
        <v>2005</v>
      </c>
      <c r="B803" s="27" t="s">
        <v>357</v>
      </c>
      <c r="C803" s="27" t="s">
        <v>648</v>
      </c>
      <c r="D803" s="27" t="s">
        <v>2520</v>
      </c>
      <c r="E803" s="28">
        <v>38662</v>
      </c>
      <c r="F803" s="36">
        <v>9.1574074074074072E-2</v>
      </c>
      <c r="G803" s="22">
        <v>38662</v>
      </c>
      <c r="H803" s="37">
        <v>0.2999074074074074</v>
      </c>
      <c r="I803" s="34" t="s">
        <v>6250</v>
      </c>
      <c r="J803" s="35">
        <v>34.520000000000003</v>
      </c>
      <c r="K803" s="35">
        <v>73.385000000000005</v>
      </c>
      <c r="L803" s="42">
        <v>10</v>
      </c>
      <c r="M803" s="35">
        <v>5.1550000000000002</v>
      </c>
      <c r="N803" s="35"/>
      <c r="O803" s="44"/>
      <c r="P803" s="44">
        <v>5.2</v>
      </c>
      <c r="Q803" s="44">
        <v>4.5</v>
      </c>
      <c r="R803" s="44"/>
      <c r="S803" s="27" t="s">
        <v>5359</v>
      </c>
      <c r="T803" s="23" t="s">
        <v>497</v>
      </c>
      <c r="U803" s="27"/>
      <c r="V803" s="46">
        <v>32045190</v>
      </c>
      <c r="W803" s="47"/>
      <c r="X803" s="23">
        <v>0</v>
      </c>
      <c r="Y803" s="23">
        <v>0</v>
      </c>
      <c r="Z803" s="23">
        <v>7</v>
      </c>
      <c r="AA803" s="23"/>
      <c r="AB803" s="47"/>
      <c r="AC803" s="27"/>
      <c r="AD803" s="23"/>
      <c r="AE803" s="23"/>
      <c r="AF803" s="66"/>
      <c r="AG803" s="23"/>
      <c r="AH803" s="23" t="s">
        <v>128</v>
      </c>
      <c r="AI803" s="23" t="s">
        <v>128</v>
      </c>
      <c r="AJ803" s="23" t="s">
        <v>390</v>
      </c>
      <c r="AK803" s="27" t="s">
        <v>100</v>
      </c>
      <c r="AL803" s="27" t="s">
        <v>2522</v>
      </c>
      <c r="AM803" s="23"/>
      <c r="AN803" s="23"/>
      <c r="AO803" s="23"/>
      <c r="AP803" s="23"/>
      <c r="AQ803" s="23"/>
      <c r="AR803" s="23"/>
      <c r="AS803" s="23" t="s">
        <v>129</v>
      </c>
      <c r="AT803" s="23" t="s">
        <v>129</v>
      </c>
      <c r="AU803" s="23" t="s">
        <v>128</v>
      </c>
      <c r="AV803" s="23" t="s">
        <v>128</v>
      </c>
      <c r="AW803" s="23" t="s">
        <v>129</v>
      </c>
      <c r="AX803" s="23" t="s">
        <v>128</v>
      </c>
      <c r="AY803" s="23"/>
      <c r="AZ803" s="23" t="s">
        <v>2521</v>
      </c>
      <c r="BA803" s="45" t="s">
        <v>6553</v>
      </c>
    </row>
    <row r="804" spans="1:53" ht="16.05" customHeight="1" x14ac:dyDescent="0.3">
      <c r="A804" s="23">
        <v>2005</v>
      </c>
      <c r="B804" s="27" t="s">
        <v>218</v>
      </c>
      <c r="C804" s="27" t="s">
        <v>1963</v>
      </c>
      <c r="D804" s="27" t="s">
        <v>2484</v>
      </c>
      <c r="E804" s="28">
        <v>38664</v>
      </c>
      <c r="F804" s="36">
        <v>0.32960648148148147</v>
      </c>
      <c r="G804" s="28">
        <v>38664</v>
      </c>
      <c r="H804" s="36">
        <v>0.62127314814814816</v>
      </c>
      <c r="I804" s="34" t="s">
        <v>6252</v>
      </c>
      <c r="J804" s="35">
        <v>9.9730000000000008</v>
      </c>
      <c r="K804" s="35">
        <v>108.28700000000001</v>
      </c>
      <c r="L804" s="42">
        <v>10</v>
      </c>
      <c r="M804" s="35">
        <v>5.3330000000000002</v>
      </c>
      <c r="N804" s="35"/>
      <c r="O804" s="44"/>
      <c r="P804" s="44"/>
      <c r="Q804" s="44"/>
      <c r="R804" s="44"/>
      <c r="S804" s="27" t="s">
        <v>5368</v>
      </c>
      <c r="T804" s="23"/>
      <c r="U804" s="27"/>
      <c r="V804" s="46"/>
      <c r="W804" s="47"/>
      <c r="X804" s="23">
        <v>1</v>
      </c>
      <c r="Y804" s="23">
        <v>1</v>
      </c>
      <c r="Z804" s="23"/>
      <c r="AA804" s="23"/>
      <c r="AB804" s="47"/>
      <c r="AC804" s="27" t="s">
        <v>5900</v>
      </c>
      <c r="AD804" s="23"/>
      <c r="AE804" s="23"/>
      <c r="AF804" s="23"/>
      <c r="AG804" s="23"/>
      <c r="AH804" s="23"/>
      <c r="AI804" s="23"/>
      <c r="AJ804" s="23" t="s">
        <v>1631</v>
      </c>
      <c r="AK804" s="27"/>
      <c r="AL804" s="27"/>
      <c r="AM804" s="23"/>
      <c r="AN804" s="23"/>
      <c r="AO804" s="23"/>
      <c r="AP804" s="23"/>
      <c r="AQ804" s="23"/>
      <c r="AR804" s="23"/>
      <c r="AS804" s="23" t="s">
        <v>129</v>
      </c>
      <c r="AT804" s="23" t="s">
        <v>129</v>
      </c>
      <c r="AU804" s="23" t="s">
        <v>128</v>
      </c>
      <c r="AV804" s="23" t="s">
        <v>128</v>
      </c>
      <c r="AW804" s="23" t="s">
        <v>129</v>
      </c>
      <c r="AX804" s="23" t="s">
        <v>128</v>
      </c>
      <c r="AY804" s="23"/>
      <c r="AZ804" s="23" t="s">
        <v>2523</v>
      </c>
      <c r="BA804" s="45" t="s">
        <v>5713</v>
      </c>
    </row>
    <row r="805" spans="1:53" ht="16.05" customHeight="1" x14ac:dyDescent="0.3">
      <c r="A805" s="23">
        <v>2005</v>
      </c>
      <c r="B805" s="27" t="s">
        <v>130</v>
      </c>
      <c r="C805" s="27" t="s">
        <v>131</v>
      </c>
      <c r="D805" s="27" t="s">
        <v>2524</v>
      </c>
      <c r="E805" s="28">
        <v>38682</v>
      </c>
      <c r="F805" s="36">
        <v>3.4456018518518518E-2</v>
      </c>
      <c r="G805" s="22">
        <v>38682</v>
      </c>
      <c r="H805" s="37">
        <v>0.36778935185185185</v>
      </c>
      <c r="I805" s="34" t="s">
        <v>6250</v>
      </c>
      <c r="J805" s="35">
        <v>29.670999999999999</v>
      </c>
      <c r="K805" s="35">
        <v>115.688</v>
      </c>
      <c r="L805" s="42">
        <v>11.1</v>
      </c>
      <c r="M805" s="35">
        <v>5.2039999999999997</v>
      </c>
      <c r="N805" s="35"/>
      <c r="O805" s="44">
        <v>6</v>
      </c>
      <c r="P805" s="44">
        <v>5.4</v>
      </c>
      <c r="Q805" s="44">
        <v>4.9000000000000004</v>
      </c>
      <c r="R805" s="44"/>
      <c r="S805" s="27" t="s">
        <v>5497</v>
      </c>
      <c r="T805" s="23" t="s">
        <v>139</v>
      </c>
      <c r="U805" s="27"/>
      <c r="V805" s="46">
        <v>3567506</v>
      </c>
      <c r="W805" s="47">
        <v>615500</v>
      </c>
      <c r="X805" s="50" t="s">
        <v>5672</v>
      </c>
      <c r="Y805" s="50" t="s">
        <v>5672</v>
      </c>
      <c r="Z805" s="23">
        <v>8000</v>
      </c>
      <c r="AA805" s="23"/>
      <c r="AB805" s="47">
        <v>600000</v>
      </c>
      <c r="AC805" s="24" t="s">
        <v>5920</v>
      </c>
      <c r="AD805" s="96">
        <v>150000</v>
      </c>
      <c r="AE805" s="96">
        <v>18000</v>
      </c>
      <c r="AF805" s="62" t="s">
        <v>127</v>
      </c>
      <c r="AG805" s="23"/>
      <c r="AH805" s="23" t="s">
        <v>128</v>
      </c>
      <c r="AI805" s="23" t="s">
        <v>128</v>
      </c>
      <c r="AJ805" s="23" t="s">
        <v>43</v>
      </c>
      <c r="AK805" s="27" t="s">
        <v>1227</v>
      </c>
      <c r="AL805" s="27" t="s">
        <v>5948</v>
      </c>
      <c r="AM805" s="23"/>
      <c r="AN805" s="23"/>
      <c r="AO805" s="23"/>
      <c r="AP805" s="23"/>
      <c r="AQ805" s="23" t="s">
        <v>129</v>
      </c>
      <c r="AR805" s="23"/>
      <c r="AS805" s="23" t="s">
        <v>129</v>
      </c>
      <c r="AT805" s="23" t="s">
        <v>129</v>
      </c>
      <c r="AU805" s="23" t="s">
        <v>129</v>
      </c>
      <c r="AV805" s="23" t="s">
        <v>129</v>
      </c>
      <c r="AW805" s="23" t="s">
        <v>129</v>
      </c>
      <c r="AX805" s="23" t="s">
        <v>128</v>
      </c>
      <c r="AY805" s="23"/>
      <c r="AZ805" s="23" t="s">
        <v>2525</v>
      </c>
      <c r="BA805" s="65" t="s">
        <v>6208</v>
      </c>
    </row>
    <row r="806" spans="1:53" ht="16.05" customHeight="1" x14ac:dyDescent="0.3">
      <c r="A806" s="23">
        <v>2005</v>
      </c>
      <c r="B806" s="27" t="s">
        <v>123</v>
      </c>
      <c r="C806" s="27" t="s">
        <v>124</v>
      </c>
      <c r="D806" s="27" t="s">
        <v>1896</v>
      </c>
      <c r="E806" s="28">
        <v>38682</v>
      </c>
      <c r="F806" s="36">
        <v>0.664525462962963</v>
      </c>
      <c r="G806" s="22">
        <v>38682</v>
      </c>
      <c r="H806" s="37">
        <v>0.74785879629629637</v>
      </c>
      <c r="I806" s="34" t="s">
        <v>6250</v>
      </c>
      <c r="J806" s="35">
        <v>38.26</v>
      </c>
      <c r="K806" s="35">
        <v>38.814</v>
      </c>
      <c r="L806" s="42">
        <v>8.5</v>
      </c>
      <c r="M806" s="35">
        <v>5.1349999999999998</v>
      </c>
      <c r="N806" s="35"/>
      <c r="O806" s="44">
        <v>5.3</v>
      </c>
      <c r="P806" s="44">
        <v>5.3</v>
      </c>
      <c r="Q806" s="44">
        <v>4.4000000000000004</v>
      </c>
      <c r="R806" s="44"/>
      <c r="S806" s="27" t="s">
        <v>5325</v>
      </c>
      <c r="T806" s="23"/>
      <c r="U806" s="27"/>
      <c r="V806" s="47"/>
      <c r="W806" s="47"/>
      <c r="X806" s="23" t="s">
        <v>126</v>
      </c>
      <c r="Y806" s="23"/>
      <c r="Z806" s="23" t="s">
        <v>126</v>
      </c>
      <c r="AA806" s="23"/>
      <c r="AB806" s="47"/>
      <c r="AC806" s="27"/>
      <c r="AD806" s="23" t="s">
        <v>420</v>
      </c>
      <c r="AE806" s="23" t="s">
        <v>126</v>
      </c>
      <c r="AF806" s="66" t="s">
        <v>141</v>
      </c>
      <c r="AG806" s="23"/>
      <c r="AH806" s="23"/>
      <c r="AI806" s="23"/>
      <c r="AJ806" s="23" t="s">
        <v>43</v>
      </c>
      <c r="AK806" s="27"/>
      <c r="AL806" s="27"/>
      <c r="AM806" s="23"/>
      <c r="AN806" s="23"/>
      <c r="AO806" s="23"/>
      <c r="AP806" s="23"/>
      <c r="AQ806" s="23" t="s">
        <v>129</v>
      </c>
      <c r="AR806" s="23"/>
      <c r="AS806" s="23" t="s">
        <v>128</v>
      </c>
      <c r="AT806" s="23" t="s">
        <v>128</v>
      </c>
      <c r="AU806" s="23" t="s">
        <v>129</v>
      </c>
      <c r="AV806" s="23" t="s">
        <v>128</v>
      </c>
      <c r="AW806" s="23" t="s">
        <v>129</v>
      </c>
      <c r="AX806" s="23" t="s">
        <v>128</v>
      </c>
      <c r="AY806" s="23"/>
      <c r="AZ806" s="23" t="s">
        <v>2526</v>
      </c>
      <c r="BA806" s="45"/>
    </row>
    <row r="807" spans="1:53" ht="16.05" customHeight="1" x14ac:dyDescent="0.3">
      <c r="A807" s="23">
        <v>2005</v>
      </c>
      <c r="B807" s="27" t="s">
        <v>357</v>
      </c>
      <c r="C807" s="27" t="s">
        <v>358</v>
      </c>
      <c r="D807" s="27" t="s">
        <v>2527</v>
      </c>
      <c r="E807" s="28">
        <v>38700</v>
      </c>
      <c r="F807" s="36">
        <v>0.29854166666666665</v>
      </c>
      <c r="G807" s="22">
        <v>38700</v>
      </c>
      <c r="H807" s="37">
        <v>0.52770833333333333</v>
      </c>
      <c r="I807" s="34" t="s">
        <v>6250</v>
      </c>
      <c r="J807" s="35">
        <v>30.475999999999999</v>
      </c>
      <c r="K807" s="35">
        <v>79.254999999999995</v>
      </c>
      <c r="L807" s="42">
        <v>44</v>
      </c>
      <c r="M807" s="35">
        <v>5.1360000000000001</v>
      </c>
      <c r="N807" s="35">
        <v>4.9000000000000004</v>
      </c>
      <c r="O807" s="44"/>
      <c r="P807" s="44">
        <v>5.3</v>
      </c>
      <c r="Q807" s="44"/>
      <c r="R807" s="44"/>
      <c r="S807" s="27" t="s">
        <v>5406</v>
      </c>
      <c r="T807" s="23" t="s">
        <v>497</v>
      </c>
      <c r="U807" s="27"/>
      <c r="V807" s="46">
        <v>1826925</v>
      </c>
      <c r="W807" s="47"/>
      <c r="X807" s="23">
        <v>1</v>
      </c>
      <c r="Y807" s="23">
        <v>0</v>
      </c>
      <c r="Z807" s="23">
        <v>4</v>
      </c>
      <c r="AA807" s="23"/>
      <c r="AB807" s="47"/>
      <c r="AC807" s="24" t="s">
        <v>5711</v>
      </c>
      <c r="AD807" s="23" t="s">
        <v>163</v>
      </c>
      <c r="AE807" s="23">
        <v>2</v>
      </c>
      <c r="AF807" s="66" t="s">
        <v>137</v>
      </c>
      <c r="AG807" s="23"/>
      <c r="AH807" s="23" t="s">
        <v>129</v>
      </c>
      <c r="AI807" s="23" t="s">
        <v>128</v>
      </c>
      <c r="AJ807" s="23" t="s">
        <v>43</v>
      </c>
      <c r="AK807" s="27" t="s">
        <v>100</v>
      </c>
      <c r="AL807" s="27"/>
      <c r="AM807" s="23"/>
      <c r="AN807" s="23"/>
      <c r="AO807" s="23"/>
      <c r="AP807" s="23"/>
      <c r="AQ807" s="23" t="s">
        <v>129</v>
      </c>
      <c r="AR807" s="23"/>
      <c r="AS807" s="23" t="s">
        <v>129</v>
      </c>
      <c r="AT807" s="23" t="s">
        <v>129</v>
      </c>
      <c r="AU807" s="23" t="s">
        <v>129</v>
      </c>
      <c r="AV807" s="23" t="s">
        <v>128</v>
      </c>
      <c r="AW807" s="23" t="s">
        <v>129</v>
      </c>
      <c r="AX807" s="23" t="s">
        <v>128</v>
      </c>
      <c r="AY807" s="23"/>
      <c r="AZ807" s="23" t="s">
        <v>2528</v>
      </c>
      <c r="BA807" s="39" t="s">
        <v>5712</v>
      </c>
    </row>
    <row r="808" spans="1:53" ht="16.05" customHeight="1" x14ac:dyDescent="0.3">
      <c r="A808" s="23">
        <v>2005</v>
      </c>
      <c r="B808" s="27" t="s">
        <v>598</v>
      </c>
      <c r="C808" s="27" t="s">
        <v>598</v>
      </c>
      <c r="D808" s="27" t="s">
        <v>2529</v>
      </c>
      <c r="E808" s="28">
        <v>38710</v>
      </c>
      <c r="F808" s="36">
        <v>8.4664351851851852E-2</v>
      </c>
      <c r="G808" s="22">
        <v>38710</v>
      </c>
      <c r="H808" s="37">
        <v>0.45966435185185189</v>
      </c>
      <c r="I808" s="34" t="s">
        <v>6250</v>
      </c>
      <c r="J808" s="35">
        <v>35.231000000000002</v>
      </c>
      <c r="K808" s="35">
        <v>136.84</v>
      </c>
      <c r="L808" s="42">
        <v>43</v>
      </c>
      <c r="M808" s="35">
        <v>4.7</v>
      </c>
      <c r="N808" s="35"/>
      <c r="O808" s="44">
        <v>4</v>
      </c>
      <c r="P808" s="44">
        <v>4.4000000000000004</v>
      </c>
      <c r="Q808" s="44">
        <v>3.8</v>
      </c>
      <c r="R808" s="44"/>
      <c r="S808" s="24" t="s">
        <v>5279</v>
      </c>
      <c r="T808" s="23" t="s">
        <v>497</v>
      </c>
      <c r="U808" s="27"/>
      <c r="V808" s="46">
        <v>9373524</v>
      </c>
      <c r="W808" s="47"/>
      <c r="X808" s="23">
        <v>0</v>
      </c>
      <c r="Y808" s="23">
        <v>0</v>
      </c>
      <c r="Z808" s="23">
        <v>1</v>
      </c>
      <c r="AA808" s="23"/>
      <c r="AB808" s="47"/>
      <c r="AC808" s="27"/>
      <c r="AD808" s="23"/>
      <c r="AE808" s="23"/>
      <c r="AF808" s="23"/>
      <c r="AG808" s="23"/>
      <c r="AH808" s="23" t="s">
        <v>128</v>
      </c>
      <c r="AI808" s="23" t="s">
        <v>128</v>
      </c>
      <c r="AJ808" s="23" t="s">
        <v>43</v>
      </c>
      <c r="AK808" s="27" t="s">
        <v>100</v>
      </c>
      <c r="AL808" s="27"/>
      <c r="AM808" s="23"/>
      <c r="AN808" s="23"/>
      <c r="AO808" s="23"/>
      <c r="AP808" s="23"/>
      <c r="AQ808" s="23"/>
      <c r="AR808" s="23"/>
      <c r="AS808" s="23" t="s">
        <v>129</v>
      </c>
      <c r="AT808" s="23" t="s">
        <v>129</v>
      </c>
      <c r="AU808" s="23" t="s">
        <v>128</v>
      </c>
      <c r="AV808" s="23" t="s">
        <v>128</v>
      </c>
      <c r="AW808" s="23" t="s">
        <v>129</v>
      </c>
      <c r="AX808" s="23" t="s">
        <v>128</v>
      </c>
      <c r="AY808" s="23"/>
      <c r="AZ808" s="23" t="s">
        <v>2530</v>
      </c>
      <c r="BA808" s="45" t="s">
        <v>2531</v>
      </c>
    </row>
    <row r="809" spans="1:53" ht="16.05" customHeight="1" x14ac:dyDescent="0.3">
      <c r="A809" s="23">
        <v>2005</v>
      </c>
      <c r="B809" s="27" t="s">
        <v>123</v>
      </c>
      <c r="C809" s="27" t="s">
        <v>124</v>
      </c>
      <c r="D809" s="27" t="s">
        <v>2532</v>
      </c>
      <c r="E809" s="28">
        <v>38710</v>
      </c>
      <c r="F809" s="36">
        <v>0.16396990740740741</v>
      </c>
      <c r="G809" s="22">
        <v>38710</v>
      </c>
      <c r="H809" s="37">
        <v>0.24730324074074073</v>
      </c>
      <c r="I809" s="34" t="s">
        <v>6250</v>
      </c>
      <c r="J809" s="35">
        <v>38.804000000000002</v>
      </c>
      <c r="K809" s="35">
        <v>27.783000000000001</v>
      </c>
      <c r="L809" s="42">
        <v>14</v>
      </c>
      <c r="M809" s="35">
        <v>4.5999999999999996</v>
      </c>
      <c r="N809" s="35"/>
      <c r="O809" s="44"/>
      <c r="P809" s="44">
        <v>4.3</v>
      </c>
      <c r="Q809" s="44">
        <v>3.9</v>
      </c>
      <c r="R809" s="44"/>
      <c r="S809" s="27" t="s">
        <v>5277</v>
      </c>
      <c r="T809" s="23"/>
      <c r="U809" s="27"/>
      <c r="V809" s="47"/>
      <c r="W809" s="47"/>
      <c r="X809" s="23" t="s">
        <v>126</v>
      </c>
      <c r="Y809" s="23"/>
      <c r="Z809" s="23"/>
      <c r="AA809" s="23"/>
      <c r="AB809" s="47"/>
      <c r="AC809" s="27"/>
      <c r="AD809" s="23" t="s">
        <v>470</v>
      </c>
      <c r="AE809" s="23" t="s">
        <v>126</v>
      </c>
      <c r="AF809" s="66" t="s">
        <v>141</v>
      </c>
      <c r="AG809" s="23"/>
      <c r="AH809" s="23"/>
      <c r="AI809" s="23"/>
      <c r="AJ809" s="23" t="s">
        <v>43</v>
      </c>
      <c r="AK809" s="27"/>
      <c r="AL809" s="27"/>
      <c r="AM809" s="23"/>
      <c r="AN809" s="23"/>
      <c r="AO809" s="23"/>
      <c r="AP809" s="23"/>
      <c r="AQ809" s="23" t="s">
        <v>129</v>
      </c>
      <c r="AR809" s="23"/>
      <c r="AS809" s="23" t="s">
        <v>128</v>
      </c>
      <c r="AT809" s="23" t="s">
        <v>128</v>
      </c>
      <c r="AU809" s="23" t="s">
        <v>129</v>
      </c>
      <c r="AV809" s="23" t="s">
        <v>128</v>
      </c>
      <c r="AW809" s="23" t="s">
        <v>129</v>
      </c>
      <c r="AX809" s="23" t="s">
        <v>128</v>
      </c>
      <c r="AY809" s="23"/>
      <c r="AZ809" s="23" t="s">
        <v>2533</v>
      </c>
      <c r="BA809" s="45"/>
    </row>
    <row r="810" spans="1:53" ht="16.05" customHeight="1" x14ac:dyDescent="0.3">
      <c r="A810" s="23">
        <v>2006</v>
      </c>
      <c r="B810" s="27" t="s">
        <v>130</v>
      </c>
      <c r="C810" s="27" t="s">
        <v>2534</v>
      </c>
      <c r="D810" s="27" t="s">
        <v>2535</v>
      </c>
      <c r="E810" s="28">
        <v>38729</v>
      </c>
      <c r="F810" s="36">
        <v>4.5474537037037042E-2</v>
      </c>
      <c r="G810" s="22">
        <v>38729</v>
      </c>
      <c r="H810" s="37">
        <v>0.37880787037037034</v>
      </c>
      <c r="I810" s="34" t="s">
        <v>6250</v>
      </c>
      <c r="J810" s="35">
        <v>23.282</v>
      </c>
      <c r="K810" s="35">
        <v>101.693</v>
      </c>
      <c r="L810" s="42">
        <v>32.799999999999997</v>
      </c>
      <c r="M810" s="35">
        <v>5.08</v>
      </c>
      <c r="N810" s="35"/>
      <c r="O810" s="44">
        <v>5.0999999999999996</v>
      </c>
      <c r="P810" s="44">
        <v>4.5</v>
      </c>
      <c r="Q810" s="44">
        <v>4.4000000000000004</v>
      </c>
      <c r="R810" s="44"/>
      <c r="S810" s="27" t="s">
        <v>5110</v>
      </c>
      <c r="T810" s="23"/>
      <c r="U810" s="27"/>
      <c r="V810" s="46"/>
      <c r="W810" s="46">
        <v>68761</v>
      </c>
      <c r="X810" s="23">
        <v>0</v>
      </c>
      <c r="Y810" s="23">
        <v>0</v>
      </c>
      <c r="Z810" s="23">
        <v>1</v>
      </c>
      <c r="AA810" s="23">
        <v>68760</v>
      </c>
      <c r="AB810" s="47"/>
      <c r="AC810" s="27"/>
      <c r="AD810" s="23">
        <v>14000</v>
      </c>
      <c r="AE810" s="23"/>
      <c r="AF810" s="66">
        <v>6900000</v>
      </c>
      <c r="AG810" s="23"/>
      <c r="AH810" s="23"/>
      <c r="AI810" s="23"/>
      <c r="AJ810" s="23" t="s">
        <v>43</v>
      </c>
      <c r="AK810" s="27"/>
      <c r="AL810" s="27" t="s">
        <v>5947</v>
      </c>
      <c r="AM810" s="23"/>
      <c r="AN810" s="23"/>
      <c r="AO810" s="23"/>
      <c r="AP810" s="23"/>
      <c r="AQ810" s="23"/>
      <c r="AR810" s="23"/>
      <c r="AS810" s="23" t="s">
        <v>128</v>
      </c>
      <c r="AT810" s="23" t="s">
        <v>128</v>
      </c>
      <c r="AU810" s="23" t="s">
        <v>128</v>
      </c>
      <c r="AV810" s="23" t="s">
        <v>129</v>
      </c>
      <c r="AW810" s="23" t="s">
        <v>128</v>
      </c>
      <c r="AX810" s="23" t="s">
        <v>128</v>
      </c>
      <c r="AY810" s="23"/>
      <c r="AZ810" s="23" t="s">
        <v>2536</v>
      </c>
      <c r="BA810" s="65" t="s">
        <v>2537</v>
      </c>
    </row>
    <row r="811" spans="1:53" ht="16.05" customHeight="1" x14ac:dyDescent="0.3">
      <c r="A811" s="23">
        <v>2006</v>
      </c>
      <c r="B811" s="27" t="s">
        <v>393</v>
      </c>
      <c r="C811" s="27" t="s">
        <v>769</v>
      </c>
      <c r="D811" s="27" t="s">
        <v>2538</v>
      </c>
      <c r="E811" s="28">
        <v>38730</v>
      </c>
      <c r="F811" s="36">
        <v>0.65909722222222222</v>
      </c>
      <c r="G811" s="22">
        <v>38730</v>
      </c>
      <c r="H811" s="37">
        <v>0.86743055555555559</v>
      </c>
      <c r="I811" s="34" t="s">
        <v>6250</v>
      </c>
      <c r="J811" s="35">
        <v>38.122799999999998</v>
      </c>
      <c r="K811" s="35">
        <v>69.455399999999997</v>
      </c>
      <c r="L811" s="42">
        <v>10</v>
      </c>
      <c r="M811" s="43">
        <v>4.96</v>
      </c>
      <c r="N811" s="35"/>
      <c r="O811" s="44"/>
      <c r="P811" s="44">
        <v>3.6</v>
      </c>
      <c r="Q811" s="44">
        <v>4.2</v>
      </c>
      <c r="R811" s="44"/>
      <c r="S811" s="27" t="s">
        <v>5110</v>
      </c>
      <c r="T811" s="23"/>
      <c r="U811" s="27"/>
      <c r="V811" s="46"/>
      <c r="W811" s="47"/>
      <c r="X811" s="23"/>
      <c r="Y811" s="23"/>
      <c r="Z811" s="23"/>
      <c r="AA811" s="23"/>
      <c r="AB811" s="47"/>
      <c r="AC811" s="27"/>
      <c r="AD811" s="23">
        <f>386+13+7</f>
        <v>406</v>
      </c>
      <c r="AE811" s="23">
        <v>95</v>
      </c>
      <c r="AF811" s="23"/>
      <c r="AG811" s="23" t="s">
        <v>129</v>
      </c>
      <c r="AH811" s="23"/>
      <c r="AI811" s="23"/>
      <c r="AJ811" s="23" t="s">
        <v>43</v>
      </c>
      <c r="AK811" s="27" t="s">
        <v>104</v>
      </c>
      <c r="AL811" s="27" t="s">
        <v>2540</v>
      </c>
      <c r="AM811" s="23"/>
      <c r="AN811" s="23"/>
      <c r="AO811" s="23"/>
      <c r="AP811" s="23"/>
      <c r="AQ811" s="23"/>
      <c r="AR811" s="23"/>
      <c r="AS811" s="23" t="s">
        <v>128</v>
      </c>
      <c r="AT811" s="23" t="s">
        <v>128</v>
      </c>
      <c r="AU811" s="23" t="s">
        <v>128</v>
      </c>
      <c r="AV811" s="23" t="s">
        <v>128</v>
      </c>
      <c r="AW811" s="23" t="s">
        <v>128</v>
      </c>
      <c r="AX811" s="23" t="s">
        <v>128</v>
      </c>
      <c r="AY811" s="23"/>
      <c r="AZ811" s="23" t="s">
        <v>2539</v>
      </c>
      <c r="BA811" s="65" t="s">
        <v>2541</v>
      </c>
    </row>
    <row r="812" spans="1:53" ht="16.05" customHeight="1" x14ac:dyDescent="0.3">
      <c r="A812" s="23">
        <v>2006</v>
      </c>
      <c r="B812" s="27" t="s">
        <v>357</v>
      </c>
      <c r="C812" s="27" t="s">
        <v>358</v>
      </c>
      <c r="D812" s="27" t="s">
        <v>2542</v>
      </c>
      <c r="E812" s="28">
        <v>38762</v>
      </c>
      <c r="F812" s="36">
        <v>3.8483796296296294E-2</v>
      </c>
      <c r="G812" s="22">
        <v>38762</v>
      </c>
      <c r="H812" s="37">
        <v>0.26765046296296297</v>
      </c>
      <c r="I812" s="34" t="s">
        <v>6250</v>
      </c>
      <c r="J812" s="35">
        <v>27.382000000000001</v>
      </c>
      <c r="K812" s="35">
        <v>88.388000000000005</v>
      </c>
      <c r="L812" s="42">
        <v>30</v>
      </c>
      <c r="M812" s="35">
        <v>5.3319999999999999</v>
      </c>
      <c r="N812" s="35"/>
      <c r="O812" s="44"/>
      <c r="P812" s="44">
        <v>5.4</v>
      </c>
      <c r="Q812" s="44">
        <v>4.8</v>
      </c>
      <c r="R812" s="44"/>
      <c r="S812" s="27" t="s">
        <v>5368</v>
      </c>
      <c r="T812" s="23" t="s">
        <v>754</v>
      </c>
      <c r="U812" s="27"/>
      <c r="V812" s="46">
        <v>6884074</v>
      </c>
      <c r="W812" s="47"/>
      <c r="X812" s="23">
        <v>2</v>
      </c>
      <c r="Y812" s="23">
        <v>0</v>
      </c>
      <c r="Z812" s="23">
        <v>2</v>
      </c>
      <c r="AA812" s="23"/>
      <c r="AB812" s="47"/>
      <c r="AC812" s="27" t="s">
        <v>2543</v>
      </c>
      <c r="AD812" s="23" t="s">
        <v>2544</v>
      </c>
      <c r="AE812" s="23"/>
      <c r="AF812" s="66" t="s">
        <v>141</v>
      </c>
      <c r="AG812" s="23" t="s">
        <v>129</v>
      </c>
      <c r="AH812" s="23" t="s">
        <v>129</v>
      </c>
      <c r="AI812" s="23" t="s">
        <v>128</v>
      </c>
      <c r="AJ812" s="23" t="s">
        <v>43</v>
      </c>
      <c r="AK812" s="27"/>
      <c r="AL812" s="27" t="s">
        <v>2546</v>
      </c>
      <c r="AM812" s="23"/>
      <c r="AN812" s="23"/>
      <c r="AO812" s="23"/>
      <c r="AP812" s="23"/>
      <c r="AQ812" s="23" t="s">
        <v>129</v>
      </c>
      <c r="AR812" s="23"/>
      <c r="AS812" s="23" t="s">
        <v>129</v>
      </c>
      <c r="AT812" s="23" t="s">
        <v>129</v>
      </c>
      <c r="AU812" s="23" t="s">
        <v>129</v>
      </c>
      <c r="AV812" s="23" t="s">
        <v>128</v>
      </c>
      <c r="AW812" s="23" t="s">
        <v>129</v>
      </c>
      <c r="AX812" s="23" t="s">
        <v>128</v>
      </c>
      <c r="AY812" s="23"/>
      <c r="AZ812" s="23" t="s">
        <v>2545</v>
      </c>
      <c r="BA812" s="65" t="s">
        <v>2547</v>
      </c>
    </row>
    <row r="813" spans="1:53" ht="16.05" customHeight="1" x14ac:dyDescent="0.3">
      <c r="A813" s="23">
        <v>2006</v>
      </c>
      <c r="B813" s="27" t="s">
        <v>679</v>
      </c>
      <c r="C813" s="27" t="s">
        <v>680</v>
      </c>
      <c r="D813" s="27" t="s">
        <v>2548</v>
      </c>
      <c r="E813" s="28">
        <v>38768</v>
      </c>
      <c r="F813" s="36">
        <v>0.72232638888888889</v>
      </c>
      <c r="G813" s="22">
        <v>38768</v>
      </c>
      <c r="H813" s="37">
        <v>0.80565972222222226</v>
      </c>
      <c r="I813" s="34" t="s">
        <v>6250</v>
      </c>
      <c r="J813" s="35">
        <v>41.707999999999998</v>
      </c>
      <c r="K813" s="35">
        <v>25.544</v>
      </c>
      <c r="L813" s="42">
        <v>10</v>
      </c>
      <c r="M813" s="43">
        <v>4.83</v>
      </c>
      <c r="N813" s="35"/>
      <c r="O813" s="44">
        <v>4.5999999999999996</v>
      </c>
      <c r="P813" s="57">
        <v>4.5999999999999996</v>
      </c>
      <c r="Q813" s="44">
        <v>4</v>
      </c>
      <c r="R813" s="44"/>
      <c r="S813" s="27" t="s">
        <v>5110</v>
      </c>
      <c r="T813" s="23" t="s">
        <v>497</v>
      </c>
      <c r="U813" s="27"/>
      <c r="V813" s="46">
        <v>2218482</v>
      </c>
      <c r="W813" s="47">
        <v>527</v>
      </c>
      <c r="X813" s="23">
        <v>0</v>
      </c>
      <c r="Y813" s="23">
        <v>0</v>
      </c>
      <c r="Z813" s="23">
        <v>2</v>
      </c>
      <c r="AA813" s="23"/>
      <c r="AB813" s="47"/>
      <c r="AC813" s="27"/>
      <c r="AD813" s="23">
        <v>175</v>
      </c>
      <c r="AE813" s="23"/>
      <c r="AF813" s="66"/>
      <c r="AG813" s="23" t="s">
        <v>129</v>
      </c>
      <c r="AH813" s="23" t="s">
        <v>128</v>
      </c>
      <c r="AI813" s="23" t="s">
        <v>128</v>
      </c>
      <c r="AJ813" s="23" t="s">
        <v>43</v>
      </c>
      <c r="AK813" s="27"/>
      <c r="AL813" s="27"/>
      <c r="AM813" s="23"/>
      <c r="AN813" s="23"/>
      <c r="AO813" s="23"/>
      <c r="AP813" s="23"/>
      <c r="AQ813" s="23"/>
      <c r="AR813" s="23"/>
      <c r="AS813" s="23" t="s">
        <v>129</v>
      </c>
      <c r="AT813" s="23" t="s">
        <v>129</v>
      </c>
      <c r="AU813" s="23" t="s">
        <v>129</v>
      </c>
      <c r="AV813" s="23" t="s">
        <v>129</v>
      </c>
      <c r="AW813" s="23" t="s">
        <v>129</v>
      </c>
      <c r="AX813" s="23" t="s">
        <v>128</v>
      </c>
      <c r="AY813" s="23"/>
      <c r="AZ813" s="23" t="s">
        <v>2549</v>
      </c>
      <c r="BA813" s="45" t="s">
        <v>2550</v>
      </c>
    </row>
    <row r="814" spans="1:53" ht="16.05" customHeight="1" x14ac:dyDescent="0.3">
      <c r="A814" s="23">
        <v>2006</v>
      </c>
      <c r="B814" s="27" t="s">
        <v>357</v>
      </c>
      <c r="C814" s="27" t="s">
        <v>358</v>
      </c>
      <c r="D814" s="27" t="s">
        <v>1957</v>
      </c>
      <c r="E814" s="28">
        <v>38783</v>
      </c>
      <c r="F814" s="36">
        <v>0.76442129629629629</v>
      </c>
      <c r="G814" s="22">
        <v>38783</v>
      </c>
      <c r="H814" s="37">
        <v>0.99358796296296292</v>
      </c>
      <c r="I814" s="34" t="s">
        <v>6250</v>
      </c>
      <c r="J814" s="35">
        <v>23.777000000000001</v>
      </c>
      <c r="K814" s="35">
        <v>70.899000000000001</v>
      </c>
      <c r="L814" s="42">
        <v>10</v>
      </c>
      <c r="M814" s="35">
        <v>5.4829999999999997</v>
      </c>
      <c r="N814" s="35"/>
      <c r="O814" s="44"/>
      <c r="P814" s="44">
        <v>5.2</v>
      </c>
      <c r="Q814" s="44">
        <v>5.0999999999999996</v>
      </c>
      <c r="R814" s="44"/>
      <c r="S814" s="27" t="s">
        <v>5370</v>
      </c>
      <c r="T814" s="23" t="s">
        <v>139</v>
      </c>
      <c r="U814" s="27"/>
      <c r="V814" s="46">
        <v>1804374</v>
      </c>
      <c r="W814" s="47"/>
      <c r="X814" s="23">
        <v>0</v>
      </c>
      <c r="Y814" s="23">
        <v>0</v>
      </c>
      <c r="Z814" s="23">
        <v>7</v>
      </c>
      <c r="AA814" s="23"/>
      <c r="AB814" s="47"/>
      <c r="AC814" s="27"/>
      <c r="AD814" s="50" t="s">
        <v>140</v>
      </c>
      <c r="AE814" s="23"/>
      <c r="AF814" s="66" t="s">
        <v>141</v>
      </c>
      <c r="AG814" s="23"/>
      <c r="AH814" s="23" t="s">
        <v>128</v>
      </c>
      <c r="AI814" s="23" t="s">
        <v>128</v>
      </c>
      <c r="AJ814" s="23" t="s">
        <v>43</v>
      </c>
      <c r="AK814" s="27"/>
      <c r="AL814" s="27"/>
      <c r="AM814" s="23"/>
      <c r="AN814" s="23"/>
      <c r="AO814" s="23" t="s">
        <v>129</v>
      </c>
      <c r="AP814" s="23"/>
      <c r="AQ814" s="23" t="s">
        <v>129</v>
      </c>
      <c r="AR814" s="23"/>
      <c r="AS814" s="23" t="s">
        <v>129</v>
      </c>
      <c r="AT814" s="23" t="s">
        <v>129</v>
      </c>
      <c r="AU814" s="23" t="s">
        <v>129</v>
      </c>
      <c r="AV814" s="23" t="s">
        <v>128</v>
      </c>
      <c r="AW814" s="23" t="s">
        <v>129</v>
      </c>
      <c r="AX814" s="23" t="s">
        <v>128</v>
      </c>
      <c r="AY814" s="23"/>
      <c r="AZ814" s="23" t="s">
        <v>2551</v>
      </c>
      <c r="BA814" s="45"/>
    </row>
    <row r="815" spans="1:53" ht="16.05" customHeight="1" x14ac:dyDescent="0.3">
      <c r="A815" s="23">
        <v>2006</v>
      </c>
      <c r="B815" s="27" t="s">
        <v>357</v>
      </c>
      <c r="C815" s="27" t="s">
        <v>648</v>
      </c>
      <c r="D815" s="27" t="s">
        <v>2552</v>
      </c>
      <c r="E815" s="28">
        <v>38786</v>
      </c>
      <c r="F815" s="36">
        <v>0.32655092592592594</v>
      </c>
      <c r="G815" s="22">
        <v>38786</v>
      </c>
      <c r="H815" s="37">
        <v>0.5348842592592592</v>
      </c>
      <c r="I815" s="34" t="s">
        <v>6250</v>
      </c>
      <c r="J815" s="35">
        <v>33.128999999999998</v>
      </c>
      <c r="K815" s="35">
        <v>73.887</v>
      </c>
      <c r="L815" s="42">
        <v>10</v>
      </c>
      <c r="M815" s="35">
        <v>4.9669999999999996</v>
      </c>
      <c r="N815" s="35"/>
      <c r="O815" s="44"/>
      <c r="P815" s="44">
        <v>4.9000000000000004</v>
      </c>
      <c r="Q815" s="44"/>
      <c r="R815" s="44"/>
      <c r="S815" s="27" t="s">
        <v>5367</v>
      </c>
      <c r="T815" s="23" t="s">
        <v>134</v>
      </c>
      <c r="U815" s="27"/>
      <c r="V815" s="46">
        <v>37457020</v>
      </c>
      <c r="W815" s="47"/>
      <c r="X815" s="23">
        <v>1</v>
      </c>
      <c r="Y815" s="23">
        <v>1</v>
      </c>
      <c r="Z815" s="23">
        <v>22</v>
      </c>
      <c r="AA815" s="23"/>
      <c r="AB815" s="47"/>
      <c r="AC815" s="27" t="s">
        <v>2553</v>
      </c>
      <c r="AD815" s="23" t="s">
        <v>163</v>
      </c>
      <c r="AE815" s="23"/>
      <c r="AF815" s="66"/>
      <c r="AG815" s="23"/>
      <c r="AH815" s="23" t="s">
        <v>128</v>
      </c>
      <c r="AI815" s="23" t="s">
        <v>128</v>
      </c>
      <c r="AJ815" s="23" t="s">
        <v>43</v>
      </c>
      <c r="AK815" s="27"/>
      <c r="AL815" s="27" t="s">
        <v>2555</v>
      </c>
      <c r="AM815" s="23"/>
      <c r="AN815" s="23"/>
      <c r="AO815" s="23"/>
      <c r="AP815" s="23"/>
      <c r="AQ815" s="23"/>
      <c r="AR815" s="23"/>
      <c r="AS815" s="23" t="s">
        <v>129</v>
      </c>
      <c r="AT815" s="23" t="s">
        <v>129</v>
      </c>
      <c r="AU815" s="23" t="s">
        <v>129</v>
      </c>
      <c r="AV815" s="23" t="s">
        <v>128</v>
      </c>
      <c r="AW815" s="23" t="s">
        <v>129</v>
      </c>
      <c r="AX815" s="23" t="s">
        <v>128</v>
      </c>
      <c r="AY815" s="23"/>
      <c r="AZ815" s="23" t="s">
        <v>2554</v>
      </c>
      <c r="BA815" s="65" t="s">
        <v>2556</v>
      </c>
    </row>
    <row r="816" spans="1:53" ht="16.05" customHeight="1" x14ac:dyDescent="0.3">
      <c r="A816" s="23">
        <v>2006</v>
      </c>
      <c r="B816" s="27" t="s">
        <v>254</v>
      </c>
      <c r="C816" s="27" t="s">
        <v>255</v>
      </c>
      <c r="D816" s="27" t="s">
        <v>2557</v>
      </c>
      <c r="E816" s="28">
        <v>38796</v>
      </c>
      <c r="F816" s="36">
        <v>0.82251157407407405</v>
      </c>
      <c r="G816" s="22">
        <v>38796</v>
      </c>
      <c r="H816" s="37">
        <v>0.86417824074074068</v>
      </c>
      <c r="I816" s="34" t="s">
        <v>6250</v>
      </c>
      <c r="J816" s="35">
        <v>36.622999999999998</v>
      </c>
      <c r="K816" s="35">
        <v>5.3280000000000003</v>
      </c>
      <c r="L816" s="42">
        <v>10</v>
      </c>
      <c r="M816" s="35">
        <v>5.2050000000000001</v>
      </c>
      <c r="N816" s="35"/>
      <c r="O816" s="44"/>
      <c r="P816" s="44">
        <v>5</v>
      </c>
      <c r="Q816" s="44">
        <v>4.9000000000000004</v>
      </c>
      <c r="R816" s="44"/>
      <c r="S816" s="27" t="s">
        <v>5332</v>
      </c>
      <c r="T816" s="23" t="s">
        <v>567</v>
      </c>
      <c r="U816" s="27"/>
      <c r="V816" s="46">
        <v>9346454</v>
      </c>
      <c r="W816" s="47">
        <v>319</v>
      </c>
      <c r="X816" s="50">
        <v>4</v>
      </c>
      <c r="Y816" s="23">
        <v>4</v>
      </c>
      <c r="Z816" s="50" t="s">
        <v>2558</v>
      </c>
      <c r="AA816" s="23" t="s">
        <v>2152</v>
      </c>
      <c r="AB816" s="47"/>
      <c r="AC816" s="27" t="s">
        <v>2559</v>
      </c>
      <c r="AD816" s="23">
        <v>32</v>
      </c>
      <c r="AE816" s="23">
        <v>30</v>
      </c>
      <c r="AF816" s="66" t="s">
        <v>2560</v>
      </c>
      <c r="AG816" s="23" t="s">
        <v>129</v>
      </c>
      <c r="AH816" s="23" t="s">
        <v>129</v>
      </c>
      <c r="AI816" s="23" t="s">
        <v>128</v>
      </c>
      <c r="AJ816" s="23" t="s">
        <v>43</v>
      </c>
      <c r="AK816" s="27" t="s">
        <v>100</v>
      </c>
      <c r="AL816" s="27" t="s">
        <v>2562</v>
      </c>
      <c r="AM816" s="23"/>
      <c r="AN816" s="23"/>
      <c r="AO816" s="23"/>
      <c r="AP816" s="23"/>
      <c r="AQ816" s="23"/>
      <c r="AR816" s="23"/>
      <c r="AS816" s="23" t="s">
        <v>129</v>
      </c>
      <c r="AT816" s="23" t="s">
        <v>129</v>
      </c>
      <c r="AU816" s="23" t="s">
        <v>129</v>
      </c>
      <c r="AV816" s="23" t="s">
        <v>129</v>
      </c>
      <c r="AW816" s="23" t="s">
        <v>129</v>
      </c>
      <c r="AX816" s="23" t="s">
        <v>128</v>
      </c>
      <c r="AY816" s="23"/>
      <c r="AZ816" s="23" t="s">
        <v>2561</v>
      </c>
      <c r="BA816" s="45" t="s">
        <v>6372</v>
      </c>
    </row>
    <row r="817" spans="1:53" ht="15.6" customHeight="1" x14ac:dyDescent="0.3">
      <c r="A817" s="23">
        <v>2006</v>
      </c>
      <c r="B817" s="27" t="s">
        <v>218</v>
      </c>
      <c r="C817" s="27" t="s">
        <v>426</v>
      </c>
      <c r="D817" s="27" t="s">
        <v>2563</v>
      </c>
      <c r="E817" s="28">
        <v>38804</v>
      </c>
      <c r="F817" s="36">
        <v>0.35813657407407407</v>
      </c>
      <c r="G817" s="22">
        <v>38804</v>
      </c>
      <c r="H817" s="37">
        <v>0.6498032407407407</v>
      </c>
      <c r="I817" s="34" t="s">
        <v>6250</v>
      </c>
      <c r="J817" s="35">
        <v>3.4620000000000002</v>
      </c>
      <c r="K817" s="35">
        <v>97.224000000000004</v>
      </c>
      <c r="L817" s="42" t="s">
        <v>2564</v>
      </c>
      <c r="M817" s="35">
        <v>4.9269999999999996</v>
      </c>
      <c r="N817" s="35"/>
      <c r="O817" s="44"/>
      <c r="P817" s="44">
        <v>5</v>
      </c>
      <c r="Q817" s="44"/>
      <c r="R817" s="44"/>
      <c r="S817" s="27" t="s">
        <v>5369</v>
      </c>
      <c r="T817" s="23"/>
      <c r="U817" s="27"/>
      <c r="V817" s="47"/>
      <c r="W817" s="47"/>
      <c r="X817" s="23" t="s">
        <v>126</v>
      </c>
      <c r="Y817" s="23"/>
      <c r="Z817" s="23"/>
      <c r="AA817" s="23"/>
      <c r="AB817" s="47"/>
      <c r="AC817" s="27"/>
      <c r="AD817" s="23" t="s">
        <v>2222</v>
      </c>
      <c r="AE817" s="23"/>
      <c r="AF817" s="66" t="s">
        <v>141</v>
      </c>
      <c r="AG817" s="23"/>
      <c r="AH817" s="23"/>
      <c r="AI817" s="23"/>
      <c r="AJ817" s="23" t="s">
        <v>43</v>
      </c>
      <c r="AK817" s="27"/>
      <c r="AL817" s="27"/>
      <c r="AM817" s="23"/>
      <c r="AN817" s="23"/>
      <c r="AO817" s="23"/>
      <c r="AP817" s="23"/>
      <c r="AQ817" s="23" t="s">
        <v>129</v>
      </c>
      <c r="AR817" s="23"/>
      <c r="AS817" s="23" t="s">
        <v>128</v>
      </c>
      <c r="AT817" s="23" t="s">
        <v>128</v>
      </c>
      <c r="AU817" s="23" t="s">
        <v>129</v>
      </c>
      <c r="AV817" s="23" t="s">
        <v>128</v>
      </c>
      <c r="AW817" s="23" t="s">
        <v>129</v>
      </c>
      <c r="AX817" s="23" t="s">
        <v>128</v>
      </c>
      <c r="AY817" s="23"/>
      <c r="AZ817" s="23" t="s">
        <v>2565</v>
      </c>
      <c r="BA817" s="45"/>
    </row>
    <row r="818" spans="1:53" ht="16.05" customHeight="1" x14ac:dyDescent="0.3">
      <c r="A818" s="23">
        <v>2006</v>
      </c>
      <c r="B818" s="27" t="s">
        <v>130</v>
      </c>
      <c r="C818" s="27" t="s">
        <v>131</v>
      </c>
      <c r="D818" s="27" t="s">
        <v>417</v>
      </c>
      <c r="E818" s="28">
        <v>38807</v>
      </c>
      <c r="F818" s="36">
        <v>0.51616898148148149</v>
      </c>
      <c r="G818" s="22">
        <v>38807</v>
      </c>
      <c r="H818" s="37">
        <v>0.84950231481481486</v>
      </c>
      <c r="I818" s="34" t="s">
        <v>6250</v>
      </c>
      <c r="J818" s="35">
        <v>44.624000000000002</v>
      </c>
      <c r="K818" s="35">
        <v>124.122</v>
      </c>
      <c r="L818" s="42">
        <v>10</v>
      </c>
      <c r="M818" s="35">
        <v>4.7720000000000002</v>
      </c>
      <c r="N818" s="35"/>
      <c r="O818" s="44"/>
      <c r="P818" s="44">
        <v>4.9000000000000004</v>
      </c>
      <c r="Q818" s="44"/>
      <c r="R818" s="44"/>
      <c r="S818" s="27" t="s">
        <v>5375</v>
      </c>
      <c r="T818" s="23" t="s">
        <v>139</v>
      </c>
      <c r="U818" s="27"/>
      <c r="V818" s="46"/>
      <c r="W818" s="47"/>
      <c r="X818" s="23"/>
      <c r="Y818" s="23"/>
      <c r="Z818" s="23"/>
      <c r="AA818" s="23"/>
      <c r="AB818" s="47"/>
      <c r="AC818" s="27"/>
      <c r="AD818" s="23" t="s">
        <v>156</v>
      </c>
      <c r="AE818" s="50" t="s">
        <v>211</v>
      </c>
      <c r="AF818" s="66" t="s">
        <v>141</v>
      </c>
      <c r="AG818" s="23"/>
      <c r="AH818" s="23"/>
      <c r="AI818" s="23"/>
      <c r="AJ818" s="23" t="s">
        <v>43</v>
      </c>
      <c r="AK818" s="27" t="s">
        <v>100</v>
      </c>
      <c r="AL818" s="27"/>
      <c r="AM818" s="23"/>
      <c r="AN818" s="23"/>
      <c r="AO818" s="23"/>
      <c r="AP818" s="23" t="s">
        <v>129</v>
      </c>
      <c r="AQ818" s="23" t="s">
        <v>129</v>
      </c>
      <c r="AR818" s="23"/>
      <c r="AS818" s="23" t="s">
        <v>129</v>
      </c>
      <c r="AT818" s="23" t="s">
        <v>128</v>
      </c>
      <c r="AU818" s="23" t="s">
        <v>129</v>
      </c>
      <c r="AV818" s="23" t="s">
        <v>128</v>
      </c>
      <c r="AW818" s="23" t="s">
        <v>129</v>
      </c>
      <c r="AX818" s="23" t="s">
        <v>128</v>
      </c>
      <c r="AY818" s="23"/>
      <c r="AZ818" s="23" t="s">
        <v>2566</v>
      </c>
      <c r="BA818" s="45"/>
    </row>
    <row r="819" spans="1:53" ht="16.05" customHeight="1" x14ac:dyDescent="0.3">
      <c r="A819" s="23">
        <v>2006</v>
      </c>
      <c r="B819" s="27" t="s">
        <v>357</v>
      </c>
      <c r="C819" s="27" t="s">
        <v>648</v>
      </c>
      <c r="D819" s="27" t="s">
        <v>2520</v>
      </c>
      <c r="E819" s="28">
        <v>38811</v>
      </c>
      <c r="F819" s="36">
        <v>0.38361111111111112</v>
      </c>
      <c r="G819" s="22">
        <v>38811</v>
      </c>
      <c r="H819" s="37">
        <v>0.5919444444444445</v>
      </c>
      <c r="I819" s="34" t="s">
        <v>6250</v>
      </c>
      <c r="J819" s="35">
        <v>34.6</v>
      </c>
      <c r="K819" s="35">
        <v>73.135999999999996</v>
      </c>
      <c r="L819" s="42">
        <v>10</v>
      </c>
      <c r="M819" s="35">
        <v>4.6429999999999998</v>
      </c>
      <c r="N819" s="35"/>
      <c r="O819" s="44"/>
      <c r="P819" s="44">
        <v>4.7</v>
      </c>
      <c r="Q819" s="44">
        <v>3.9</v>
      </c>
      <c r="R819" s="44"/>
      <c r="S819" s="27" t="s">
        <v>5376</v>
      </c>
      <c r="T819" s="23" t="s">
        <v>582</v>
      </c>
      <c r="U819" s="27"/>
      <c r="V819" s="46">
        <v>17793434</v>
      </c>
      <c r="W819" s="47"/>
      <c r="X819" s="23">
        <v>0</v>
      </c>
      <c r="Y819" s="23">
        <v>0</v>
      </c>
      <c r="Z819" s="23">
        <v>28</v>
      </c>
      <c r="AA819" s="23"/>
      <c r="AB819" s="47"/>
      <c r="AC819" s="27"/>
      <c r="AD819" s="50" t="s">
        <v>211</v>
      </c>
      <c r="AE819" s="23" t="s">
        <v>136</v>
      </c>
      <c r="AF819" s="66" t="s">
        <v>141</v>
      </c>
      <c r="AG819" s="23"/>
      <c r="AH819" s="23" t="s">
        <v>128</v>
      </c>
      <c r="AI819" s="23" t="s">
        <v>128</v>
      </c>
      <c r="AJ819" s="23" t="s">
        <v>390</v>
      </c>
      <c r="AK819" s="27"/>
      <c r="AL819" s="27" t="s">
        <v>2568</v>
      </c>
      <c r="AM819" s="23"/>
      <c r="AN819" s="23"/>
      <c r="AO819" s="23" t="s">
        <v>129</v>
      </c>
      <c r="AP819" s="23"/>
      <c r="AQ819" s="23" t="s">
        <v>129</v>
      </c>
      <c r="AR819" s="23"/>
      <c r="AS819" s="23" t="s">
        <v>129</v>
      </c>
      <c r="AT819" s="23" t="s">
        <v>129</v>
      </c>
      <c r="AU819" s="23" t="s">
        <v>129</v>
      </c>
      <c r="AV819" s="23" t="s">
        <v>128</v>
      </c>
      <c r="AW819" s="23" t="s">
        <v>129</v>
      </c>
      <c r="AX819" s="23" t="s">
        <v>128</v>
      </c>
      <c r="AY819" s="23"/>
      <c r="AZ819" s="23" t="s">
        <v>2567</v>
      </c>
      <c r="BA819" s="45" t="s">
        <v>2569</v>
      </c>
    </row>
    <row r="820" spans="1:53" ht="16.05" customHeight="1" x14ac:dyDescent="0.3">
      <c r="A820" s="23">
        <v>2006</v>
      </c>
      <c r="B820" s="27" t="s">
        <v>159</v>
      </c>
      <c r="C820" s="27" t="s">
        <v>308</v>
      </c>
      <c r="D820" s="27" t="s">
        <v>2570</v>
      </c>
      <c r="E820" s="28">
        <v>38818</v>
      </c>
      <c r="F820" s="36">
        <v>1.8634259259259261E-3</v>
      </c>
      <c r="G820" s="22">
        <v>38818</v>
      </c>
      <c r="H820" s="37">
        <v>0.12686342592592592</v>
      </c>
      <c r="I820" s="34" t="s">
        <v>6250</v>
      </c>
      <c r="J820" s="35">
        <v>37.64</v>
      </c>
      <c r="K820" s="35">
        <v>20.92</v>
      </c>
      <c r="L820" s="42">
        <v>18</v>
      </c>
      <c r="M820" s="35">
        <v>5.5449999999999999</v>
      </c>
      <c r="N820" s="35">
        <v>5.4</v>
      </c>
      <c r="O820" s="44"/>
      <c r="P820" s="44">
        <v>5.0999999999999996</v>
      </c>
      <c r="Q820" s="44">
        <v>5.0999999999999996</v>
      </c>
      <c r="R820" s="44"/>
      <c r="S820" s="27" t="s">
        <v>5314</v>
      </c>
      <c r="T820" s="23" t="s">
        <v>139</v>
      </c>
      <c r="U820" s="27"/>
      <c r="V820" s="47"/>
      <c r="W820" s="47"/>
      <c r="X820" s="23"/>
      <c r="Y820" s="23"/>
      <c r="Z820" s="23"/>
      <c r="AA820" s="23"/>
      <c r="AB820" s="47"/>
      <c r="AC820" s="27"/>
      <c r="AD820" s="23" t="s">
        <v>420</v>
      </c>
      <c r="AE820" s="50" t="s">
        <v>126</v>
      </c>
      <c r="AF820" s="62" t="s">
        <v>141</v>
      </c>
      <c r="AG820" s="23" t="s">
        <v>129</v>
      </c>
      <c r="AH820" s="23"/>
      <c r="AI820" s="23"/>
      <c r="AJ820" s="23" t="s">
        <v>311</v>
      </c>
      <c r="AK820" s="27" t="s">
        <v>102</v>
      </c>
      <c r="AL820" s="27"/>
      <c r="AM820" s="23"/>
      <c r="AN820" s="23"/>
      <c r="AO820" s="23"/>
      <c r="AP820" s="23"/>
      <c r="AQ820" s="23" t="s">
        <v>129</v>
      </c>
      <c r="AR820" s="23"/>
      <c r="AS820" s="23" t="s">
        <v>129</v>
      </c>
      <c r="AT820" s="23" t="s">
        <v>128</v>
      </c>
      <c r="AU820" s="23" t="s">
        <v>129</v>
      </c>
      <c r="AV820" s="23" t="s">
        <v>128</v>
      </c>
      <c r="AW820" s="23" t="s">
        <v>129</v>
      </c>
      <c r="AX820" s="23" t="s">
        <v>128</v>
      </c>
      <c r="AY820" s="23"/>
      <c r="AZ820" s="23" t="s">
        <v>2571</v>
      </c>
      <c r="BA820" s="45"/>
    </row>
    <row r="821" spans="1:53" ht="16.05" customHeight="1" x14ac:dyDescent="0.3">
      <c r="A821" s="23">
        <v>2006</v>
      </c>
      <c r="B821" s="27" t="s">
        <v>443</v>
      </c>
      <c r="C821" s="27" t="s">
        <v>2220</v>
      </c>
      <c r="D821" s="27" t="s">
        <v>2572</v>
      </c>
      <c r="E821" s="28">
        <v>38841</v>
      </c>
      <c r="F821" s="36">
        <v>0.73829861111111106</v>
      </c>
      <c r="G821" s="22">
        <v>38841</v>
      </c>
      <c r="H821" s="37">
        <v>0.5299652777777778</v>
      </c>
      <c r="I821" s="34" t="s">
        <v>6250</v>
      </c>
      <c r="J821" s="35">
        <v>8.8979999999999997</v>
      </c>
      <c r="K821" s="35">
        <v>-82.543000000000006</v>
      </c>
      <c r="L821" s="42">
        <v>0</v>
      </c>
      <c r="M821" s="43">
        <v>4.5</v>
      </c>
      <c r="N821" s="35"/>
      <c r="O821" s="44">
        <v>4.5</v>
      </c>
      <c r="P821" s="44"/>
      <c r="Q821" s="44"/>
      <c r="R821" s="44"/>
      <c r="S821" s="67" t="s">
        <v>6045</v>
      </c>
      <c r="T821" s="23"/>
      <c r="U821" s="27"/>
      <c r="V821" s="47"/>
      <c r="W821" s="47"/>
      <c r="X821" s="23" t="s">
        <v>126</v>
      </c>
      <c r="Y821" s="23"/>
      <c r="Z821" s="23" t="s">
        <v>126</v>
      </c>
      <c r="AA821" s="23"/>
      <c r="AB821" s="47"/>
      <c r="AC821" s="27"/>
      <c r="AD821" s="104" t="s">
        <v>470</v>
      </c>
      <c r="AE821" s="23" t="s">
        <v>126</v>
      </c>
      <c r="AF821" s="62" t="s">
        <v>141</v>
      </c>
      <c r="AG821" s="23"/>
      <c r="AH821" s="23"/>
      <c r="AI821" s="23"/>
      <c r="AJ821" s="23" t="s">
        <v>43</v>
      </c>
      <c r="AK821" s="27"/>
      <c r="AL821" s="27"/>
      <c r="AM821" s="23"/>
      <c r="AN821" s="23"/>
      <c r="AO821" s="23"/>
      <c r="AP821" s="23"/>
      <c r="AQ821" s="23" t="s">
        <v>129</v>
      </c>
      <c r="AR821" s="23"/>
      <c r="AS821" s="23" t="s">
        <v>128</v>
      </c>
      <c r="AT821" s="23" t="s">
        <v>128</v>
      </c>
      <c r="AU821" s="23" t="s">
        <v>129</v>
      </c>
      <c r="AV821" s="23" t="s">
        <v>128</v>
      </c>
      <c r="AW821" s="23" t="s">
        <v>129</v>
      </c>
      <c r="AX821" s="23" t="s">
        <v>128</v>
      </c>
      <c r="AY821" s="23"/>
      <c r="AZ821" s="23" t="s">
        <v>2573</v>
      </c>
      <c r="BA821" s="45"/>
    </row>
    <row r="822" spans="1:53" ht="16.05" customHeight="1" x14ac:dyDescent="0.3">
      <c r="A822" s="23">
        <v>2006</v>
      </c>
      <c r="B822" s="27" t="s">
        <v>187</v>
      </c>
      <c r="C822" s="27" t="s">
        <v>188</v>
      </c>
      <c r="D822" s="27" t="s">
        <v>2574</v>
      </c>
      <c r="E822" s="28">
        <v>38844</v>
      </c>
      <c r="F822" s="36">
        <v>0.26450231481481484</v>
      </c>
      <c r="G822" s="22">
        <v>38844</v>
      </c>
      <c r="H822" s="37">
        <v>0.41033564814814816</v>
      </c>
      <c r="I822" s="34" t="s">
        <v>6250</v>
      </c>
      <c r="J822" s="35">
        <v>30.79</v>
      </c>
      <c r="K822" s="35">
        <v>56.7</v>
      </c>
      <c r="L822" s="42">
        <v>14.1</v>
      </c>
      <c r="M822" s="35">
        <v>4.9880000000000004</v>
      </c>
      <c r="N822" s="35"/>
      <c r="O822" s="44">
        <v>5.2</v>
      </c>
      <c r="P822" s="44">
        <v>4.8</v>
      </c>
      <c r="Q822" s="44">
        <v>4.0999999999999996</v>
      </c>
      <c r="R822" s="44"/>
      <c r="S822" s="27" t="s">
        <v>5352</v>
      </c>
      <c r="T822" s="23" t="s">
        <v>139</v>
      </c>
      <c r="U822" s="27"/>
      <c r="V822" s="46">
        <v>1057638</v>
      </c>
      <c r="W822" s="47"/>
      <c r="X822" s="23">
        <v>0</v>
      </c>
      <c r="Y822" s="23">
        <v>0</v>
      </c>
      <c r="Z822" s="23">
        <v>70</v>
      </c>
      <c r="AA822" s="23"/>
      <c r="AB822" s="47"/>
      <c r="AC822" s="27"/>
      <c r="AD822" s="50" t="s">
        <v>140</v>
      </c>
      <c r="AE822" s="23"/>
      <c r="AF822" s="62" t="s">
        <v>141</v>
      </c>
      <c r="AG822" s="23" t="s">
        <v>129</v>
      </c>
      <c r="AH822" s="23" t="s">
        <v>128</v>
      </c>
      <c r="AI822" s="23" t="s">
        <v>128</v>
      </c>
      <c r="AJ822" s="23" t="s">
        <v>390</v>
      </c>
      <c r="AK822" s="27"/>
      <c r="AL822" s="27" t="s">
        <v>2576</v>
      </c>
      <c r="AM822" s="23"/>
      <c r="AN822" s="23"/>
      <c r="AO822" s="23" t="s">
        <v>129</v>
      </c>
      <c r="AP822" s="23"/>
      <c r="AQ822" s="23" t="s">
        <v>129</v>
      </c>
      <c r="AR822" s="23"/>
      <c r="AS822" s="23" t="s">
        <v>129</v>
      </c>
      <c r="AT822" s="23" t="s">
        <v>129</v>
      </c>
      <c r="AU822" s="23" t="s">
        <v>129</v>
      </c>
      <c r="AV822" s="23" t="s">
        <v>129</v>
      </c>
      <c r="AW822" s="23" t="s">
        <v>129</v>
      </c>
      <c r="AX822" s="23" t="s">
        <v>128</v>
      </c>
      <c r="AY822" s="23"/>
      <c r="AZ822" s="23" t="s">
        <v>2575</v>
      </c>
      <c r="BA822" s="45"/>
    </row>
    <row r="823" spans="1:53" ht="16.05" customHeight="1" x14ac:dyDescent="0.3">
      <c r="A823" s="23">
        <v>2006</v>
      </c>
      <c r="B823" s="27" t="s">
        <v>218</v>
      </c>
      <c r="C823" s="27" t="s">
        <v>426</v>
      </c>
      <c r="D823" s="27" t="s">
        <v>2577</v>
      </c>
      <c r="E823" s="28">
        <v>38849</v>
      </c>
      <c r="F823" s="36">
        <v>0.34509259259259256</v>
      </c>
      <c r="G823" s="22">
        <v>38849</v>
      </c>
      <c r="H823" s="37">
        <v>0.63675925925925925</v>
      </c>
      <c r="I823" s="34" t="s">
        <v>6250</v>
      </c>
      <c r="J823" s="35">
        <v>-5.5750000000000002</v>
      </c>
      <c r="K823" s="35">
        <v>105.395</v>
      </c>
      <c r="L823" s="42">
        <v>17.2</v>
      </c>
      <c r="M823" s="35">
        <v>5.4989999999999997</v>
      </c>
      <c r="N823" s="35"/>
      <c r="O823" s="44"/>
      <c r="P823" s="44">
        <v>5.4</v>
      </c>
      <c r="Q823" s="44">
        <v>4.9000000000000004</v>
      </c>
      <c r="R823" s="44"/>
      <c r="S823" s="27" t="s">
        <v>5495</v>
      </c>
      <c r="T823" s="23" t="s">
        <v>497</v>
      </c>
      <c r="U823" s="27"/>
      <c r="V823" s="47">
        <v>35316211</v>
      </c>
      <c r="W823" s="47"/>
      <c r="X823" s="23" t="s">
        <v>126</v>
      </c>
      <c r="Y823" s="23"/>
      <c r="Z823" s="23" t="s">
        <v>126</v>
      </c>
      <c r="AA823" s="23"/>
      <c r="AB823" s="47"/>
      <c r="AC823" s="27"/>
      <c r="AD823" s="105" t="s">
        <v>211</v>
      </c>
      <c r="AE823" s="50" t="s">
        <v>136</v>
      </c>
      <c r="AF823" s="66" t="s">
        <v>141</v>
      </c>
      <c r="AG823" s="23"/>
      <c r="AH823" s="23" t="s">
        <v>128</v>
      </c>
      <c r="AI823" s="23" t="s">
        <v>128</v>
      </c>
      <c r="AJ823" s="23" t="s">
        <v>43</v>
      </c>
      <c r="AK823" s="27"/>
      <c r="AL823" s="27"/>
      <c r="AM823" s="23"/>
      <c r="AN823" s="23"/>
      <c r="AO823" s="23" t="s">
        <v>129</v>
      </c>
      <c r="AP823" s="23" t="s">
        <v>129</v>
      </c>
      <c r="AQ823" s="23" t="s">
        <v>129</v>
      </c>
      <c r="AR823" s="23"/>
      <c r="AS823" s="23" t="s">
        <v>129</v>
      </c>
      <c r="AT823" s="23" t="s">
        <v>128</v>
      </c>
      <c r="AU823" s="23" t="s">
        <v>129</v>
      </c>
      <c r="AV823" s="23" t="s">
        <v>128</v>
      </c>
      <c r="AW823" s="23" t="s">
        <v>129</v>
      </c>
      <c r="AX823" s="23" t="s">
        <v>128</v>
      </c>
      <c r="AY823" s="23"/>
      <c r="AZ823" s="23" t="s">
        <v>2578</v>
      </c>
      <c r="BA823" s="45"/>
    </row>
    <row r="824" spans="1:53" ht="16.05" customHeight="1" x14ac:dyDescent="0.3">
      <c r="A824" s="23">
        <v>2006</v>
      </c>
      <c r="B824" s="27" t="s">
        <v>187</v>
      </c>
      <c r="C824" s="27" t="s">
        <v>188</v>
      </c>
      <c r="D824" s="27" t="s">
        <v>2579</v>
      </c>
      <c r="E824" s="28">
        <v>38871</v>
      </c>
      <c r="F824" s="36">
        <v>0.3024884259259259</v>
      </c>
      <c r="G824" s="22">
        <v>38871</v>
      </c>
      <c r="H824" s="37">
        <v>0.44832175925925927</v>
      </c>
      <c r="I824" s="34" t="s">
        <v>6250</v>
      </c>
      <c r="J824" s="35">
        <v>26.759</v>
      </c>
      <c r="K824" s="35">
        <v>55.843000000000004</v>
      </c>
      <c r="L824" s="42">
        <v>12.1</v>
      </c>
      <c r="M824" s="35">
        <v>5.1760000000000002</v>
      </c>
      <c r="N824" s="35"/>
      <c r="O824" s="44">
        <v>5.0999999999999996</v>
      </c>
      <c r="P824" s="44">
        <v>5.4</v>
      </c>
      <c r="Q824" s="44"/>
      <c r="R824" s="44"/>
      <c r="S824" s="27" t="s">
        <v>5321</v>
      </c>
      <c r="T824" s="23" t="s">
        <v>134</v>
      </c>
      <c r="U824" s="27"/>
      <c r="V824" s="46">
        <v>2533434</v>
      </c>
      <c r="W824" s="47"/>
      <c r="X824" s="23">
        <v>2</v>
      </c>
      <c r="Y824" s="23">
        <v>2</v>
      </c>
      <c r="Z824" s="23">
        <v>4</v>
      </c>
      <c r="AA824" s="23"/>
      <c r="AB824" s="47"/>
      <c r="AC824" s="24" t="s">
        <v>5919</v>
      </c>
      <c r="AD824" s="50" t="s">
        <v>211</v>
      </c>
      <c r="AE824" s="23" t="s">
        <v>136</v>
      </c>
      <c r="AF824" s="66" t="s">
        <v>141</v>
      </c>
      <c r="AG824" s="23"/>
      <c r="AH824" s="23" t="s">
        <v>128</v>
      </c>
      <c r="AI824" s="23" t="s">
        <v>128</v>
      </c>
      <c r="AJ824" s="23" t="s">
        <v>390</v>
      </c>
      <c r="AK824" s="27"/>
      <c r="AL824" s="27" t="s">
        <v>2581</v>
      </c>
      <c r="AM824" s="23"/>
      <c r="AN824" s="23"/>
      <c r="AO824" s="23" t="s">
        <v>129</v>
      </c>
      <c r="AP824" s="23"/>
      <c r="AQ824" s="23" t="s">
        <v>129</v>
      </c>
      <c r="AR824" s="23"/>
      <c r="AS824" s="23" t="s">
        <v>129</v>
      </c>
      <c r="AT824" s="23" t="s">
        <v>129</v>
      </c>
      <c r="AU824" s="23" t="s">
        <v>129</v>
      </c>
      <c r="AV824" s="23" t="s">
        <v>128</v>
      </c>
      <c r="AW824" s="23" t="s">
        <v>129</v>
      </c>
      <c r="AX824" s="23" t="s">
        <v>128</v>
      </c>
      <c r="AY824" s="23"/>
      <c r="AZ824" s="23" t="s">
        <v>2580</v>
      </c>
      <c r="BA824" s="39" t="s">
        <v>5710</v>
      </c>
    </row>
    <row r="825" spans="1:53" ht="16.05" customHeight="1" x14ac:dyDescent="0.3">
      <c r="A825" s="23">
        <v>2006</v>
      </c>
      <c r="B825" s="27" t="s">
        <v>123</v>
      </c>
      <c r="C825" s="27" t="s">
        <v>124</v>
      </c>
      <c r="D825" s="27" t="s">
        <v>2582</v>
      </c>
      <c r="E825" s="28">
        <v>38871</v>
      </c>
      <c r="F825" s="36">
        <v>0.46371527777777777</v>
      </c>
      <c r="G825" s="22">
        <v>38871</v>
      </c>
      <c r="H825" s="37">
        <v>0.58871527777777777</v>
      </c>
      <c r="I825" s="34" t="s">
        <v>6250</v>
      </c>
      <c r="J825" s="35">
        <v>37.604999999999997</v>
      </c>
      <c r="K825" s="35">
        <v>43.786999999999999</v>
      </c>
      <c r="L825" s="42">
        <v>10</v>
      </c>
      <c r="M825" s="43">
        <v>4.59</v>
      </c>
      <c r="N825" s="35"/>
      <c r="O825" s="44">
        <v>3.1</v>
      </c>
      <c r="P825" s="44">
        <v>3.9</v>
      </c>
      <c r="Q825" s="44">
        <v>3.6</v>
      </c>
      <c r="R825" s="44"/>
      <c r="S825" s="27" t="s">
        <v>5110</v>
      </c>
      <c r="T825" s="23"/>
      <c r="U825" s="27"/>
      <c r="V825" s="47"/>
      <c r="W825" s="47"/>
      <c r="X825" s="23" t="s">
        <v>126</v>
      </c>
      <c r="Y825" s="23"/>
      <c r="Z825" s="23"/>
      <c r="AA825" s="23"/>
      <c r="AB825" s="47"/>
      <c r="AC825" s="27"/>
      <c r="AD825" s="23" t="s">
        <v>420</v>
      </c>
      <c r="AE825" s="23" t="s">
        <v>126</v>
      </c>
      <c r="AF825" s="66" t="s">
        <v>141</v>
      </c>
      <c r="AG825" s="23"/>
      <c r="AH825" s="23"/>
      <c r="AI825" s="23"/>
      <c r="AJ825" s="23" t="s">
        <v>390</v>
      </c>
      <c r="AK825" s="27"/>
      <c r="AL825" s="27" t="s">
        <v>2584</v>
      </c>
      <c r="AM825" s="23"/>
      <c r="AN825" s="23"/>
      <c r="AO825" s="23"/>
      <c r="AP825" s="23"/>
      <c r="AQ825" s="23" t="s">
        <v>129</v>
      </c>
      <c r="AR825" s="23"/>
      <c r="AS825" s="23" t="s">
        <v>128</v>
      </c>
      <c r="AT825" s="23" t="s">
        <v>128</v>
      </c>
      <c r="AU825" s="23" t="s">
        <v>129</v>
      </c>
      <c r="AV825" s="23" t="s">
        <v>128</v>
      </c>
      <c r="AW825" s="23" t="s">
        <v>129</v>
      </c>
      <c r="AX825" s="23" t="s">
        <v>128</v>
      </c>
      <c r="AY825" s="23"/>
      <c r="AZ825" s="23" t="s">
        <v>2583</v>
      </c>
      <c r="BA825" s="45"/>
    </row>
    <row r="826" spans="1:53" ht="16.05" customHeight="1" x14ac:dyDescent="0.3">
      <c r="A826" s="23">
        <v>2006</v>
      </c>
      <c r="B826" s="27" t="s">
        <v>159</v>
      </c>
      <c r="C826" s="27" t="s">
        <v>239</v>
      </c>
      <c r="D826" s="27" t="s">
        <v>2585</v>
      </c>
      <c r="E826" s="28">
        <v>38881</v>
      </c>
      <c r="F826" s="36">
        <v>0.59420138888888896</v>
      </c>
      <c r="G826" s="22">
        <v>38881</v>
      </c>
      <c r="H826" s="37">
        <v>0.67753472222222222</v>
      </c>
      <c r="I826" s="34" t="s">
        <v>6250</v>
      </c>
      <c r="J826" s="35">
        <v>40.270000000000003</v>
      </c>
      <c r="K826" s="35">
        <v>19.96</v>
      </c>
      <c r="L826" s="42">
        <v>10</v>
      </c>
      <c r="M826" s="43">
        <v>4.7</v>
      </c>
      <c r="N826" s="35"/>
      <c r="O826" s="44">
        <v>4.8</v>
      </c>
      <c r="P826" s="44">
        <v>4.5</v>
      </c>
      <c r="Q826" s="44">
        <v>4.2</v>
      </c>
      <c r="R826" s="44"/>
      <c r="S826" s="27" t="s">
        <v>5277</v>
      </c>
      <c r="T826" s="23" t="s">
        <v>497</v>
      </c>
      <c r="U826" s="27"/>
      <c r="V826" s="46">
        <v>1632824</v>
      </c>
      <c r="W826" s="47"/>
      <c r="X826" s="23">
        <v>0</v>
      </c>
      <c r="Y826" s="23">
        <v>0</v>
      </c>
      <c r="Z826" s="23">
        <v>1</v>
      </c>
      <c r="AA826" s="23"/>
      <c r="AB826" s="47"/>
      <c r="AC826" s="27"/>
      <c r="AD826" s="23">
        <v>12</v>
      </c>
      <c r="AE826" s="23"/>
      <c r="AF826" s="66" t="s">
        <v>141</v>
      </c>
      <c r="AG826" s="23"/>
      <c r="AH826" s="23" t="s">
        <v>128</v>
      </c>
      <c r="AI826" s="23" t="s">
        <v>128</v>
      </c>
      <c r="AJ826" s="23" t="s">
        <v>43</v>
      </c>
      <c r="AK826" s="27"/>
      <c r="AL826" s="27"/>
      <c r="AM826" s="23"/>
      <c r="AN826" s="23"/>
      <c r="AO826" s="23"/>
      <c r="AP826" s="23"/>
      <c r="AQ826" s="23" t="s">
        <v>129</v>
      </c>
      <c r="AR826" s="23"/>
      <c r="AS826" s="23" t="s">
        <v>129</v>
      </c>
      <c r="AT826" s="23" t="s">
        <v>129</v>
      </c>
      <c r="AU826" s="23" t="s">
        <v>129</v>
      </c>
      <c r="AV826" s="23" t="s">
        <v>128</v>
      </c>
      <c r="AW826" s="23" t="s">
        <v>129</v>
      </c>
      <c r="AX826" s="23" t="s">
        <v>128</v>
      </c>
      <c r="AY826" s="23"/>
      <c r="AZ826" s="23" t="s">
        <v>2586</v>
      </c>
      <c r="BA826" s="65" t="s">
        <v>2587</v>
      </c>
    </row>
    <row r="827" spans="1:53" ht="16.05" customHeight="1" x14ac:dyDescent="0.3">
      <c r="A827" s="23">
        <v>2006</v>
      </c>
      <c r="B827" s="27" t="s">
        <v>130</v>
      </c>
      <c r="C827" s="27" t="s">
        <v>131</v>
      </c>
      <c r="D827" s="27" t="s">
        <v>2588</v>
      </c>
      <c r="E827" s="28">
        <v>38888</v>
      </c>
      <c r="F827" s="36">
        <v>0.70343750000000005</v>
      </c>
      <c r="G827" s="22">
        <v>38889</v>
      </c>
      <c r="H827" s="37">
        <v>3.6770833333333336E-2</v>
      </c>
      <c r="I827" s="34" t="s">
        <v>6250</v>
      </c>
      <c r="J827" s="35">
        <v>33.067999999999998</v>
      </c>
      <c r="K827" s="35">
        <v>104.95</v>
      </c>
      <c r="L827" s="42">
        <v>24</v>
      </c>
      <c r="M827" s="35">
        <v>4.952</v>
      </c>
      <c r="N827" s="35"/>
      <c r="O827" s="44"/>
      <c r="P827" s="44">
        <v>5</v>
      </c>
      <c r="Q827" s="44">
        <v>4.4000000000000004</v>
      </c>
      <c r="R827" s="44"/>
      <c r="S827" s="27" t="s">
        <v>5346</v>
      </c>
      <c r="T827" s="23" t="s">
        <v>582</v>
      </c>
      <c r="U827" s="27"/>
      <c r="V827" s="46">
        <v>1452389</v>
      </c>
      <c r="W827" s="47">
        <v>130</v>
      </c>
      <c r="X827" s="23">
        <v>0</v>
      </c>
      <c r="Y827" s="23">
        <v>0</v>
      </c>
      <c r="Z827" s="23">
        <v>5</v>
      </c>
      <c r="AA827" s="23"/>
      <c r="AB827" s="47"/>
      <c r="AC827" s="27"/>
      <c r="AD827" s="23">
        <v>31</v>
      </c>
      <c r="AE827" s="23"/>
      <c r="AF827" s="66" t="s">
        <v>141</v>
      </c>
      <c r="AG827" s="23" t="s">
        <v>129</v>
      </c>
      <c r="AH827" s="23" t="s">
        <v>129</v>
      </c>
      <c r="AI827" s="23" t="s">
        <v>128</v>
      </c>
      <c r="AJ827" s="23" t="s">
        <v>43</v>
      </c>
      <c r="AK827" s="27"/>
      <c r="AL827" s="27"/>
      <c r="AM827" s="23"/>
      <c r="AN827" s="23"/>
      <c r="AO827" s="23"/>
      <c r="AP827" s="23"/>
      <c r="AQ827" s="23" t="s">
        <v>129</v>
      </c>
      <c r="AR827" s="23"/>
      <c r="AS827" s="23" t="s">
        <v>129</v>
      </c>
      <c r="AT827" s="23" t="s">
        <v>129</v>
      </c>
      <c r="AU827" s="23" t="s">
        <v>129</v>
      </c>
      <c r="AV827" s="23" t="s">
        <v>129</v>
      </c>
      <c r="AW827" s="23" t="s">
        <v>129</v>
      </c>
      <c r="AX827" s="23" t="s">
        <v>128</v>
      </c>
      <c r="AY827" s="23"/>
      <c r="AZ827" s="23" t="s">
        <v>2589</v>
      </c>
      <c r="BA827" s="65" t="s">
        <v>2590</v>
      </c>
    </row>
    <row r="828" spans="1:53" ht="16.05" customHeight="1" x14ac:dyDescent="0.3">
      <c r="A828" s="23">
        <v>2006</v>
      </c>
      <c r="B828" s="27" t="s">
        <v>130</v>
      </c>
      <c r="C828" s="27" t="s">
        <v>131</v>
      </c>
      <c r="D828" s="27" t="s">
        <v>2591</v>
      </c>
      <c r="E828" s="28">
        <v>38920</v>
      </c>
      <c r="F828" s="36">
        <v>4.8946759259259259E-2</v>
      </c>
      <c r="G828" s="22">
        <v>38920</v>
      </c>
      <c r="H828" s="37">
        <v>0.3822800925925926</v>
      </c>
      <c r="I828" s="34" t="s">
        <v>6250</v>
      </c>
      <c r="J828" s="35">
        <v>27.995000000000001</v>
      </c>
      <c r="K828" s="35">
        <v>104.13800000000001</v>
      </c>
      <c r="L828" s="42">
        <v>55</v>
      </c>
      <c r="M828" s="35">
        <v>4.9640000000000004</v>
      </c>
      <c r="N828" s="35"/>
      <c r="O828" s="44">
        <v>5.2</v>
      </c>
      <c r="P828" s="44">
        <v>5.0999999999999996</v>
      </c>
      <c r="Q828" s="44">
        <v>5.0999999999999996</v>
      </c>
      <c r="R828" s="44"/>
      <c r="S828" s="27" t="s">
        <v>5365</v>
      </c>
      <c r="T828" s="23" t="s">
        <v>1336</v>
      </c>
      <c r="U828" s="27"/>
      <c r="V828" s="46">
        <v>350000</v>
      </c>
      <c r="W828" s="46">
        <v>265106</v>
      </c>
      <c r="X828" s="23">
        <v>22</v>
      </c>
      <c r="Y828" s="50">
        <v>8</v>
      </c>
      <c r="Z828" s="23">
        <v>106</v>
      </c>
      <c r="AA828" s="23" t="s">
        <v>2592</v>
      </c>
      <c r="AB828" s="46">
        <v>153000</v>
      </c>
      <c r="AC828" s="27" t="s">
        <v>5709</v>
      </c>
      <c r="AD828" s="50" t="s">
        <v>2593</v>
      </c>
      <c r="AE828" s="50">
        <v>100</v>
      </c>
      <c r="AF828" s="66">
        <v>375000000</v>
      </c>
      <c r="AG828" s="23" t="s">
        <v>129</v>
      </c>
      <c r="AH828" s="23" t="s">
        <v>129</v>
      </c>
      <c r="AI828" s="23"/>
      <c r="AJ828" s="23" t="s">
        <v>2595</v>
      </c>
      <c r="AK828" s="27"/>
      <c r="AL828" s="27" t="s">
        <v>2596</v>
      </c>
      <c r="AM828" s="23"/>
      <c r="AN828" s="23"/>
      <c r="AO828" s="23"/>
      <c r="AP828" s="23"/>
      <c r="AQ828" s="23"/>
      <c r="AR828" s="23"/>
      <c r="AS828" s="23" t="s">
        <v>129</v>
      </c>
      <c r="AT828" s="23" t="s">
        <v>129</v>
      </c>
      <c r="AU828" s="23" t="s">
        <v>129</v>
      </c>
      <c r="AV828" s="23" t="s">
        <v>129</v>
      </c>
      <c r="AW828" s="23" t="s">
        <v>129</v>
      </c>
      <c r="AX828" s="23" t="s">
        <v>128</v>
      </c>
      <c r="AY828" s="23"/>
      <c r="AZ828" s="23" t="s">
        <v>2594</v>
      </c>
      <c r="BA828" s="65" t="s">
        <v>5708</v>
      </c>
    </row>
    <row r="829" spans="1:53" ht="16.05" customHeight="1" x14ac:dyDescent="0.3">
      <c r="A829" s="23">
        <v>2006</v>
      </c>
      <c r="B829" s="27" t="s">
        <v>393</v>
      </c>
      <c r="C829" s="27" t="s">
        <v>769</v>
      </c>
      <c r="D829" s="27" t="s">
        <v>2599</v>
      </c>
      <c r="E829" s="28">
        <v>38947</v>
      </c>
      <c r="F829" s="36">
        <v>0.49015046296296294</v>
      </c>
      <c r="G829" s="22">
        <v>38947</v>
      </c>
      <c r="H829" s="37">
        <v>0.69848379629629631</v>
      </c>
      <c r="I829" s="34" t="s">
        <v>6250</v>
      </c>
      <c r="J829" s="35">
        <v>38.246000000000002</v>
      </c>
      <c r="K829" s="35">
        <v>69.22</v>
      </c>
      <c r="L829" s="42">
        <v>10</v>
      </c>
      <c r="M829" s="43">
        <v>4.7699999999999996</v>
      </c>
      <c r="N829" s="35"/>
      <c r="O829" s="44"/>
      <c r="P829" s="44">
        <v>4.7</v>
      </c>
      <c r="Q829" s="44">
        <v>3.9</v>
      </c>
      <c r="R829" s="44"/>
      <c r="S829" s="27" t="s">
        <v>5110</v>
      </c>
      <c r="T829" s="23" t="s">
        <v>582</v>
      </c>
      <c r="U829" s="27"/>
      <c r="V829" s="47"/>
      <c r="W829" s="47"/>
      <c r="X829" s="23" t="s">
        <v>126</v>
      </c>
      <c r="Y829" s="23"/>
      <c r="Z829" s="23"/>
      <c r="AA829" s="23"/>
      <c r="AB829" s="47"/>
      <c r="AC829" s="27"/>
      <c r="AD829" s="23" t="s">
        <v>420</v>
      </c>
      <c r="AE829" s="23" t="s">
        <v>126</v>
      </c>
      <c r="AF829" s="66" t="s">
        <v>141</v>
      </c>
      <c r="AG829" s="23"/>
      <c r="AH829" s="23"/>
      <c r="AI829" s="23"/>
      <c r="AJ829" s="23" t="s">
        <v>43</v>
      </c>
      <c r="AK829" s="27"/>
      <c r="AL829" s="27"/>
      <c r="AM829" s="23"/>
      <c r="AN829" s="23"/>
      <c r="AO829" s="23"/>
      <c r="AP829" s="23"/>
      <c r="AQ829" s="23" t="s">
        <v>129</v>
      </c>
      <c r="AR829" s="23"/>
      <c r="AS829" s="23" t="s">
        <v>128</v>
      </c>
      <c r="AT829" s="23" t="s">
        <v>128</v>
      </c>
      <c r="AU829" s="23" t="s">
        <v>129</v>
      </c>
      <c r="AV829" s="23" t="s">
        <v>128</v>
      </c>
      <c r="AW829" s="23" t="s">
        <v>129</v>
      </c>
      <c r="AX829" s="23" t="s">
        <v>128</v>
      </c>
      <c r="AY829" s="23"/>
      <c r="AZ829" s="23" t="s">
        <v>2600</v>
      </c>
      <c r="BA829" s="45"/>
    </row>
    <row r="830" spans="1:53" ht="16.05" customHeight="1" x14ac:dyDescent="0.3">
      <c r="A830" s="23">
        <v>2006</v>
      </c>
      <c r="B830" s="27" t="s">
        <v>130</v>
      </c>
      <c r="C830" s="27" t="s">
        <v>131</v>
      </c>
      <c r="D830" s="27" t="s">
        <v>2603</v>
      </c>
      <c r="E830" s="28">
        <v>38954</v>
      </c>
      <c r="F830" s="36">
        <v>0.24425925925925926</v>
      </c>
      <c r="G830" s="22">
        <v>38954</v>
      </c>
      <c r="H830" s="37">
        <v>0.57759259259259255</v>
      </c>
      <c r="I830" s="34" t="s">
        <v>6250</v>
      </c>
      <c r="J830" s="35">
        <v>28.012</v>
      </c>
      <c r="K830" s="35">
        <v>104.151</v>
      </c>
      <c r="L830" s="42">
        <v>21.8</v>
      </c>
      <c r="M830" s="35">
        <v>5.0519999999999996</v>
      </c>
      <c r="N830" s="35"/>
      <c r="O830" s="44">
        <v>4.7</v>
      </c>
      <c r="P830" s="44">
        <v>5.2</v>
      </c>
      <c r="Q830" s="44"/>
      <c r="R830" s="44"/>
      <c r="S830" s="45" t="s">
        <v>5354</v>
      </c>
      <c r="T830" s="23" t="s">
        <v>582</v>
      </c>
      <c r="U830" s="27"/>
      <c r="V830" s="46">
        <v>13514235</v>
      </c>
      <c r="W830" s="47">
        <v>45550</v>
      </c>
      <c r="X830" s="23">
        <v>1</v>
      </c>
      <c r="Y830" s="23">
        <v>1</v>
      </c>
      <c r="Z830" s="23">
        <v>31</v>
      </c>
      <c r="AA830" s="23"/>
      <c r="AB830" s="47"/>
      <c r="AC830" s="27" t="s">
        <v>5900</v>
      </c>
      <c r="AD830" s="23" t="s">
        <v>232</v>
      </c>
      <c r="AE830" s="23" t="s">
        <v>232</v>
      </c>
      <c r="AF830" s="66" t="s">
        <v>137</v>
      </c>
      <c r="AG830" s="23" t="s">
        <v>129</v>
      </c>
      <c r="AH830" s="23" t="s">
        <v>129</v>
      </c>
      <c r="AI830" s="23" t="s">
        <v>128</v>
      </c>
      <c r="AJ830" s="23" t="s">
        <v>43</v>
      </c>
      <c r="AK830" s="27"/>
      <c r="AL830" s="27"/>
      <c r="AM830" s="23"/>
      <c r="AN830" s="23"/>
      <c r="AO830" s="23"/>
      <c r="AP830" s="23"/>
      <c r="AQ830" s="23" t="s">
        <v>129</v>
      </c>
      <c r="AR830" s="23"/>
      <c r="AS830" s="23" t="s">
        <v>129</v>
      </c>
      <c r="AT830" s="23" t="s">
        <v>129</v>
      </c>
      <c r="AU830" s="23" t="s">
        <v>129</v>
      </c>
      <c r="AV830" s="23" t="s">
        <v>129</v>
      </c>
      <c r="AW830" s="23" t="s">
        <v>129</v>
      </c>
      <c r="AX830" s="23" t="s">
        <v>128</v>
      </c>
      <c r="AY830" s="23"/>
      <c r="AZ830" s="23" t="s">
        <v>2604</v>
      </c>
      <c r="BA830" s="65" t="s">
        <v>2605</v>
      </c>
    </row>
    <row r="831" spans="1:53" ht="16.05" customHeight="1" x14ac:dyDescent="0.3">
      <c r="A831" s="23">
        <v>2006</v>
      </c>
      <c r="B831" s="27" t="s">
        <v>357</v>
      </c>
      <c r="C831" s="27" t="s">
        <v>648</v>
      </c>
      <c r="D831" s="27" t="s">
        <v>2606</v>
      </c>
      <c r="E831" s="28">
        <v>38999</v>
      </c>
      <c r="F831" s="36">
        <v>0.21725694444444443</v>
      </c>
      <c r="G831" s="22">
        <v>38999</v>
      </c>
      <c r="H831" s="37">
        <v>0.4255902777777778</v>
      </c>
      <c r="I831" s="34" t="s">
        <v>6250</v>
      </c>
      <c r="J831" s="35">
        <v>30.940999999999999</v>
      </c>
      <c r="K831" s="35">
        <v>66.540999999999997</v>
      </c>
      <c r="L831" s="42">
        <v>10</v>
      </c>
      <c r="M831" s="43">
        <v>4.46</v>
      </c>
      <c r="N831" s="35"/>
      <c r="O831" s="44">
        <v>3.7</v>
      </c>
      <c r="P831" s="44">
        <v>4.0999999999999996</v>
      </c>
      <c r="Q831" s="44">
        <v>3.4</v>
      </c>
      <c r="R831" s="44"/>
      <c r="S831" s="27" t="s">
        <v>5110</v>
      </c>
      <c r="T831" s="23" t="s">
        <v>582</v>
      </c>
      <c r="U831" s="27"/>
      <c r="V831" s="46">
        <v>1517508</v>
      </c>
      <c r="W831" s="47"/>
      <c r="X831" s="23">
        <v>0</v>
      </c>
      <c r="Y831" s="23">
        <v>0</v>
      </c>
      <c r="Z831" s="23">
        <v>3</v>
      </c>
      <c r="AA831" s="23"/>
      <c r="AB831" s="47"/>
      <c r="AC831" s="27"/>
      <c r="AD831" s="23"/>
      <c r="AE831" s="23"/>
      <c r="AF831" s="66"/>
      <c r="AG831" s="23"/>
      <c r="AH831" s="23" t="s">
        <v>128</v>
      </c>
      <c r="AI831" s="23" t="s">
        <v>128</v>
      </c>
      <c r="AJ831" s="23" t="s">
        <v>43</v>
      </c>
      <c r="AK831" s="27"/>
      <c r="AL831" s="27"/>
      <c r="AM831" s="23"/>
      <c r="AN831" s="23"/>
      <c r="AO831" s="23"/>
      <c r="AP831" s="23"/>
      <c r="AQ831" s="23"/>
      <c r="AR831" s="23"/>
      <c r="AS831" s="23" t="s">
        <v>129</v>
      </c>
      <c r="AT831" s="23" t="s">
        <v>129</v>
      </c>
      <c r="AU831" s="23" t="s">
        <v>128</v>
      </c>
      <c r="AV831" s="23" t="s">
        <v>128</v>
      </c>
      <c r="AW831" s="23" t="s">
        <v>129</v>
      </c>
      <c r="AX831" s="23" t="s">
        <v>128</v>
      </c>
      <c r="AY831" s="23"/>
      <c r="AZ831" s="23" t="s">
        <v>2607</v>
      </c>
      <c r="BA831" s="65" t="s">
        <v>2608</v>
      </c>
    </row>
    <row r="832" spans="1:53" ht="16.05" customHeight="1" x14ac:dyDescent="0.3">
      <c r="A832" s="23">
        <v>2006</v>
      </c>
      <c r="B832" s="27" t="s">
        <v>130</v>
      </c>
      <c r="C832" s="27" t="s">
        <v>131</v>
      </c>
      <c r="D832" s="27" t="s">
        <v>2609</v>
      </c>
      <c r="E832" s="28">
        <v>39017</v>
      </c>
      <c r="F832" s="36">
        <v>0.45283564814814814</v>
      </c>
      <c r="G832" s="22">
        <v>39017</v>
      </c>
      <c r="H832" s="37">
        <v>0.78616898148148151</v>
      </c>
      <c r="I832" s="34" t="s">
        <v>6250</v>
      </c>
      <c r="J832" s="35">
        <v>31.56</v>
      </c>
      <c r="K832" s="35">
        <v>113.21</v>
      </c>
      <c r="L832" s="42">
        <v>10</v>
      </c>
      <c r="M832" s="43">
        <v>4.53</v>
      </c>
      <c r="N832" s="35"/>
      <c r="O832" s="44"/>
      <c r="P832" s="44">
        <v>4.5</v>
      </c>
      <c r="Q832" s="44">
        <v>3.5</v>
      </c>
      <c r="R832" s="44"/>
      <c r="S832" s="27" t="s">
        <v>5110</v>
      </c>
      <c r="T832" s="23"/>
      <c r="U832" s="27"/>
      <c r="V832" s="47"/>
      <c r="W832" s="47">
        <v>20000</v>
      </c>
      <c r="X832" s="23" t="s">
        <v>126</v>
      </c>
      <c r="Y832" s="23"/>
      <c r="Z832" s="23"/>
      <c r="AA832" s="23"/>
      <c r="AB832" s="47"/>
      <c r="AC832" s="27"/>
      <c r="AD832" s="23">
        <v>4318</v>
      </c>
      <c r="AE832" s="23" t="s">
        <v>126</v>
      </c>
      <c r="AF832" s="66" t="s">
        <v>137</v>
      </c>
      <c r="AG832" s="23"/>
      <c r="AH832" s="23"/>
      <c r="AI832" s="23"/>
      <c r="AJ832" s="23" t="s">
        <v>43</v>
      </c>
      <c r="AK832" s="27"/>
      <c r="AL832" s="27"/>
      <c r="AM832" s="23"/>
      <c r="AN832" s="23"/>
      <c r="AO832" s="23"/>
      <c r="AP832" s="23"/>
      <c r="AQ832" s="23" t="s">
        <v>129</v>
      </c>
      <c r="AR832" s="23"/>
      <c r="AS832" s="23" t="s">
        <v>128</v>
      </c>
      <c r="AT832" s="23" t="s">
        <v>128</v>
      </c>
      <c r="AU832" s="23" t="s">
        <v>129</v>
      </c>
      <c r="AV832" s="23" t="s">
        <v>129</v>
      </c>
      <c r="AW832" s="23" t="s">
        <v>129</v>
      </c>
      <c r="AX832" s="23" t="s">
        <v>128</v>
      </c>
      <c r="AY832" s="23"/>
      <c r="AZ832" s="23" t="s">
        <v>2610</v>
      </c>
      <c r="BA832" s="45"/>
    </row>
    <row r="833" spans="1:53" ht="16.05" customHeight="1" x14ac:dyDescent="0.3">
      <c r="A833" s="23">
        <v>2006</v>
      </c>
      <c r="B833" s="27" t="s">
        <v>130</v>
      </c>
      <c r="C833" s="27" t="s">
        <v>131</v>
      </c>
      <c r="D833" s="27" t="s">
        <v>2611</v>
      </c>
      <c r="E833" s="28">
        <v>39024</v>
      </c>
      <c r="F833" s="36">
        <v>0.26503472222222219</v>
      </c>
      <c r="G833" s="22">
        <v>39024</v>
      </c>
      <c r="H833" s="37">
        <v>0.59836805555555561</v>
      </c>
      <c r="I833" s="34" t="s">
        <v>6250</v>
      </c>
      <c r="J833" s="35">
        <v>43.439500000000002</v>
      </c>
      <c r="K833" s="35">
        <v>119.5231</v>
      </c>
      <c r="L833" s="42">
        <v>10</v>
      </c>
      <c r="M833" s="43">
        <v>4.53</v>
      </c>
      <c r="N833" s="35"/>
      <c r="O833" s="44">
        <v>4.8</v>
      </c>
      <c r="P833" s="44">
        <v>4.3</v>
      </c>
      <c r="Q833" s="44">
        <v>4.5</v>
      </c>
      <c r="R833" s="44"/>
      <c r="S833" s="27" t="s">
        <v>5110</v>
      </c>
      <c r="T833" s="23" t="s">
        <v>724</v>
      </c>
      <c r="U833" s="27"/>
      <c r="V833" s="46">
        <v>51886</v>
      </c>
      <c r="W833" s="47">
        <v>12000</v>
      </c>
      <c r="X833" s="23">
        <v>0</v>
      </c>
      <c r="Y833" s="23">
        <v>0</v>
      </c>
      <c r="Z833" s="23">
        <v>0</v>
      </c>
      <c r="AA833" s="23"/>
      <c r="AB833" s="47">
        <v>1300</v>
      </c>
      <c r="AC833" s="27"/>
      <c r="AD833" s="23">
        <f>5586-1353</f>
        <v>4233</v>
      </c>
      <c r="AE833" s="23">
        <v>1353</v>
      </c>
      <c r="AF833" s="66">
        <v>291000</v>
      </c>
      <c r="AG833" s="23"/>
      <c r="AH833" s="23"/>
      <c r="AI833" s="23"/>
      <c r="AJ833" s="23" t="s">
        <v>43</v>
      </c>
      <c r="AK833" s="27"/>
      <c r="AL833" s="27" t="s">
        <v>2613</v>
      </c>
      <c r="AM833" s="23"/>
      <c r="AN833" s="23"/>
      <c r="AO833" s="23"/>
      <c r="AP833" s="23"/>
      <c r="AQ833" s="23"/>
      <c r="AR833" s="23"/>
      <c r="AS833" s="23" t="s">
        <v>129</v>
      </c>
      <c r="AT833" s="23" t="s">
        <v>129</v>
      </c>
      <c r="AU833" s="23" t="s">
        <v>129</v>
      </c>
      <c r="AV833" s="23" t="s">
        <v>129</v>
      </c>
      <c r="AW833" s="23" t="s">
        <v>129</v>
      </c>
      <c r="AX833" s="23" t="s">
        <v>128</v>
      </c>
      <c r="AY833" s="23"/>
      <c r="AZ833" s="23" t="s">
        <v>2612</v>
      </c>
      <c r="BA833" s="65" t="s">
        <v>2614</v>
      </c>
    </row>
    <row r="834" spans="1:53" ht="16.05" customHeight="1" x14ac:dyDescent="0.3">
      <c r="A834" s="23">
        <v>2006</v>
      </c>
      <c r="B834" s="27" t="s">
        <v>153</v>
      </c>
      <c r="C834" s="27" t="s">
        <v>154</v>
      </c>
      <c r="D834" s="27" t="s">
        <v>2615</v>
      </c>
      <c r="E834" s="28">
        <v>39038</v>
      </c>
      <c r="F834" s="36">
        <v>0.76378472222222227</v>
      </c>
      <c r="G834" s="22">
        <v>39038</v>
      </c>
      <c r="H834" s="37">
        <v>0.8054513888888889</v>
      </c>
      <c r="I834" s="34" t="s">
        <v>6250</v>
      </c>
      <c r="J834" s="35">
        <v>42.99</v>
      </c>
      <c r="K834" s="35">
        <v>-0.05</v>
      </c>
      <c r="L834" s="42">
        <v>10</v>
      </c>
      <c r="M834" s="43">
        <v>4.4000000000000004</v>
      </c>
      <c r="N834" s="35"/>
      <c r="O834" s="44"/>
      <c r="P834" s="44">
        <v>4.7</v>
      </c>
      <c r="Q834" s="44"/>
      <c r="R834" s="44"/>
      <c r="S834" s="27" t="s">
        <v>6142</v>
      </c>
      <c r="T834" s="23" t="s">
        <v>497</v>
      </c>
      <c r="U834" s="27"/>
      <c r="V834" s="47"/>
      <c r="W834" s="47"/>
      <c r="X834" s="23" t="s">
        <v>126</v>
      </c>
      <c r="Y834" s="23"/>
      <c r="Z834" s="23"/>
      <c r="AA834" s="23"/>
      <c r="AB834" s="47"/>
      <c r="AC834" s="27"/>
      <c r="AD834" s="23" t="s">
        <v>232</v>
      </c>
      <c r="AE834" s="23" t="s">
        <v>126</v>
      </c>
      <c r="AF834" s="66" t="s">
        <v>141</v>
      </c>
      <c r="AG834" s="23" t="s">
        <v>129</v>
      </c>
      <c r="AH834" s="23" t="s">
        <v>129</v>
      </c>
      <c r="AI834" s="23"/>
      <c r="AJ834" s="23" t="s">
        <v>43</v>
      </c>
      <c r="AK834" s="27"/>
      <c r="AL834" s="27"/>
      <c r="AM834" s="23"/>
      <c r="AN834" s="23"/>
      <c r="AO834" s="23"/>
      <c r="AP834" s="23"/>
      <c r="AQ834" s="23" t="s">
        <v>129</v>
      </c>
      <c r="AR834" s="23"/>
      <c r="AS834" s="23" t="s">
        <v>129</v>
      </c>
      <c r="AT834" s="23" t="s">
        <v>128</v>
      </c>
      <c r="AU834" s="23" t="s">
        <v>129</v>
      </c>
      <c r="AV834" s="23" t="s">
        <v>128</v>
      </c>
      <c r="AW834" s="23" t="s">
        <v>129</v>
      </c>
      <c r="AX834" s="23" t="s">
        <v>128</v>
      </c>
      <c r="AY834" s="23"/>
      <c r="AZ834" s="23" t="s">
        <v>2616</v>
      </c>
      <c r="BA834" s="45"/>
    </row>
    <row r="835" spans="1:53" ht="16.05" customHeight="1" x14ac:dyDescent="0.3">
      <c r="A835" s="23">
        <v>2006</v>
      </c>
      <c r="B835" s="27" t="s">
        <v>679</v>
      </c>
      <c r="C835" s="27" t="s">
        <v>2617</v>
      </c>
      <c r="D835" s="27" t="s">
        <v>2618</v>
      </c>
      <c r="E835" s="28">
        <v>39044</v>
      </c>
      <c r="F835" s="36">
        <v>0.30231481481481481</v>
      </c>
      <c r="G835" s="22">
        <v>39044</v>
      </c>
      <c r="H835" s="37">
        <v>0.3439814814814815</v>
      </c>
      <c r="I835" s="34" t="s">
        <v>6250</v>
      </c>
      <c r="J835" s="35">
        <v>48.195</v>
      </c>
      <c r="K835" s="35">
        <v>22.46</v>
      </c>
      <c r="L835" s="42">
        <v>10</v>
      </c>
      <c r="M835" s="35">
        <v>4.3</v>
      </c>
      <c r="N835" s="35"/>
      <c r="O835" s="44"/>
      <c r="P835" s="44">
        <v>4.8</v>
      </c>
      <c r="Q835" s="44">
        <v>3.7</v>
      </c>
      <c r="R835" s="44"/>
      <c r="S835" s="27" t="s">
        <v>5277</v>
      </c>
      <c r="T835" s="23" t="s">
        <v>139</v>
      </c>
      <c r="U835" s="27"/>
      <c r="V835" s="47"/>
      <c r="W835" s="47"/>
      <c r="X835" s="23" t="s">
        <v>126</v>
      </c>
      <c r="Y835" s="23"/>
      <c r="Z835" s="23"/>
      <c r="AA835" s="23"/>
      <c r="AB835" s="47"/>
      <c r="AC835" s="27"/>
      <c r="AD835" s="23" t="s">
        <v>470</v>
      </c>
      <c r="AE835" s="23" t="s">
        <v>126</v>
      </c>
      <c r="AF835" s="66" t="s">
        <v>141</v>
      </c>
      <c r="AG835" s="23"/>
      <c r="AH835" s="23"/>
      <c r="AI835" s="23"/>
      <c r="AJ835" s="23" t="s">
        <v>43</v>
      </c>
      <c r="AK835" s="27"/>
      <c r="AL835" s="27" t="s">
        <v>2620</v>
      </c>
      <c r="AM835" s="23"/>
      <c r="AN835" s="23"/>
      <c r="AO835" s="23"/>
      <c r="AP835" s="23"/>
      <c r="AQ835" s="23" t="s">
        <v>129</v>
      </c>
      <c r="AR835" s="23"/>
      <c r="AS835" s="23" t="s">
        <v>129</v>
      </c>
      <c r="AT835" s="23" t="s">
        <v>128</v>
      </c>
      <c r="AU835" s="23" t="s">
        <v>129</v>
      </c>
      <c r="AV835" s="23" t="s">
        <v>128</v>
      </c>
      <c r="AW835" s="23" t="s">
        <v>129</v>
      </c>
      <c r="AX835" s="23" t="s">
        <v>128</v>
      </c>
      <c r="AY835" s="23"/>
      <c r="AZ835" s="23" t="s">
        <v>2619</v>
      </c>
      <c r="BA835" s="45" t="s">
        <v>2621</v>
      </c>
    </row>
    <row r="836" spans="1:53" ht="16.05" customHeight="1" x14ac:dyDescent="0.3">
      <c r="A836" s="23">
        <v>2006</v>
      </c>
      <c r="B836" s="27" t="s">
        <v>130</v>
      </c>
      <c r="C836" s="27" t="s">
        <v>131</v>
      </c>
      <c r="D836" s="27" t="s">
        <v>2622</v>
      </c>
      <c r="E836" s="28">
        <v>39044</v>
      </c>
      <c r="F836" s="36">
        <v>0.46162037037037035</v>
      </c>
      <c r="G836" s="22">
        <v>39044</v>
      </c>
      <c r="H836" s="37">
        <v>0.79495370370370377</v>
      </c>
      <c r="I836" s="34" t="s">
        <v>6250</v>
      </c>
      <c r="J836" s="35">
        <v>44.228999999999999</v>
      </c>
      <c r="K836" s="35">
        <v>83.524000000000001</v>
      </c>
      <c r="L836" s="42">
        <v>20</v>
      </c>
      <c r="M836" s="35">
        <v>5.0960000000000001</v>
      </c>
      <c r="N836" s="35"/>
      <c r="O836" s="44"/>
      <c r="P836" s="44">
        <v>5.3</v>
      </c>
      <c r="Q836" s="44">
        <v>4.7</v>
      </c>
      <c r="R836" s="44"/>
      <c r="S836" s="27" t="s">
        <v>5493</v>
      </c>
      <c r="T836" s="23"/>
      <c r="U836" s="27"/>
      <c r="V836" s="47"/>
      <c r="W836" s="47"/>
      <c r="X836" s="23" t="s">
        <v>126</v>
      </c>
      <c r="Y836" s="23"/>
      <c r="Z836" s="23" t="s">
        <v>126</v>
      </c>
      <c r="AA836" s="23"/>
      <c r="AB836" s="47"/>
      <c r="AC836" s="27"/>
      <c r="AD836" s="23">
        <v>60</v>
      </c>
      <c r="AE836" s="23"/>
      <c r="AF836" s="62" t="s">
        <v>137</v>
      </c>
      <c r="AG836" s="23"/>
      <c r="AH836" s="23"/>
      <c r="AI836" s="23"/>
      <c r="AJ836" s="23" t="s">
        <v>43</v>
      </c>
      <c r="AK836" s="27"/>
      <c r="AL836" s="27"/>
      <c r="AM836" s="23"/>
      <c r="AN836" s="23"/>
      <c r="AO836" s="23"/>
      <c r="AP836" s="23"/>
      <c r="AQ836" s="23" t="s">
        <v>129</v>
      </c>
      <c r="AR836" s="23"/>
      <c r="AS836" s="23" t="s">
        <v>128</v>
      </c>
      <c r="AT836" s="23" t="s">
        <v>128</v>
      </c>
      <c r="AU836" s="23" t="s">
        <v>129</v>
      </c>
      <c r="AV836" s="23" t="s">
        <v>128</v>
      </c>
      <c r="AW836" s="23" t="s">
        <v>129</v>
      </c>
      <c r="AX836" s="23" t="s">
        <v>128</v>
      </c>
      <c r="AY836" s="23"/>
      <c r="AZ836" s="23" t="s">
        <v>2623</v>
      </c>
      <c r="BA836" s="65" t="s">
        <v>2624</v>
      </c>
    </row>
    <row r="837" spans="1:53" ht="16.05" customHeight="1" x14ac:dyDescent="0.3">
      <c r="A837" s="23">
        <v>2006</v>
      </c>
      <c r="B837" s="27" t="s">
        <v>218</v>
      </c>
      <c r="C837" s="27" t="s">
        <v>426</v>
      </c>
      <c r="D837" s="27" t="s">
        <v>2625</v>
      </c>
      <c r="E837" s="28">
        <v>39045</v>
      </c>
      <c r="F837" s="36">
        <v>0.2732175925925926</v>
      </c>
      <c r="G837" s="28">
        <v>39045</v>
      </c>
      <c r="H837" s="36">
        <v>0.60655092592592597</v>
      </c>
      <c r="I837" s="34" t="s">
        <v>6252</v>
      </c>
      <c r="J837" s="35">
        <v>-3.7280000000000002</v>
      </c>
      <c r="K837" s="35">
        <v>119.233</v>
      </c>
      <c r="L837" s="42">
        <v>31.3</v>
      </c>
      <c r="M837" s="35">
        <v>5.101</v>
      </c>
      <c r="N837" s="35"/>
      <c r="O837" s="44"/>
      <c r="P837" s="44">
        <v>5.2</v>
      </c>
      <c r="Q837" s="44"/>
      <c r="R837" s="44"/>
      <c r="S837" s="27" t="s">
        <v>5493</v>
      </c>
      <c r="T837" s="23"/>
      <c r="U837" s="27"/>
      <c r="V837" s="47"/>
      <c r="W837" s="47"/>
      <c r="X837" s="23" t="s">
        <v>126</v>
      </c>
      <c r="Y837" s="23"/>
      <c r="Z837" s="23" t="s">
        <v>126</v>
      </c>
      <c r="AA837" s="23"/>
      <c r="AB837" s="47"/>
      <c r="AC837" s="27"/>
      <c r="AD837" s="23" t="s">
        <v>420</v>
      </c>
      <c r="AE837" s="23" t="s">
        <v>126</v>
      </c>
      <c r="AF837" s="66" t="s">
        <v>141</v>
      </c>
      <c r="AG837" s="23"/>
      <c r="AH837" s="23"/>
      <c r="AI837" s="23"/>
      <c r="AJ837" s="23" t="s">
        <v>43</v>
      </c>
      <c r="AK837" s="27"/>
      <c r="AL837" s="27"/>
      <c r="AM837" s="23"/>
      <c r="AN837" s="23"/>
      <c r="AO837" s="23"/>
      <c r="AP837" s="23"/>
      <c r="AQ837" s="23" t="s">
        <v>129</v>
      </c>
      <c r="AR837" s="23"/>
      <c r="AS837" s="23" t="s">
        <v>128</v>
      </c>
      <c r="AT837" s="23" t="s">
        <v>128</v>
      </c>
      <c r="AU837" s="23" t="s">
        <v>129</v>
      </c>
      <c r="AV837" s="23" t="s">
        <v>128</v>
      </c>
      <c r="AW837" s="23" t="s">
        <v>129</v>
      </c>
      <c r="AX837" s="23" t="s">
        <v>128</v>
      </c>
      <c r="AY837" s="23"/>
      <c r="AZ837" s="23" t="s">
        <v>2626</v>
      </c>
      <c r="BA837" s="65"/>
    </row>
    <row r="838" spans="1:53" ht="16.05" customHeight="1" x14ac:dyDescent="0.3">
      <c r="A838" s="23">
        <v>2006</v>
      </c>
      <c r="B838" s="27" t="s">
        <v>218</v>
      </c>
      <c r="C838" s="27" t="s">
        <v>2631</v>
      </c>
      <c r="D838" s="27" t="s">
        <v>2632</v>
      </c>
      <c r="E838" s="28">
        <v>39063</v>
      </c>
      <c r="F838" s="36">
        <v>0.71005787037037038</v>
      </c>
      <c r="G838" s="22">
        <v>39064</v>
      </c>
      <c r="H838" s="37">
        <v>1.7245370370370372E-3</v>
      </c>
      <c r="I838" s="34" t="s">
        <v>6250</v>
      </c>
      <c r="J838" s="35">
        <v>18.901</v>
      </c>
      <c r="K838" s="35">
        <v>98.915999999999997</v>
      </c>
      <c r="L838" s="42">
        <v>9.6</v>
      </c>
      <c r="M838" s="43">
        <v>4.96</v>
      </c>
      <c r="N838" s="35"/>
      <c r="O838" s="44"/>
      <c r="P838" s="44">
        <v>4.5999999999999996</v>
      </c>
      <c r="Q838" s="44">
        <v>4.2</v>
      </c>
      <c r="R838" s="44"/>
      <c r="S838" s="27" t="s">
        <v>5110</v>
      </c>
      <c r="T838" s="23" t="s">
        <v>582</v>
      </c>
      <c r="U838" s="27"/>
      <c r="V838" s="46"/>
      <c r="W838" s="47"/>
      <c r="X838" s="23"/>
      <c r="Y838" s="23"/>
      <c r="Z838" s="23"/>
      <c r="AA838" s="23"/>
      <c r="AB838" s="47">
        <v>2000</v>
      </c>
      <c r="AC838" s="27"/>
      <c r="AD838" s="23">
        <v>5</v>
      </c>
      <c r="AE838" s="23"/>
      <c r="AF838" s="62" t="s">
        <v>141</v>
      </c>
      <c r="AG838" s="23" t="s">
        <v>129</v>
      </c>
      <c r="AH838" s="23"/>
      <c r="AI838" s="23"/>
      <c r="AJ838" s="23" t="s">
        <v>43</v>
      </c>
      <c r="AK838" s="27" t="s">
        <v>100</v>
      </c>
      <c r="AL838" s="27"/>
      <c r="AM838" s="23"/>
      <c r="AN838" s="23"/>
      <c r="AO838" s="23"/>
      <c r="AP838" s="23"/>
      <c r="AQ838" s="23" t="s">
        <v>129</v>
      </c>
      <c r="AR838" s="23"/>
      <c r="AS838" s="23" t="s">
        <v>129</v>
      </c>
      <c r="AT838" s="23" t="s">
        <v>128</v>
      </c>
      <c r="AU838" s="23" t="s">
        <v>129</v>
      </c>
      <c r="AV838" s="23" t="s">
        <v>128</v>
      </c>
      <c r="AW838" s="23" t="s">
        <v>129</v>
      </c>
      <c r="AX838" s="23" t="s">
        <v>128</v>
      </c>
      <c r="AY838" s="23"/>
      <c r="AZ838" s="23" t="s">
        <v>2633</v>
      </c>
      <c r="BA838" s="45"/>
    </row>
    <row r="839" spans="1:53" ht="16.05" customHeight="1" x14ac:dyDescent="0.3">
      <c r="A839" s="23">
        <v>2006</v>
      </c>
      <c r="B839" s="27" t="s">
        <v>443</v>
      </c>
      <c r="C839" s="27" t="s">
        <v>1108</v>
      </c>
      <c r="D839" s="27" t="s">
        <v>2634</v>
      </c>
      <c r="E839" s="28">
        <v>39071</v>
      </c>
      <c r="F839" s="36">
        <v>0.71315972222222224</v>
      </c>
      <c r="G839" s="22">
        <v>39071</v>
      </c>
      <c r="H839" s="37">
        <v>0.46315972222222218</v>
      </c>
      <c r="I839" s="34" t="s">
        <v>6250</v>
      </c>
      <c r="J839" s="35">
        <v>14.242000000000001</v>
      </c>
      <c r="K839" s="35">
        <v>-89.501999999999995</v>
      </c>
      <c r="L839" s="42">
        <v>10</v>
      </c>
      <c r="M839" s="35">
        <v>5</v>
      </c>
      <c r="N839" s="35"/>
      <c r="O839" s="44">
        <v>4.3</v>
      </c>
      <c r="P839" s="44">
        <v>4.2</v>
      </c>
      <c r="Q839" s="44">
        <v>4.3</v>
      </c>
      <c r="R839" s="44"/>
      <c r="S839" s="27" t="s">
        <v>5496</v>
      </c>
      <c r="T839" s="23" t="s">
        <v>171</v>
      </c>
      <c r="U839" s="27"/>
      <c r="V839" s="46"/>
      <c r="W839" s="95" t="s">
        <v>2635</v>
      </c>
      <c r="X839" s="23">
        <v>0</v>
      </c>
      <c r="Y839" s="23">
        <v>0</v>
      </c>
      <c r="Z839" s="23">
        <v>0</v>
      </c>
      <c r="AA839" s="23"/>
      <c r="AB839" s="47">
        <v>90</v>
      </c>
      <c r="AC839" s="27"/>
      <c r="AD839" s="23">
        <v>762</v>
      </c>
      <c r="AE839" s="23">
        <v>875</v>
      </c>
      <c r="AF839" s="66">
        <v>5000000</v>
      </c>
      <c r="AG839" s="23" t="s">
        <v>129</v>
      </c>
      <c r="AH839" s="23"/>
      <c r="AI839" s="23"/>
      <c r="AJ839" s="23" t="s">
        <v>311</v>
      </c>
      <c r="AK839" s="27" t="s">
        <v>104</v>
      </c>
      <c r="AL839" s="27" t="s">
        <v>2637</v>
      </c>
      <c r="AM839" s="23"/>
      <c r="AN839" s="23"/>
      <c r="AO839" s="23"/>
      <c r="AP839" s="23"/>
      <c r="AQ839" s="23"/>
      <c r="AR839" s="23"/>
      <c r="AS839" s="23" t="s">
        <v>128</v>
      </c>
      <c r="AT839" s="23" t="s">
        <v>128</v>
      </c>
      <c r="AU839" s="23" t="s">
        <v>128</v>
      </c>
      <c r="AV839" s="23" t="s">
        <v>128</v>
      </c>
      <c r="AW839" s="23" t="s">
        <v>128</v>
      </c>
      <c r="AX839" s="23" t="s">
        <v>128</v>
      </c>
      <c r="AY839" s="23"/>
      <c r="AZ839" s="23" t="s">
        <v>2636</v>
      </c>
      <c r="BA839" s="65" t="s">
        <v>2638</v>
      </c>
    </row>
    <row r="840" spans="1:53" ht="16.05" customHeight="1" x14ac:dyDescent="0.3">
      <c r="A840" s="23">
        <v>2006</v>
      </c>
      <c r="B840" s="27" t="s">
        <v>357</v>
      </c>
      <c r="C840" s="27" t="s">
        <v>358</v>
      </c>
      <c r="D840" s="27" t="s">
        <v>2639</v>
      </c>
      <c r="E840" s="28">
        <v>39075</v>
      </c>
      <c r="F840" s="36">
        <v>0.94682870370370376</v>
      </c>
      <c r="G840" s="22">
        <v>39076</v>
      </c>
      <c r="H840" s="37">
        <v>0.17599537037037039</v>
      </c>
      <c r="I840" s="34" t="s">
        <v>6250</v>
      </c>
      <c r="J840" s="35">
        <v>26.881</v>
      </c>
      <c r="K840" s="35">
        <v>76.153999999999996</v>
      </c>
      <c r="L840" s="42">
        <v>10</v>
      </c>
      <c r="M840" s="35">
        <v>4.306</v>
      </c>
      <c r="N840" s="35"/>
      <c r="O840" s="44"/>
      <c r="P840" s="44">
        <v>4.2</v>
      </c>
      <c r="Q840" s="44"/>
      <c r="R840" s="44"/>
      <c r="S840" s="24" t="s">
        <v>6056</v>
      </c>
      <c r="T840" s="23"/>
      <c r="U840" s="27"/>
      <c r="V840" s="47"/>
      <c r="W840" s="47"/>
      <c r="X840" s="23" t="s">
        <v>126</v>
      </c>
      <c r="Y840" s="23"/>
      <c r="Z840" s="23" t="s">
        <v>126</v>
      </c>
      <c r="AA840" s="23"/>
      <c r="AB840" s="47"/>
      <c r="AC840" s="27"/>
      <c r="AD840" s="23" t="s">
        <v>578</v>
      </c>
      <c r="AE840" s="23" t="s">
        <v>126</v>
      </c>
      <c r="AF840" s="62"/>
      <c r="AG840" s="23"/>
      <c r="AH840" s="23"/>
      <c r="AI840" s="23"/>
      <c r="AJ840" s="50" t="s">
        <v>43</v>
      </c>
      <c r="AK840" s="27" t="s">
        <v>100</v>
      </c>
      <c r="AL840" s="27"/>
      <c r="AM840" s="23"/>
      <c r="AN840" s="23"/>
      <c r="AO840" s="23"/>
      <c r="AP840" s="23"/>
      <c r="AQ840" s="23"/>
      <c r="AR840" s="23"/>
      <c r="AS840" s="23" t="s">
        <v>128</v>
      </c>
      <c r="AT840" s="23" t="s">
        <v>128</v>
      </c>
      <c r="AU840" s="23" t="s">
        <v>129</v>
      </c>
      <c r="AV840" s="23" t="s">
        <v>128</v>
      </c>
      <c r="AW840" s="23" t="s">
        <v>128</v>
      </c>
      <c r="AX840" s="23" t="s">
        <v>128</v>
      </c>
      <c r="AY840" s="23"/>
      <c r="AZ840" s="23" t="s">
        <v>2640</v>
      </c>
      <c r="BA840" s="45" t="s">
        <v>2641</v>
      </c>
    </row>
    <row r="841" spans="1:53" ht="16.05" customHeight="1" x14ac:dyDescent="0.3">
      <c r="A841" s="23">
        <v>2007</v>
      </c>
      <c r="B841" s="27" t="s">
        <v>130</v>
      </c>
      <c r="C841" s="27" t="s">
        <v>2534</v>
      </c>
      <c r="D841" s="27" t="s">
        <v>2645</v>
      </c>
      <c r="E841" s="28">
        <v>39091</v>
      </c>
      <c r="F841" s="36">
        <v>0.61791666666666667</v>
      </c>
      <c r="G841" s="22">
        <v>39091</v>
      </c>
      <c r="H841" s="37">
        <v>0.95124999999999993</v>
      </c>
      <c r="I841" s="34" t="s">
        <v>6250</v>
      </c>
      <c r="J841" s="35">
        <v>37.021000000000001</v>
      </c>
      <c r="K841" s="35">
        <v>103.911</v>
      </c>
      <c r="L841" s="42">
        <v>20</v>
      </c>
      <c r="M841" s="43">
        <v>4.71</v>
      </c>
      <c r="N841" s="35"/>
      <c r="O841" s="44">
        <v>4.7</v>
      </c>
      <c r="P841" s="44">
        <v>4.3</v>
      </c>
      <c r="Q841" s="44">
        <v>3.8</v>
      </c>
      <c r="R841" s="44"/>
      <c r="S841" s="27" t="s">
        <v>5110</v>
      </c>
      <c r="T841" s="23"/>
      <c r="U841" s="27"/>
      <c r="V841" s="46"/>
      <c r="W841" s="47"/>
      <c r="X841" s="23"/>
      <c r="Y841" s="23"/>
      <c r="Z841" s="23" t="s">
        <v>2646</v>
      </c>
      <c r="AA841" s="23"/>
      <c r="AB841" s="47"/>
      <c r="AC841" s="27"/>
      <c r="AD841" s="23">
        <v>2000</v>
      </c>
      <c r="AE841" s="23"/>
      <c r="AF841" s="62" t="s">
        <v>127</v>
      </c>
      <c r="AG841" s="23"/>
      <c r="AH841" s="23"/>
      <c r="AI841" s="23"/>
      <c r="AJ841" s="23" t="s">
        <v>43</v>
      </c>
      <c r="AK841" s="27"/>
      <c r="AL841" s="27" t="s">
        <v>2648</v>
      </c>
      <c r="AM841" s="23"/>
      <c r="AN841" s="23"/>
      <c r="AO841" s="23"/>
      <c r="AP841" s="23"/>
      <c r="AQ841" s="23" t="s">
        <v>129</v>
      </c>
      <c r="AR841" s="23"/>
      <c r="AS841" s="23" t="s">
        <v>128</v>
      </c>
      <c r="AT841" s="23" t="s">
        <v>128</v>
      </c>
      <c r="AU841" s="23" t="s">
        <v>129</v>
      </c>
      <c r="AV841" s="23" t="s">
        <v>128</v>
      </c>
      <c r="AW841" s="23" t="s">
        <v>129</v>
      </c>
      <c r="AX841" s="23" t="s">
        <v>128</v>
      </c>
      <c r="AY841" s="23"/>
      <c r="AZ841" s="23" t="s">
        <v>2647</v>
      </c>
      <c r="BA841" s="65" t="s">
        <v>2649</v>
      </c>
    </row>
    <row r="842" spans="1:53" ht="16.05" customHeight="1" x14ac:dyDescent="0.3">
      <c r="A842" s="23">
        <v>2007</v>
      </c>
      <c r="B842" s="27" t="s">
        <v>130</v>
      </c>
      <c r="C842" s="27" t="s">
        <v>2534</v>
      </c>
      <c r="D842" s="27" t="s">
        <v>2650</v>
      </c>
      <c r="E842" s="28">
        <v>39092</v>
      </c>
      <c r="F842" s="36">
        <v>0.72150462962962969</v>
      </c>
      <c r="G842" s="22">
        <v>39093</v>
      </c>
      <c r="H842" s="37">
        <v>5.4837962962962956E-2</v>
      </c>
      <c r="I842" s="34" t="s">
        <v>6250</v>
      </c>
      <c r="J842" s="35">
        <v>33.259</v>
      </c>
      <c r="K842" s="35">
        <v>104.74</v>
      </c>
      <c r="L842" s="42">
        <v>23.1</v>
      </c>
      <c r="M842" s="43">
        <v>4.79</v>
      </c>
      <c r="N842" s="35"/>
      <c r="O842" s="44"/>
      <c r="P842" s="44">
        <v>4.7</v>
      </c>
      <c r="Q842" s="44"/>
      <c r="R842" s="44"/>
      <c r="S842" s="27" t="s">
        <v>5110</v>
      </c>
      <c r="T842" s="23"/>
      <c r="U842" s="27"/>
      <c r="V842" s="46"/>
      <c r="W842" s="47"/>
      <c r="X842" s="23"/>
      <c r="Y842" s="23"/>
      <c r="Z842" s="23"/>
      <c r="AA842" s="23"/>
      <c r="AB842" s="47"/>
      <c r="AC842" s="27"/>
      <c r="AD842" s="23"/>
      <c r="AE842" s="50" t="s">
        <v>211</v>
      </c>
      <c r="AF842" s="66" t="s">
        <v>141</v>
      </c>
      <c r="AG842" s="23"/>
      <c r="AH842" s="23"/>
      <c r="AI842" s="23"/>
      <c r="AJ842" s="23" t="s">
        <v>43</v>
      </c>
      <c r="AK842" s="27"/>
      <c r="AL842" s="27" t="s">
        <v>2652</v>
      </c>
      <c r="AM842" s="23"/>
      <c r="AN842" s="23"/>
      <c r="AO842" s="23"/>
      <c r="AP842" s="23" t="s">
        <v>129</v>
      </c>
      <c r="AQ842" s="23" t="s">
        <v>129</v>
      </c>
      <c r="AR842" s="23"/>
      <c r="AS842" s="23" t="s">
        <v>128</v>
      </c>
      <c r="AT842" s="23" t="s">
        <v>128</v>
      </c>
      <c r="AU842" s="23" t="s">
        <v>129</v>
      </c>
      <c r="AV842" s="23" t="s">
        <v>128</v>
      </c>
      <c r="AW842" s="23" t="s">
        <v>129</v>
      </c>
      <c r="AX842" s="23" t="s">
        <v>128</v>
      </c>
      <c r="AY842" s="23"/>
      <c r="AZ842" s="23" t="s">
        <v>2651</v>
      </c>
      <c r="BA842" s="65" t="s">
        <v>2653</v>
      </c>
    </row>
    <row r="843" spans="1:53" ht="16.05" customHeight="1" x14ac:dyDescent="0.3">
      <c r="A843" s="23">
        <v>2007</v>
      </c>
      <c r="B843" s="27" t="s">
        <v>123</v>
      </c>
      <c r="C843" s="27" t="s">
        <v>124</v>
      </c>
      <c r="D843" s="27" t="s">
        <v>643</v>
      </c>
      <c r="E843" s="28">
        <v>39103</v>
      </c>
      <c r="F843" s="36">
        <v>0.31871527777777781</v>
      </c>
      <c r="G843" s="22">
        <v>39103</v>
      </c>
      <c r="H843" s="37">
        <v>0.40204861111111106</v>
      </c>
      <c r="I843" s="34" t="s">
        <v>6250</v>
      </c>
      <c r="J843" s="35">
        <v>39.591999999999999</v>
      </c>
      <c r="K843" s="35">
        <v>42.863</v>
      </c>
      <c r="L843" s="42">
        <v>3.1</v>
      </c>
      <c r="M843" s="35">
        <v>5.1829999999999998</v>
      </c>
      <c r="N843" s="35"/>
      <c r="O843" s="44">
        <v>5</v>
      </c>
      <c r="P843" s="44">
        <v>5.0999999999999996</v>
      </c>
      <c r="Q843" s="44"/>
      <c r="R843" s="44"/>
      <c r="S843" s="27" t="s">
        <v>5321</v>
      </c>
      <c r="T843" s="23" t="s">
        <v>139</v>
      </c>
      <c r="U843" s="27"/>
      <c r="V843" s="46"/>
      <c r="W843" s="47"/>
      <c r="X843" s="23">
        <v>0</v>
      </c>
      <c r="Y843" s="23">
        <v>0</v>
      </c>
      <c r="Z843" s="23">
        <v>2</v>
      </c>
      <c r="AA843" s="23"/>
      <c r="AB843" s="47"/>
      <c r="AC843" s="27"/>
      <c r="AD843" s="23" t="s">
        <v>833</v>
      </c>
      <c r="AE843" s="23"/>
      <c r="AF843" s="66" t="s">
        <v>141</v>
      </c>
      <c r="AG843" s="23"/>
      <c r="AH843" s="23"/>
      <c r="AI843" s="23"/>
      <c r="AJ843" s="23" t="s">
        <v>43</v>
      </c>
      <c r="AK843" s="27" t="s">
        <v>100</v>
      </c>
      <c r="AL843" s="27"/>
      <c r="AM843" s="23"/>
      <c r="AN843" s="23"/>
      <c r="AO843" s="23"/>
      <c r="AP843" s="23"/>
      <c r="AQ843" s="23" t="s">
        <v>129</v>
      </c>
      <c r="AR843" s="23"/>
      <c r="AS843" s="23" t="s">
        <v>129</v>
      </c>
      <c r="AT843" s="23" t="s">
        <v>129</v>
      </c>
      <c r="AU843" s="23" t="s">
        <v>129</v>
      </c>
      <c r="AV843" s="23" t="s">
        <v>128</v>
      </c>
      <c r="AW843" s="23" t="s">
        <v>129</v>
      </c>
      <c r="AX843" s="23" t="s">
        <v>128</v>
      </c>
      <c r="AY843" s="23"/>
      <c r="AZ843" s="23" t="s">
        <v>2654</v>
      </c>
      <c r="BA843" s="45"/>
    </row>
    <row r="844" spans="1:53" ht="16.05" customHeight="1" x14ac:dyDescent="0.3">
      <c r="A844" s="23">
        <v>2007</v>
      </c>
      <c r="B844" s="27" t="s">
        <v>218</v>
      </c>
      <c r="C844" s="27" t="s">
        <v>481</v>
      </c>
      <c r="D844" s="27" t="s">
        <v>2655</v>
      </c>
      <c r="E844" s="28">
        <v>39129</v>
      </c>
      <c r="F844" s="36">
        <v>0.3027083333333333</v>
      </c>
      <c r="G844" s="22">
        <v>39129</v>
      </c>
      <c r="H844" s="37">
        <v>0.63604166666666673</v>
      </c>
      <c r="I844" s="34" t="s">
        <v>6250</v>
      </c>
      <c r="J844" s="35">
        <v>6.6139999999999999</v>
      </c>
      <c r="K844" s="35">
        <v>126.24</v>
      </c>
      <c r="L844" s="42">
        <v>78.900000000000006</v>
      </c>
      <c r="M844" s="43">
        <v>5.0199999999999996</v>
      </c>
      <c r="N844" s="35"/>
      <c r="O844" s="44">
        <v>4.2</v>
      </c>
      <c r="P844" s="44">
        <v>4.9000000000000004</v>
      </c>
      <c r="Q844" s="44"/>
      <c r="R844" s="44"/>
      <c r="S844" s="27" t="s">
        <v>5110</v>
      </c>
      <c r="T844" s="23"/>
      <c r="U844" s="27"/>
      <c r="V844" s="47"/>
      <c r="W844" s="47"/>
      <c r="X844" s="23" t="s">
        <v>126</v>
      </c>
      <c r="Y844" s="23"/>
      <c r="Z844" s="23"/>
      <c r="AA844" s="23"/>
      <c r="AB844" s="47"/>
      <c r="AC844" s="27"/>
      <c r="AD844" s="23">
        <v>1</v>
      </c>
      <c r="AE844" s="23" t="s">
        <v>126</v>
      </c>
      <c r="AF844" s="66" t="s">
        <v>141</v>
      </c>
      <c r="AG844" s="23"/>
      <c r="AH844" s="23"/>
      <c r="AI844" s="23"/>
      <c r="AJ844" s="23" t="s">
        <v>43</v>
      </c>
      <c r="AK844" s="27"/>
      <c r="AL844" s="27"/>
      <c r="AM844" s="23"/>
      <c r="AN844" s="23"/>
      <c r="AO844" s="23"/>
      <c r="AP844" s="23"/>
      <c r="AQ844" s="23" t="s">
        <v>129</v>
      </c>
      <c r="AR844" s="23"/>
      <c r="AS844" s="23" t="s">
        <v>128</v>
      </c>
      <c r="AT844" s="23" t="s">
        <v>128</v>
      </c>
      <c r="AU844" s="23" t="s">
        <v>129</v>
      </c>
      <c r="AV844" s="23" t="s">
        <v>128</v>
      </c>
      <c r="AW844" s="23" t="s">
        <v>129</v>
      </c>
      <c r="AX844" s="23" t="s">
        <v>128</v>
      </c>
      <c r="AY844" s="23"/>
      <c r="AZ844" s="23" t="s">
        <v>2656</v>
      </c>
      <c r="BA844" s="45"/>
    </row>
    <row r="845" spans="1:53" ht="16.05" customHeight="1" x14ac:dyDescent="0.3">
      <c r="A845" s="23">
        <v>2007</v>
      </c>
      <c r="B845" s="27" t="s">
        <v>218</v>
      </c>
      <c r="C845" s="27" t="s">
        <v>426</v>
      </c>
      <c r="D845" s="27" t="s">
        <v>2657</v>
      </c>
      <c r="E845" s="28">
        <v>39144</v>
      </c>
      <c r="F845" s="36">
        <v>0.16973379629629629</v>
      </c>
      <c r="G845" s="22">
        <v>39144</v>
      </c>
      <c r="H845" s="37">
        <v>0.54473379629629626</v>
      </c>
      <c r="I845" s="34" t="s">
        <v>6250</v>
      </c>
      <c r="J845" s="35">
        <v>-0.85</v>
      </c>
      <c r="K845" s="35">
        <v>134.05699999999999</v>
      </c>
      <c r="L845" s="42">
        <v>39.700000000000003</v>
      </c>
      <c r="M845" s="35">
        <v>4.9400000000000004</v>
      </c>
      <c r="N845" s="35"/>
      <c r="O845" s="44"/>
      <c r="P845" s="44">
        <v>5.0999999999999996</v>
      </c>
      <c r="Q845" s="44">
        <v>4.2</v>
      </c>
      <c r="R845" s="44"/>
      <c r="S845" s="27" t="s">
        <v>5506</v>
      </c>
      <c r="T845" s="23" t="s">
        <v>497</v>
      </c>
      <c r="U845" s="27"/>
      <c r="V845" s="46"/>
      <c r="W845" s="47"/>
      <c r="X845" s="23"/>
      <c r="Y845" s="23"/>
      <c r="Z845" s="23"/>
      <c r="AA845" s="23"/>
      <c r="AB845" s="47"/>
      <c r="AC845" s="27"/>
      <c r="AD845" s="23" t="s">
        <v>232</v>
      </c>
      <c r="AE845" s="23"/>
      <c r="AF845" s="66"/>
      <c r="AG845" s="23" t="s">
        <v>129</v>
      </c>
      <c r="AH845" s="23"/>
      <c r="AI845" s="23"/>
      <c r="AJ845" s="23" t="s">
        <v>387</v>
      </c>
      <c r="AK845" s="27" t="s">
        <v>100</v>
      </c>
      <c r="AL845" s="27" t="s">
        <v>2659</v>
      </c>
      <c r="AM845" s="23"/>
      <c r="AN845" s="23"/>
      <c r="AO845" s="23"/>
      <c r="AP845" s="23"/>
      <c r="AQ845" s="23"/>
      <c r="AR845" s="23"/>
      <c r="AS845" s="23" t="s">
        <v>128</v>
      </c>
      <c r="AT845" s="23" t="s">
        <v>128</v>
      </c>
      <c r="AU845" s="23" t="s">
        <v>128</v>
      </c>
      <c r="AV845" s="23" t="s">
        <v>128</v>
      </c>
      <c r="AW845" s="23" t="s">
        <v>129</v>
      </c>
      <c r="AX845" s="23" t="s">
        <v>128</v>
      </c>
      <c r="AY845" s="23"/>
      <c r="AZ845" s="23" t="s">
        <v>2658</v>
      </c>
      <c r="BA845" s="45" t="s">
        <v>6554</v>
      </c>
    </row>
    <row r="846" spans="1:53" ht="16.05" customHeight="1" x14ac:dyDescent="0.3">
      <c r="A846" s="23">
        <v>2007</v>
      </c>
      <c r="B846" s="27" t="s">
        <v>269</v>
      </c>
      <c r="C846" s="27" t="s">
        <v>409</v>
      </c>
      <c r="D846" s="27" t="s">
        <v>2660</v>
      </c>
      <c r="E846" s="28">
        <v>39147</v>
      </c>
      <c r="F846" s="36">
        <v>0.54527777777777775</v>
      </c>
      <c r="G846" s="22">
        <v>39147</v>
      </c>
      <c r="H846" s="37">
        <v>0.33694444444444444</v>
      </c>
      <c r="I846" s="34" t="s">
        <v>6250</v>
      </c>
      <c r="J846" s="35">
        <v>2.0819999999999999</v>
      </c>
      <c r="K846" s="35">
        <v>-76.495000000000005</v>
      </c>
      <c r="L846" s="42">
        <v>43.1</v>
      </c>
      <c r="M846" s="35">
        <v>5.2149999999999999</v>
      </c>
      <c r="N846" s="35"/>
      <c r="O846" s="44">
        <v>5</v>
      </c>
      <c r="P846" s="44">
        <v>5</v>
      </c>
      <c r="Q846" s="44">
        <v>5</v>
      </c>
      <c r="R846" s="44"/>
      <c r="S846" s="27" t="s">
        <v>5332</v>
      </c>
      <c r="T846" s="23" t="s">
        <v>582</v>
      </c>
      <c r="U846" s="27"/>
      <c r="V846" s="46">
        <v>1447275</v>
      </c>
      <c r="W846" s="47"/>
      <c r="X846" s="23">
        <v>0</v>
      </c>
      <c r="Y846" s="23">
        <v>0</v>
      </c>
      <c r="Z846" s="23">
        <v>9</v>
      </c>
      <c r="AA846" s="23"/>
      <c r="AB846" s="47"/>
      <c r="AC846" s="27"/>
      <c r="AD846" s="23">
        <v>63</v>
      </c>
      <c r="AE846" s="23">
        <v>9</v>
      </c>
      <c r="AF846" s="66" t="s">
        <v>141</v>
      </c>
      <c r="AG846" s="23" t="s">
        <v>129</v>
      </c>
      <c r="AH846" s="23" t="s">
        <v>128</v>
      </c>
      <c r="AI846" s="23" t="s">
        <v>128</v>
      </c>
      <c r="AJ846" s="23" t="s">
        <v>43</v>
      </c>
      <c r="AK846" s="27"/>
      <c r="AL846" s="27"/>
      <c r="AM846" s="23"/>
      <c r="AN846" s="23"/>
      <c r="AO846" s="23"/>
      <c r="AP846" s="23"/>
      <c r="AQ846" s="23" t="s">
        <v>129</v>
      </c>
      <c r="AR846" s="23"/>
      <c r="AS846" s="23" t="s">
        <v>129</v>
      </c>
      <c r="AT846" s="23" t="s">
        <v>129</v>
      </c>
      <c r="AU846" s="23" t="s">
        <v>129</v>
      </c>
      <c r="AV846" s="23" t="s">
        <v>128</v>
      </c>
      <c r="AW846" s="23" t="s">
        <v>129</v>
      </c>
      <c r="AX846" s="23" t="s">
        <v>128</v>
      </c>
      <c r="AY846" s="23"/>
      <c r="AZ846" s="23" t="s">
        <v>2661</v>
      </c>
      <c r="BA846" s="45"/>
    </row>
    <row r="847" spans="1:53" ht="16.05" customHeight="1" x14ac:dyDescent="0.3">
      <c r="A847" s="23">
        <v>2007</v>
      </c>
      <c r="B847" s="27" t="s">
        <v>187</v>
      </c>
      <c r="C847" s="27" t="s">
        <v>188</v>
      </c>
      <c r="D847" s="27" t="s">
        <v>2662</v>
      </c>
      <c r="E847" s="28">
        <v>39147</v>
      </c>
      <c r="F847" s="36">
        <v>0.93895833333333334</v>
      </c>
      <c r="G847" s="22">
        <v>39148</v>
      </c>
      <c r="H847" s="37">
        <v>8.4791666666666668E-2</v>
      </c>
      <c r="I847" s="34" t="s">
        <v>6250</v>
      </c>
      <c r="J847" s="35">
        <v>33.49</v>
      </c>
      <c r="K847" s="35">
        <v>48.93</v>
      </c>
      <c r="L847" s="42">
        <v>16</v>
      </c>
      <c r="M847" s="35">
        <v>4.8899999999999997</v>
      </c>
      <c r="N847" s="35"/>
      <c r="O847" s="44"/>
      <c r="P847" s="44">
        <v>4.5</v>
      </c>
      <c r="Q847" s="44">
        <v>4.0999999999999996</v>
      </c>
      <c r="R847" s="44"/>
      <c r="S847" s="27" t="s">
        <v>5110</v>
      </c>
      <c r="T847" s="23" t="s">
        <v>497</v>
      </c>
      <c r="U847" s="27"/>
      <c r="V847" s="46">
        <v>2784317</v>
      </c>
      <c r="W847" s="47"/>
      <c r="X847" s="23">
        <v>0</v>
      </c>
      <c r="Y847" s="23">
        <v>0</v>
      </c>
      <c r="Z847" s="23">
        <v>35</v>
      </c>
      <c r="AA847" s="23"/>
      <c r="AB847" s="47"/>
      <c r="AC847" s="27" t="s">
        <v>2663</v>
      </c>
      <c r="AD847" s="23" t="s">
        <v>232</v>
      </c>
      <c r="AE847" s="23"/>
      <c r="AF847" s="66" t="s">
        <v>141</v>
      </c>
      <c r="AG847" s="23"/>
      <c r="AH847" s="23" t="s">
        <v>128</v>
      </c>
      <c r="AI847" s="23" t="s">
        <v>128</v>
      </c>
      <c r="AJ847" s="23" t="s">
        <v>390</v>
      </c>
      <c r="AK847" s="27" t="s">
        <v>100</v>
      </c>
      <c r="AL847" s="27" t="s">
        <v>2665</v>
      </c>
      <c r="AM847" s="23"/>
      <c r="AN847" s="23"/>
      <c r="AO847" s="23"/>
      <c r="AP847" s="23"/>
      <c r="AQ847" s="23" t="s">
        <v>129</v>
      </c>
      <c r="AR847" s="23"/>
      <c r="AS847" s="23" t="s">
        <v>129</v>
      </c>
      <c r="AT847" s="23" t="s">
        <v>129</v>
      </c>
      <c r="AU847" s="23" t="s">
        <v>129</v>
      </c>
      <c r="AV847" s="23" t="s">
        <v>128</v>
      </c>
      <c r="AW847" s="23" t="s">
        <v>129</v>
      </c>
      <c r="AX847" s="23" t="s">
        <v>128</v>
      </c>
      <c r="AY847" s="23"/>
      <c r="AZ847" s="23" t="s">
        <v>2664</v>
      </c>
      <c r="BA847" s="45" t="s">
        <v>2666</v>
      </c>
    </row>
    <row r="848" spans="1:53" ht="16.05" customHeight="1" x14ac:dyDescent="0.3">
      <c r="A848" s="23">
        <v>2007</v>
      </c>
      <c r="B848" s="27" t="s">
        <v>143</v>
      </c>
      <c r="C848" s="27" t="s">
        <v>2667</v>
      </c>
      <c r="D848" s="27" t="s">
        <v>2668</v>
      </c>
      <c r="E848" s="28">
        <v>39154</v>
      </c>
      <c r="F848" s="36">
        <v>0.33611111111111108</v>
      </c>
      <c r="G848" s="22">
        <v>39154</v>
      </c>
      <c r="H848" s="37">
        <v>0.41944444444444445</v>
      </c>
      <c r="I848" s="34" t="s">
        <v>6250</v>
      </c>
      <c r="J848" s="35">
        <v>-18.082999999999998</v>
      </c>
      <c r="K848" s="35">
        <v>33.200000000000003</v>
      </c>
      <c r="L848" s="42">
        <v>0</v>
      </c>
      <c r="M848" s="35">
        <v>4.5</v>
      </c>
      <c r="N848" s="35"/>
      <c r="O848" s="44">
        <v>4.5</v>
      </c>
      <c r="P848" s="44"/>
      <c r="Q848" s="44"/>
      <c r="R848" s="44"/>
      <c r="S848" s="24" t="s">
        <v>6045</v>
      </c>
      <c r="T848" s="23"/>
      <c r="U848" s="27" t="s">
        <v>193</v>
      </c>
      <c r="V848" s="46"/>
      <c r="W848" s="47">
        <v>6</v>
      </c>
      <c r="X848" s="23">
        <v>0</v>
      </c>
      <c r="Y848" s="23">
        <v>0</v>
      </c>
      <c r="Z848" s="23">
        <v>6</v>
      </c>
      <c r="AA848" s="23">
        <v>0</v>
      </c>
      <c r="AB848" s="47">
        <v>0</v>
      </c>
      <c r="AC848" s="27" t="s">
        <v>2669</v>
      </c>
      <c r="AD848" s="23">
        <v>0</v>
      </c>
      <c r="AE848" s="23">
        <v>0</v>
      </c>
      <c r="AF848" s="66"/>
      <c r="AG848" s="23" t="s">
        <v>128</v>
      </c>
      <c r="AH848" s="23"/>
      <c r="AI848" s="23"/>
      <c r="AJ848" s="50"/>
      <c r="AK848" s="27"/>
      <c r="AL848" s="27" t="s">
        <v>6140</v>
      </c>
      <c r="AM848" s="23"/>
      <c r="AN848" s="23"/>
      <c r="AO848" s="23"/>
      <c r="AP848" s="23"/>
      <c r="AQ848" s="23"/>
      <c r="AR848" s="23"/>
      <c r="AS848" s="23" t="s">
        <v>128</v>
      </c>
      <c r="AT848" s="23" t="s">
        <v>128</v>
      </c>
      <c r="AU848" s="23" t="s">
        <v>128</v>
      </c>
      <c r="AV848" s="23" t="s">
        <v>128</v>
      </c>
      <c r="AW848" s="23" t="s">
        <v>128</v>
      </c>
      <c r="AX848" s="23" t="s">
        <v>128</v>
      </c>
      <c r="AY848" s="23"/>
      <c r="AZ848" s="23" t="s">
        <v>2670</v>
      </c>
      <c r="BA848" s="45" t="s">
        <v>2671</v>
      </c>
    </row>
    <row r="849" spans="1:53" ht="16.05" customHeight="1" x14ac:dyDescent="0.3">
      <c r="A849" s="23">
        <v>2007</v>
      </c>
      <c r="B849" s="27" t="s">
        <v>159</v>
      </c>
      <c r="C849" s="27" t="s">
        <v>308</v>
      </c>
      <c r="D849" s="27" t="s">
        <v>2672</v>
      </c>
      <c r="E849" s="28">
        <v>39182</v>
      </c>
      <c r="F849" s="36">
        <v>0.44513888888888892</v>
      </c>
      <c r="G849" s="22">
        <v>39182</v>
      </c>
      <c r="H849" s="37">
        <v>0.57013888888888886</v>
      </c>
      <c r="I849" s="34" t="s">
        <v>6250</v>
      </c>
      <c r="J849" s="35">
        <v>38.551000000000002</v>
      </c>
      <c r="K849" s="35">
        <v>21.641999999999999</v>
      </c>
      <c r="L849" s="42">
        <v>0.1</v>
      </c>
      <c r="M849" s="35">
        <v>5.19</v>
      </c>
      <c r="N849" s="35">
        <v>5.0999999999999996</v>
      </c>
      <c r="O849" s="44">
        <v>5.3</v>
      </c>
      <c r="P849" s="44">
        <v>4.9000000000000004</v>
      </c>
      <c r="Q849" s="44">
        <v>4.7</v>
      </c>
      <c r="R849" s="44"/>
      <c r="S849" s="27" t="s">
        <v>5388</v>
      </c>
      <c r="T849" s="23"/>
      <c r="U849" s="27"/>
      <c r="V849" s="46"/>
      <c r="W849" s="47"/>
      <c r="X849" s="23"/>
      <c r="Y849" s="23"/>
      <c r="Z849" s="23"/>
      <c r="AA849" s="23"/>
      <c r="AB849" s="47"/>
      <c r="AC849" s="27"/>
      <c r="AD849" s="23">
        <v>81</v>
      </c>
      <c r="AE849" s="23"/>
      <c r="AF849" s="66"/>
      <c r="AG849" s="23" t="s">
        <v>129</v>
      </c>
      <c r="AH849" s="23" t="s">
        <v>129</v>
      </c>
      <c r="AI849" s="23"/>
      <c r="AJ849" s="23" t="s">
        <v>311</v>
      </c>
      <c r="AK849" s="27" t="s">
        <v>2674</v>
      </c>
      <c r="AL849" s="27" t="s">
        <v>2675</v>
      </c>
      <c r="AM849" s="23"/>
      <c r="AN849" s="23"/>
      <c r="AO849" s="23"/>
      <c r="AP849" s="23"/>
      <c r="AQ849" s="23"/>
      <c r="AR849" s="23"/>
      <c r="AS849" s="23" t="s">
        <v>128</v>
      </c>
      <c r="AT849" s="23" t="s">
        <v>128</v>
      </c>
      <c r="AU849" s="23" t="s">
        <v>128</v>
      </c>
      <c r="AV849" s="23" t="s">
        <v>128</v>
      </c>
      <c r="AW849" s="23" t="s">
        <v>128</v>
      </c>
      <c r="AX849" s="23" t="s">
        <v>128</v>
      </c>
      <c r="AY849" s="23"/>
      <c r="AZ849" s="23" t="s">
        <v>2673</v>
      </c>
      <c r="BA849" s="65" t="s">
        <v>2676</v>
      </c>
    </row>
    <row r="850" spans="1:53" ht="16.05" customHeight="1" x14ac:dyDescent="0.3">
      <c r="A850" s="23">
        <v>2007</v>
      </c>
      <c r="B850" s="27" t="s">
        <v>598</v>
      </c>
      <c r="C850" s="27" t="s">
        <v>598</v>
      </c>
      <c r="D850" s="27" t="s">
        <v>2677</v>
      </c>
      <c r="E850" s="28">
        <v>39187</v>
      </c>
      <c r="F850" s="36">
        <v>0.13854166666666667</v>
      </c>
      <c r="G850" s="22">
        <v>39187</v>
      </c>
      <c r="H850" s="37">
        <v>0.51354166666666667</v>
      </c>
      <c r="I850" s="34" t="s">
        <v>6250</v>
      </c>
      <c r="J850" s="35">
        <v>34.807000000000002</v>
      </c>
      <c r="K850" s="35">
        <v>136.239</v>
      </c>
      <c r="L850" s="42">
        <v>15.7</v>
      </c>
      <c r="M850" s="35">
        <v>5.1779999999999999</v>
      </c>
      <c r="N850" s="35">
        <v>5</v>
      </c>
      <c r="O850" s="44"/>
      <c r="P850" s="44">
        <v>5.4</v>
      </c>
      <c r="Q850" s="44">
        <v>4.5999999999999996</v>
      </c>
      <c r="R850" s="44"/>
      <c r="S850" s="27" t="s">
        <v>5507</v>
      </c>
      <c r="T850" s="23" t="s">
        <v>171</v>
      </c>
      <c r="U850" s="27"/>
      <c r="V850" s="46">
        <v>34276731</v>
      </c>
      <c r="W850" s="47">
        <v>201</v>
      </c>
      <c r="X850" s="23">
        <v>0</v>
      </c>
      <c r="Y850" s="23">
        <v>0</v>
      </c>
      <c r="Z850" s="23">
        <v>12</v>
      </c>
      <c r="AA850" s="23"/>
      <c r="AB850" s="47"/>
      <c r="AC850" s="27"/>
      <c r="AD850" s="23">
        <v>63</v>
      </c>
      <c r="AE850" s="23"/>
      <c r="AF850" s="62" t="s">
        <v>137</v>
      </c>
      <c r="AG850" s="23"/>
      <c r="AH850" s="23" t="s">
        <v>128</v>
      </c>
      <c r="AI850" s="23" t="s">
        <v>128</v>
      </c>
      <c r="AJ850" s="23" t="s">
        <v>43</v>
      </c>
      <c r="AK850" s="27" t="s">
        <v>100</v>
      </c>
      <c r="AL850" s="27"/>
      <c r="AM850" s="23"/>
      <c r="AN850" s="23"/>
      <c r="AO850" s="23"/>
      <c r="AP850" s="23"/>
      <c r="AQ850" s="23" t="s">
        <v>129</v>
      </c>
      <c r="AR850" s="23"/>
      <c r="AS850" s="23" t="s">
        <v>129</v>
      </c>
      <c r="AT850" s="23" t="s">
        <v>129</v>
      </c>
      <c r="AU850" s="23" t="s">
        <v>129</v>
      </c>
      <c r="AV850" s="23" t="s">
        <v>129</v>
      </c>
      <c r="AW850" s="23" t="s">
        <v>129</v>
      </c>
      <c r="AX850" s="23" t="s">
        <v>128</v>
      </c>
      <c r="AY850" s="23"/>
      <c r="AZ850" s="23" t="s">
        <v>2678</v>
      </c>
      <c r="BA850" s="45"/>
    </row>
    <row r="851" spans="1:53" ht="16.05" customHeight="1" x14ac:dyDescent="0.3">
      <c r="A851" s="23">
        <v>2007</v>
      </c>
      <c r="B851" s="27" t="s">
        <v>159</v>
      </c>
      <c r="C851" s="27" t="s">
        <v>239</v>
      </c>
      <c r="D851" s="27" t="s">
        <v>2679</v>
      </c>
      <c r="E851" s="28">
        <v>39188</v>
      </c>
      <c r="F851" s="36">
        <v>0.31866898148148148</v>
      </c>
      <c r="G851" s="22">
        <v>39188</v>
      </c>
      <c r="H851" s="37">
        <v>0.4020023148148148</v>
      </c>
      <c r="I851" s="34" t="s">
        <v>6250</v>
      </c>
      <c r="J851" s="35">
        <v>41.171999999999997</v>
      </c>
      <c r="K851" s="35">
        <v>19.896999999999998</v>
      </c>
      <c r="L851" s="42">
        <v>13.7</v>
      </c>
      <c r="M851" s="35">
        <v>4.8</v>
      </c>
      <c r="N851" s="35">
        <v>4.9000000000000004</v>
      </c>
      <c r="O851" s="44">
        <v>5.2</v>
      </c>
      <c r="P851" s="44">
        <v>4.5</v>
      </c>
      <c r="Q851" s="44">
        <v>4.7</v>
      </c>
      <c r="R851" s="44"/>
      <c r="S851" s="27" t="s">
        <v>5424</v>
      </c>
      <c r="T851" s="23" t="s">
        <v>724</v>
      </c>
      <c r="U851" s="27"/>
      <c r="V851" s="46"/>
      <c r="W851" s="47"/>
      <c r="X851" s="23"/>
      <c r="Y851" s="23"/>
      <c r="Z851" s="23"/>
      <c r="AA851" s="23"/>
      <c r="AB851" s="47"/>
      <c r="AC851" s="27"/>
      <c r="AD851" s="50" t="s">
        <v>140</v>
      </c>
      <c r="AE851" s="23"/>
      <c r="AF851" s="66" t="s">
        <v>141</v>
      </c>
      <c r="AG851" s="23"/>
      <c r="AH851" s="23"/>
      <c r="AI851" s="23"/>
      <c r="AJ851" s="23" t="s">
        <v>43</v>
      </c>
      <c r="AK851" s="27" t="s">
        <v>100</v>
      </c>
      <c r="AL851" s="27"/>
      <c r="AM851" s="23"/>
      <c r="AN851" s="23"/>
      <c r="AO851" s="23" t="s">
        <v>129</v>
      </c>
      <c r="AP851" s="23"/>
      <c r="AQ851" s="23" t="s">
        <v>129</v>
      </c>
      <c r="AR851" s="23"/>
      <c r="AS851" s="23" t="s">
        <v>128</v>
      </c>
      <c r="AT851" s="23" t="s">
        <v>128</v>
      </c>
      <c r="AU851" s="23" t="s">
        <v>129</v>
      </c>
      <c r="AV851" s="23" t="s">
        <v>128</v>
      </c>
      <c r="AW851" s="23" t="s">
        <v>129</v>
      </c>
      <c r="AX851" s="23" t="s">
        <v>128</v>
      </c>
      <c r="AY851" s="23"/>
      <c r="AZ851" s="23" t="s">
        <v>2680</v>
      </c>
      <c r="BA851" s="45" t="s">
        <v>2681</v>
      </c>
    </row>
    <row r="852" spans="1:53" ht="16.05" customHeight="1" x14ac:dyDescent="0.3">
      <c r="A852" s="23">
        <v>2007</v>
      </c>
      <c r="B852" s="27" t="s">
        <v>153</v>
      </c>
      <c r="C852" s="27" t="s">
        <v>966</v>
      </c>
      <c r="D852" s="27" t="s">
        <v>2682</v>
      </c>
      <c r="E852" s="28">
        <v>39200</v>
      </c>
      <c r="F852" s="36">
        <v>0.30429398148148151</v>
      </c>
      <c r="G852" s="22">
        <v>39200</v>
      </c>
      <c r="H852" s="37">
        <v>0.34596064814814814</v>
      </c>
      <c r="I852" s="34" t="s">
        <v>6250</v>
      </c>
      <c r="J852" s="35">
        <v>51.085000000000001</v>
      </c>
      <c r="K852" s="35">
        <v>1.0089999999999999</v>
      </c>
      <c r="L852" s="42">
        <v>10</v>
      </c>
      <c r="M852" s="35">
        <v>4</v>
      </c>
      <c r="N852" s="35">
        <v>3.8</v>
      </c>
      <c r="O852" s="44">
        <v>4.3</v>
      </c>
      <c r="P852" s="44">
        <v>4.5999999999999996</v>
      </c>
      <c r="Q852" s="44"/>
      <c r="R852" s="44"/>
      <c r="S852" s="27" t="s">
        <v>5461</v>
      </c>
      <c r="T852" s="23" t="s">
        <v>2031</v>
      </c>
      <c r="U852" s="27"/>
      <c r="V852" s="46">
        <v>827109</v>
      </c>
      <c r="W852" s="46">
        <v>4500</v>
      </c>
      <c r="X852" s="23">
        <v>0</v>
      </c>
      <c r="Y852" s="23">
        <v>0</v>
      </c>
      <c r="Z852" s="23">
        <v>1</v>
      </c>
      <c r="AA852" s="23">
        <v>0</v>
      </c>
      <c r="AB852" s="47">
        <v>100</v>
      </c>
      <c r="AC852" s="27" t="s">
        <v>2683</v>
      </c>
      <c r="AD852" s="50" t="s">
        <v>6238</v>
      </c>
      <c r="AE852" s="23">
        <v>0</v>
      </c>
      <c r="AF852" s="62" t="s">
        <v>6240</v>
      </c>
      <c r="AG852" s="23" t="s">
        <v>129</v>
      </c>
      <c r="AH852" s="23" t="s">
        <v>128</v>
      </c>
      <c r="AI852" s="23" t="s">
        <v>128</v>
      </c>
      <c r="AJ852" s="23" t="s">
        <v>43</v>
      </c>
      <c r="AK852" s="27" t="s">
        <v>100</v>
      </c>
      <c r="AL852" s="27" t="s">
        <v>6241</v>
      </c>
      <c r="AM852" s="23"/>
      <c r="AN852" s="23"/>
      <c r="AO852" s="23"/>
      <c r="AP852" s="23"/>
      <c r="AQ852" s="23"/>
      <c r="AR852" s="23"/>
      <c r="AS852" s="23" t="s">
        <v>129</v>
      </c>
      <c r="AT852" s="23" t="s">
        <v>129</v>
      </c>
      <c r="AU852" s="23" t="s">
        <v>129</v>
      </c>
      <c r="AV852" s="23" t="s">
        <v>129</v>
      </c>
      <c r="AW852" s="23" t="s">
        <v>129</v>
      </c>
      <c r="AX852" s="23" t="s">
        <v>128</v>
      </c>
      <c r="AY852" s="23" t="s">
        <v>6342</v>
      </c>
      <c r="AZ852" s="23" t="s">
        <v>2684</v>
      </c>
      <c r="BA852" s="45" t="s">
        <v>6239</v>
      </c>
    </row>
    <row r="853" spans="1:53" ht="16.05" customHeight="1" x14ac:dyDescent="0.3">
      <c r="A853" s="23">
        <v>2007</v>
      </c>
      <c r="B853" s="27" t="s">
        <v>148</v>
      </c>
      <c r="C853" s="27" t="s">
        <v>191</v>
      </c>
      <c r="D853" s="27" t="s">
        <v>2685</v>
      </c>
      <c r="E853" s="28">
        <v>39210</v>
      </c>
      <c r="F853" s="36">
        <v>0.65751157407407412</v>
      </c>
      <c r="G853" s="22">
        <v>39210</v>
      </c>
      <c r="H853" s="37">
        <v>0.40751157407407407</v>
      </c>
      <c r="I853" s="34" t="s">
        <v>6250</v>
      </c>
      <c r="J853" s="35">
        <v>45.393999999999998</v>
      </c>
      <c r="K853" s="35">
        <v>-112.13</v>
      </c>
      <c r="L853" s="42">
        <v>13.5</v>
      </c>
      <c r="M853" s="35">
        <v>4.4000000000000004</v>
      </c>
      <c r="N853" s="35"/>
      <c r="O853" s="44">
        <v>4.7</v>
      </c>
      <c r="P853" s="44">
        <v>4.8</v>
      </c>
      <c r="Q853" s="44"/>
      <c r="R853" s="44"/>
      <c r="S853" s="27" t="s">
        <v>5425</v>
      </c>
      <c r="T853" s="23" t="s">
        <v>497</v>
      </c>
      <c r="U853" s="27"/>
      <c r="V853" s="46"/>
      <c r="W853" s="47"/>
      <c r="X853" s="23"/>
      <c r="Y853" s="23"/>
      <c r="Z853" s="23"/>
      <c r="AA853" s="23"/>
      <c r="AB853" s="47" t="s">
        <v>2686</v>
      </c>
      <c r="AC853" s="27"/>
      <c r="AD853" s="23" t="s">
        <v>2687</v>
      </c>
      <c r="AE853" s="23"/>
      <c r="AF853" s="66" t="s">
        <v>141</v>
      </c>
      <c r="AG853" s="23"/>
      <c r="AH853" s="23"/>
      <c r="AI853" s="23"/>
      <c r="AJ853" s="23" t="s">
        <v>43</v>
      </c>
      <c r="AK853" s="27" t="s">
        <v>100</v>
      </c>
      <c r="AL853" s="27"/>
      <c r="AM853" s="23"/>
      <c r="AN853" s="23"/>
      <c r="AO853" s="23"/>
      <c r="AP853" s="23"/>
      <c r="AQ853" s="23" t="s">
        <v>129</v>
      </c>
      <c r="AR853" s="23"/>
      <c r="AS853" s="23" t="s">
        <v>129</v>
      </c>
      <c r="AT853" s="23" t="s">
        <v>128</v>
      </c>
      <c r="AU853" s="23" t="s">
        <v>129</v>
      </c>
      <c r="AV853" s="23" t="s">
        <v>128</v>
      </c>
      <c r="AW853" s="23" t="s">
        <v>129</v>
      </c>
      <c r="AX853" s="23" t="s">
        <v>128</v>
      </c>
      <c r="AY853" s="23"/>
      <c r="AZ853" s="23" t="s">
        <v>2688</v>
      </c>
      <c r="BA853" s="65" t="s">
        <v>2689</v>
      </c>
    </row>
    <row r="854" spans="1:53" s="103" customFormat="1" ht="16.05" customHeight="1" x14ac:dyDescent="0.3">
      <c r="A854" s="23">
        <v>2007</v>
      </c>
      <c r="B854" s="27" t="s">
        <v>187</v>
      </c>
      <c r="C854" s="27" t="s">
        <v>188</v>
      </c>
      <c r="D854" s="27" t="s">
        <v>2690</v>
      </c>
      <c r="E854" s="28">
        <v>39251</v>
      </c>
      <c r="F854" s="36">
        <v>0.60402777777777772</v>
      </c>
      <c r="G854" s="22">
        <v>39251</v>
      </c>
      <c r="H854" s="37">
        <v>0.74986111111111109</v>
      </c>
      <c r="I854" s="34" t="s">
        <v>6250</v>
      </c>
      <c r="J854" s="35">
        <v>34.436999999999998</v>
      </c>
      <c r="K854" s="35">
        <v>50.832999999999998</v>
      </c>
      <c r="L854" s="42">
        <v>5</v>
      </c>
      <c r="M854" s="35">
        <v>5.5490000000000004</v>
      </c>
      <c r="N854" s="35"/>
      <c r="O854" s="44"/>
      <c r="P854" s="44">
        <v>5.3</v>
      </c>
      <c r="Q854" s="44">
        <v>5.0999999999999996</v>
      </c>
      <c r="R854" s="44"/>
      <c r="S854" s="27" t="s">
        <v>5360</v>
      </c>
      <c r="T854" s="23" t="s">
        <v>134</v>
      </c>
      <c r="U854" s="27"/>
      <c r="V854" s="47">
        <v>15293277</v>
      </c>
      <c r="W854" s="47"/>
      <c r="X854" s="23" t="s">
        <v>126</v>
      </c>
      <c r="Y854" s="23"/>
      <c r="Z854" s="23" t="s">
        <v>126</v>
      </c>
      <c r="AA854" s="23"/>
      <c r="AB854" s="47"/>
      <c r="AC854" s="27"/>
      <c r="AD854" s="50" t="s">
        <v>211</v>
      </c>
      <c r="AE854" s="50" t="s">
        <v>136</v>
      </c>
      <c r="AF854" s="66" t="s">
        <v>141</v>
      </c>
      <c r="AG854" s="23"/>
      <c r="AH854" s="23" t="s">
        <v>128</v>
      </c>
      <c r="AI854" s="23" t="s">
        <v>128</v>
      </c>
      <c r="AJ854" s="23" t="s">
        <v>43</v>
      </c>
      <c r="AK854" s="27"/>
      <c r="AL854" s="27"/>
      <c r="AM854" s="23"/>
      <c r="AN854" s="23"/>
      <c r="AO854" s="23" t="s">
        <v>129</v>
      </c>
      <c r="AP854" s="23" t="s">
        <v>129</v>
      </c>
      <c r="AQ854" s="23" t="s">
        <v>129</v>
      </c>
      <c r="AR854" s="23"/>
      <c r="AS854" s="23" t="s">
        <v>129</v>
      </c>
      <c r="AT854" s="23" t="s">
        <v>128</v>
      </c>
      <c r="AU854" s="23" t="s">
        <v>129</v>
      </c>
      <c r="AV854" s="23" t="s">
        <v>128</v>
      </c>
      <c r="AW854" s="23" t="s">
        <v>129</v>
      </c>
      <c r="AX854" s="23" t="s">
        <v>128</v>
      </c>
      <c r="AY854" s="23"/>
      <c r="AZ854" s="23" t="s">
        <v>2691</v>
      </c>
      <c r="BA854" s="65"/>
    </row>
    <row r="855" spans="1:53" ht="16.05" customHeight="1" x14ac:dyDescent="0.3">
      <c r="A855" s="23">
        <v>2007</v>
      </c>
      <c r="B855" s="27" t="s">
        <v>269</v>
      </c>
      <c r="C855" s="27" t="s">
        <v>500</v>
      </c>
      <c r="D855" s="27" t="s">
        <v>2692</v>
      </c>
      <c r="E855" s="28">
        <v>39276</v>
      </c>
      <c r="F855" s="36">
        <v>0.30584490740740738</v>
      </c>
      <c r="G855" s="22">
        <v>39276</v>
      </c>
      <c r="H855" s="37">
        <v>9.751157407407407E-2</v>
      </c>
      <c r="I855" s="34" t="s">
        <v>6250</v>
      </c>
      <c r="J855" s="35">
        <v>-3.9870000000000001</v>
      </c>
      <c r="K855" s="35">
        <v>-79.835999999999999</v>
      </c>
      <c r="L855" s="42">
        <v>49.9</v>
      </c>
      <c r="M855" s="43">
        <v>4.53</v>
      </c>
      <c r="N855" s="35"/>
      <c r="O855" s="44"/>
      <c r="P855" s="44">
        <v>4.5</v>
      </c>
      <c r="Q855" s="44">
        <v>3.5</v>
      </c>
      <c r="R855" s="44"/>
      <c r="S855" s="27" t="s">
        <v>5110</v>
      </c>
      <c r="T855" s="23"/>
      <c r="U855" s="27"/>
      <c r="V855" s="47"/>
      <c r="W855" s="47"/>
      <c r="X855" s="23" t="s">
        <v>126</v>
      </c>
      <c r="Y855" s="23"/>
      <c r="Z855" s="23"/>
      <c r="AA855" s="23"/>
      <c r="AB855" s="47"/>
      <c r="AC855" s="27"/>
      <c r="AD855" s="23" t="s">
        <v>833</v>
      </c>
      <c r="AE855" s="23" t="s">
        <v>126</v>
      </c>
      <c r="AF855" s="66" t="s">
        <v>141</v>
      </c>
      <c r="AG855" s="23"/>
      <c r="AH855" s="23"/>
      <c r="AI855" s="23"/>
      <c r="AJ855" s="23" t="s">
        <v>43</v>
      </c>
      <c r="AK855" s="27"/>
      <c r="AL855" s="27"/>
      <c r="AM855" s="23"/>
      <c r="AN855" s="23"/>
      <c r="AO855" s="23"/>
      <c r="AP855" s="23"/>
      <c r="AQ855" s="23" t="s">
        <v>129</v>
      </c>
      <c r="AR855" s="23"/>
      <c r="AS855" s="23" t="s">
        <v>128</v>
      </c>
      <c r="AT855" s="23" t="s">
        <v>128</v>
      </c>
      <c r="AU855" s="23" t="s">
        <v>129</v>
      </c>
      <c r="AV855" s="23" t="s">
        <v>128</v>
      </c>
      <c r="AW855" s="23" t="s">
        <v>129</v>
      </c>
      <c r="AX855" s="23" t="s">
        <v>128</v>
      </c>
      <c r="AY855" s="23"/>
      <c r="AZ855" s="23" t="s">
        <v>2693</v>
      </c>
      <c r="BA855" s="45"/>
    </row>
    <row r="856" spans="1:53" ht="16.05" customHeight="1" x14ac:dyDescent="0.3">
      <c r="A856" s="23">
        <v>2007</v>
      </c>
      <c r="B856" s="27" t="s">
        <v>218</v>
      </c>
      <c r="C856" s="27" t="s">
        <v>481</v>
      </c>
      <c r="D856" s="27" t="s">
        <v>482</v>
      </c>
      <c r="E856" s="28">
        <v>39282</v>
      </c>
      <c r="F856" s="36">
        <v>0.63222222222222224</v>
      </c>
      <c r="G856" s="22">
        <v>39282</v>
      </c>
      <c r="H856" s="37">
        <v>0.9655555555555555</v>
      </c>
      <c r="I856" s="34" t="s">
        <v>6250</v>
      </c>
      <c r="J856" s="35">
        <v>10.291</v>
      </c>
      <c r="K856" s="35">
        <v>125.149</v>
      </c>
      <c r="L856" s="42">
        <v>63.2</v>
      </c>
      <c r="M856" s="35">
        <v>5.3339999999999996</v>
      </c>
      <c r="N856" s="35"/>
      <c r="O856" s="44">
        <v>5.0999999999999996</v>
      </c>
      <c r="P856" s="44">
        <v>5</v>
      </c>
      <c r="Q856" s="44">
        <v>4.8</v>
      </c>
      <c r="R856" s="44"/>
      <c r="S856" s="27" t="s">
        <v>5368</v>
      </c>
      <c r="T856" s="23" t="s">
        <v>139</v>
      </c>
      <c r="U856" s="27"/>
      <c r="V856" s="46"/>
      <c r="W856" s="47"/>
      <c r="X856" s="23"/>
      <c r="Y856" s="23"/>
      <c r="Z856" s="23"/>
      <c r="AA856" s="23"/>
      <c r="AB856" s="47"/>
      <c r="AC856" s="27"/>
      <c r="AD856" s="23" t="s">
        <v>232</v>
      </c>
      <c r="AE856" s="23"/>
      <c r="AF856" s="66"/>
      <c r="AG856" s="23" t="s">
        <v>129</v>
      </c>
      <c r="AH856" s="23"/>
      <c r="AI856" s="23"/>
      <c r="AJ856" s="23" t="s">
        <v>387</v>
      </c>
      <c r="AK856" s="27"/>
      <c r="AL856" s="27" t="s">
        <v>2695</v>
      </c>
      <c r="AM856" s="23"/>
      <c r="AN856" s="23"/>
      <c r="AO856" s="23"/>
      <c r="AP856" s="23"/>
      <c r="AQ856" s="23"/>
      <c r="AR856" s="23"/>
      <c r="AS856" s="23" t="s">
        <v>128</v>
      </c>
      <c r="AT856" s="23" t="s">
        <v>128</v>
      </c>
      <c r="AU856" s="23" t="s">
        <v>128</v>
      </c>
      <c r="AV856" s="23" t="s">
        <v>128</v>
      </c>
      <c r="AW856" s="23" t="s">
        <v>128</v>
      </c>
      <c r="AX856" s="23" t="s">
        <v>128</v>
      </c>
      <c r="AY856" s="23"/>
      <c r="AZ856" s="23" t="s">
        <v>2694</v>
      </c>
      <c r="BA856" s="65" t="s">
        <v>2696</v>
      </c>
    </row>
    <row r="857" spans="1:53" ht="16.05" customHeight="1" x14ac:dyDescent="0.3">
      <c r="A857" s="23">
        <v>2007</v>
      </c>
      <c r="B857" s="27" t="s">
        <v>148</v>
      </c>
      <c r="C857" s="27" t="s">
        <v>191</v>
      </c>
      <c r="D857" s="27" t="s">
        <v>2697</v>
      </c>
      <c r="E857" s="28">
        <v>39283</v>
      </c>
      <c r="F857" s="36">
        <v>0.48775462962962962</v>
      </c>
      <c r="G857" s="22">
        <v>39283</v>
      </c>
      <c r="H857" s="37">
        <v>0.19608796296296296</v>
      </c>
      <c r="I857" s="34" t="s">
        <v>6250</v>
      </c>
      <c r="J857" s="35">
        <v>37.804000000000002</v>
      </c>
      <c r="K857" s="35">
        <v>-122.193</v>
      </c>
      <c r="L857" s="42">
        <v>5.3</v>
      </c>
      <c r="M857" s="35">
        <v>4.2</v>
      </c>
      <c r="N857" s="35"/>
      <c r="O857" s="44">
        <v>4</v>
      </c>
      <c r="P857" s="44">
        <v>4.9000000000000004</v>
      </c>
      <c r="Q857" s="44">
        <v>4.5</v>
      </c>
      <c r="R857" s="44"/>
      <c r="S857" s="27" t="s">
        <v>5435</v>
      </c>
      <c r="T857" s="23" t="s">
        <v>497</v>
      </c>
      <c r="U857" s="27"/>
      <c r="V857" s="46"/>
      <c r="W857" s="47"/>
      <c r="X857" s="23"/>
      <c r="Y857" s="23"/>
      <c r="Z857" s="23"/>
      <c r="AA857" s="23"/>
      <c r="AB857" s="47"/>
      <c r="AC857" s="27"/>
      <c r="AD857" s="23" t="s">
        <v>232</v>
      </c>
      <c r="AE857" s="23"/>
      <c r="AF857" s="66" t="s">
        <v>141</v>
      </c>
      <c r="AG857" s="23" t="s">
        <v>129</v>
      </c>
      <c r="AH857" s="23"/>
      <c r="AI857" s="23"/>
      <c r="AJ857" s="23" t="s">
        <v>43</v>
      </c>
      <c r="AK857" s="27"/>
      <c r="AL857" s="27"/>
      <c r="AM857" s="23"/>
      <c r="AN857" s="23"/>
      <c r="AO857" s="23"/>
      <c r="AP857" s="23"/>
      <c r="AQ857" s="23" t="s">
        <v>129</v>
      </c>
      <c r="AR857" s="23"/>
      <c r="AS857" s="23" t="s">
        <v>129</v>
      </c>
      <c r="AT857" s="23" t="s">
        <v>128</v>
      </c>
      <c r="AU857" s="23" t="s">
        <v>129</v>
      </c>
      <c r="AV857" s="23" t="s">
        <v>128</v>
      </c>
      <c r="AW857" s="23" t="s">
        <v>129</v>
      </c>
      <c r="AX857" s="23" t="s">
        <v>128</v>
      </c>
      <c r="AY857" s="23"/>
      <c r="AZ857" s="23" t="s">
        <v>2698</v>
      </c>
      <c r="BA857" s="45" t="s">
        <v>2699</v>
      </c>
    </row>
    <row r="858" spans="1:53" ht="16.05" customHeight="1" x14ac:dyDescent="0.3">
      <c r="A858" s="23">
        <v>2007</v>
      </c>
      <c r="B858" s="27" t="s">
        <v>393</v>
      </c>
      <c r="C858" s="27" t="s">
        <v>769</v>
      </c>
      <c r="D858" s="27" t="s">
        <v>2700</v>
      </c>
      <c r="E858" s="28">
        <v>39284</v>
      </c>
      <c r="F858" s="36">
        <v>0.94737268518518514</v>
      </c>
      <c r="G858" s="22">
        <v>39285</v>
      </c>
      <c r="H858" s="37">
        <v>0.15570601851851854</v>
      </c>
      <c r="I858" s="34" t="s">
        <v>6250</v>
      </c>
      <c r="J858" s="35">
        <v>38.936</v>
      </c>
      <c r="K858" s="35">
        <v>70.484999999999999</v>
      </c>
      <c r="L858" s="42">
        <v>10</v>
      </c>
      <c r="M858" s="35">
        <v>5.2469999999999999</v>
      </c>
      <c r="N858" s="35"/>
      <c r="O858" s="44"/>
      <c r="P858" s="44">
        <v>5.6</v>
      </c>
      <c r="Q858" s="44">
        <v>5</v>
      </c>
      <c r="R858" s="44"/>
      <c r="S858" s="27" t="s">
        <v>5343</v>
      </c>
      <c r="T858" s="23" t="s">
        <v>497</v>
      </c>
      <c r="U858" s="27"/>
      <c r="V858" s="46">
        <v>6750415</v>
      </c>
      <c r="W858" s="47">
        <v>7003</v>
      </c>
      <c r="X858" s="50" t="s">
        <v>5873</v>
      </c>
      <c r="Y858" s="50">
        <v>3</v>
      </c>
      <c r="Z858" s="23">
        <v>13</v>
      </c>
      <c r="AA858" s="23"/>
      <c r="AB858" s="47"/>
      <c r="AC858" s="27" t="s">
        <v>5771</v>
      </c>
      <c r="AD858" s="23">
        <v>1222</v>
      </c>
      <c r="AE858" s="23">
        <v>175</v>
      </c>
      <c r="AF858" s="66"/>
      <c r="AG858" s="80"/>
      <c r="AH858" s="23" t="s">
        <v>129</v>
      </c>
      <c r="AI858" s="23" t="s">
        <v>128</v>
      </c>
      <c r="AJ858" s="23" t="s">
        <v>43</v>
      </c>
      <c r="AK858" s="27" t="s">
        <v>100</v>
      </c>
      <c r="AL858" s="27" t="s">
        <v>2702</v>
      </c>
      <c r="AM858" s="23"/>
      <c r="AN858" s="23"/>
      <c r="AO858" s="23"/>
      <c r="AP858" s="23"/>
      <c r="AQ858" s="23"/>
      <c r="AR858" s="23"/>
      <c r="AS858" s="23" t="s">
        <v>129</v>
      </c>
      <c r="AT858" s="23" t="s">
        <v>129</v>
      </c>
      <c r="AU858" s="23" t="s">
        <v>129</v>
      </c>
      <c r="AV858" s="23" t="s">
        <v>129</v>
      </c>
      <c r="AW858" s="23" t="s">
        <v>129</v>
      </c>
      <c r="AX858" s="23" t="s">
        <v>128</v>
      </c>
      <c r="AY858" s="23"/>
      <c r="AZ858" s="23" t="s">
        <v>2701</v>
      </c>
      <c r="BA858" s="65" t="s">
        <v>2703</v>
      </c>
    </row>
    <row r="859" spans="1:53" ht="16.05" customHeight="1" x14ac:dyDescent="0.3">
      <c r="A859" s="23">
        <v>2007</v>
      </c>
      <c r="B859" s="27" t="s">
        <v>357</v>
      </c>
      <c r="C859" s="27" t="s">
        <v>358</v>
      </c>
      <c r="D859" s="27" t="s">
        <v>2527</v>
      </c>
      <c r="E859" s="28">
        <v>39285</v>
      </c>
      <c r="F859" s="36">
        <v>0.95988425925925924</v>
      </c>
      <c r="G859" s="22">
        <v>39286</v>
      </c>
      <c r="H859" s="37">
        <v>0.18905092592592596</v>
      </c>
      <c r="I859" s="34" t="s">
        <v>6250</v>
      </c>
      <c r="J859" s="35">
        <v>30.881</v>
      </c>
      <c r="K859" s="35">
        <v>78.239000000000004</v>
      </c>
      <c r="L859" s="42">
        <v>19</v>
      </c>
      <c r="M859" s="43">
        <v>5.0199999999999996</v>
      </c>
      <c r="N859" s="35"/>
      <c r="O859" s="44"/>
      <c r="P859" s="44">
        <v>5.0999999999999996</v>
      </c>
      <c r="Q859" s="44">
        <v>4.3</v>
      </c>
      <c r="R859" s="44"/>
      <c r="S859" s="27" t="s">
        <v>5110</v>
      </c>
      <c r="T859" s="23" t="s">
        <v>582</v>
      </c>
      <c r="U859" s="27"/>
      <c r="V859" s="46">
        <v>17396497</v>
      </c>
      <c r="W859" s="47"/>
      <c r="X859" s="23">
        <v>0</v>
      </c>
      <c r="Y859" s="23">
        <v>0</v>
      </c>
      <c r="Z859" s="23">
        <v>3</v>
      </c>
      <c r="AA859" s="23"/>
      <c r="AB859" s="47"/>
      <c r="AC859" s="27"/>
      <c r="AD859" s="50" t="s">
        <v>140</v>
      </c>
      <c r="AE859" s="23"/>
      <c r="AF859" s="66" t="s">
        <v>141</v>
      </c>
      <c r="AG859" s="23" t="s">
        <v>129</v>
      </c>
      <c r="AH859" s="23" t="s">
        <v>129</v>
      </c>
      <c r="AI859" s="23" t="s">
        <v>128</v>
      </c>
      <c r="AJ859" s="23" t="s">
        <v>1631</v>
      </c>
      <c r="AK859" s="27"/>
      <c r="AL859" s="27"/>
      <c r="AM859" s="23"/>
      <c r="AN859" s="23"/>
      <c r="AO859" s="23" t="s">
        <v>129</v>
      </c>
      <c r="AP859" s="23"/>
      <c r="AQ859" s="23" t="s">
        <v>129</v>
      </c>
      <c r="AR859" s="23"/>
      <c r="AS859" s="23" t="s">
        <v>129</v>
      </c>
      <c r="AT859" s="23" t="s">
        <v>129</v>
      </c>
      <c r="AU859" s="23" t="s">
        <v>129</v>
      </c>
      <c r="AV859" s="23" t="s">
        <v>128</v>
      </c>
      <c r="AW859" s="23" t="s">
        <v>129</v>
      </c>
      <c r="AX859" s="23" t="s">
        <v>128</v>
      </c>
      <c r="AY859" s="23"/>
      <c r="AZ859" s="23" t="s">
        <v>2704</v>
      </c>
      <c r="BA859" s="84" t="s">
        <v>6475</v>
      </c>
    </row>
    <row r="860" spans="1:53" ht="16.05" customHeight="1" x14ac:dyDescent="0.3">
      <c r="A860" s="23">
        <v>2007</v>
      </c>
      <c r="B860" s="27" t="s">
        <v>590</v>
      </c>
      <c r="C860" s="27" t="s">
        <v>590</v>
      </c>
      <c r="D860" s="27" t="s">
        <v>2705</v>
      </c>
      <c r="E860" s="28">
        <v>39298</v>
      </c>
      <c r="F860" s="36">
        <v>0.93186342592592597</v>
      </c>
      <c r="G860" s="28">
        <v>39299</v>
      </c>
      <c r="H860" s="36">
        <v>0.43186342592592591</v>
      </c>
      <c r="I860" s="34" t="s">
        <v>6252</v>
      </c>
      <c r="J860" s="35">
        <v>46.662999999999997</v>
      </c>
      <c r="K860" s="35">
        <v>141.77199999999999</v>
      </c>
      <c r="L860" s="42">
        <v>9</v>
      </c>
      <c r="M860" s="35">
        <v>4.4000000000000004</v>
      </c>
      <c r="N860" s="35"/>
      <c r="O860" s="44"/>
      <c r="P860" s="44">
        <v>4.9000000000000004</v>
      </c>
      <c r="Q860" s="44"/>
      <c r="R860" s="44"/>
      <c r="S860" s="24" t="s">
        <v>5279</v>
      </c>
      <c r="T860" s="23"/>
      <c r="U860" s="27"/>
      <c r="V860" s="46">
        <v>336157</v>
      </c>
      <c r="W860" s="47"/>
      <c r="X860" s="23">
        <v>0</v>
      </c>
      <c r="Y860" s="23">
        <v>0</v>
      </c>
      <c r="Z860" s="23">
        <v>2</v>
      </c>
      <c r="AA860" s="23"/>
      <c r="AB860" s="47"/>
      <c r="AC860" s="27"/>
      <c r="AD860" s="23"/>
      <c r="AE860" s="23"/>
      <c r="AF860" s="23"/>
      <c r="AG860" s="23"/>
      <c r="AH860" s="23" t="s">
        <v>128</v>
      </c>
      <c r="AI860" s="23" t="s">
        <v>128</v>
      </c>
      <c r="AJ860" s="26" t="s">
        <v>3493</v>
      </c>
      <c r="AK860" s="27"/>
      <c r="AL860" s="27" t="s">
        <v>2707</v>
      </c>
      <c r="AM860" s="23"/>
      <c r="AN860" s="23"/>
      <c r="AO860" s="23"/>
      <c r="AP860" s="23"/>
      <c r="AQ860" s="23"/>
      <c r="AR860" s="23"/>
      <c r="AS860" s="23" t="s">
        <v>129</v>
      </c>
      <c r="AT860" s="23" t="s">
        <v>129</v>
      </c>
      <c r="AU860" s="23" t="s">
        <v>128</v>
      </c>
      <c r="AV860" s="23" t="s">
        <v>128</v>
      </c>
      <c r="AW860" s="23" t="s">
        <v>129</v>
      </c>
      <c r="AX860" s="23" t="s">
        <v>128</v>
      </c>
      <c r="AY860" s="23"/>
      <c r="AZ860" s="23" t="s">
        <v>2706</v>
      </c>
      <c r="BA860" s="45" t="s">
        <v>6437</v>
      </c>
    </row>
    <row r="861" spans="1:53" ht="16.05" customHeight="1" x14ac:dyDescent="0.3">
      <c r="A861" s="23">
        <v>2007</v>
      </c>
      <c r="B861" s="27" t="s">
        <v>357</v>
      </c>
      <c r="C861" s="27" t="s">
        <v>358</v>
      </c>
      <c r="D861" s="27" t="s">
        <v>2708</v>
      </c>
      <c r="E861" s="28">
        <v>39314</v>
      </c>
      <c r="F861" s="36">
        <v>0.80269675925925921</v>
      </c>
      <c r="G861" s="22">
        <v>39315</v>
      </c>
      <c r="H861" s="37">
        <v>3.1863425925925927E-2</v>
      </c>
      <c r="I861" s="34" t="s">
        <v>6250</v>
      </c>
      <c r="J861" s="35">
        <v>17.2</v>
      </c>
      <c r="K861" s="35">
        <v>73.7</v>
      </c>
      <c r="L861" s="42">
        <v>5</v>
      </c>
      <c r="M861" s="43">
        <v>4.4400000000000004</v>
      </c>
      <c r="N861" s="35"/>
      <c r="O861" s="44">
        <v>4.3</v>
      </c>
      <c r="P861" s="44">
        <v>4.4000000000000004</v>
      </c>
      <c r="Q861" s="44"/>
      <c r="R861" s="44"/>
      <c r="S861" s="27" t="s">
        <v>5110</v>
      </c>
      <c r="T861" s="23"/>
      <c r="U861" s="27"/>
      <c r="V861" s="47"/>
      <c r="W861" s="47"/>
      <c r="X861" s="23" t="s">
        <v>126</v>
      </c>
      <c r="Y861" s="23"/>
      <c r="Z861" s="23"/>
      <c r="AA861" s="23"/>
      <c r="AB861" s="47"/>
      <c r="AC861" s="27"/>
      <c r="AD861" s="23" t="s">
        <v>470</v>
      </c>
      <c r="AE861" s="23" t="s">
        <v>126</v>
      </c>
      <c r="AF861" s="66" t="s">
        <v>141</v>
      </c>
      <c r="AG861" s="23"/>
      <c r="AH861" s="23"/>
      <c r="AI861" s="23"/>
      <c r="AJ861" s="23" t="s">
        <v>2710</v>
      </c>
      <c r="AK861" s="27"/>
      <c r="AL861" s="27"/>
      <c r="AM861" s="23"/>
      <c r="AN861" s="23"/>
      <c r="AO861" s="23"/>
      <c r="AP861" s="23"/>
      <c r="AQ861" s="23" t="s">
        <v>129</v>
      </c>
      <c r="AR861" s="23"/>
      <c r="AS861" s="23" t="s">
        <v>128</v>
      </c>
      <c r="AT861" s="23" t="s">
        <v>128</v>
      </c>
      <c r="AU861" s="23" t="s">
        <v>129</v>
      </c>
      <c r="AV861" s="23" t="s">
        <v>128</v>
      </c>
      <c r="AW861" s="23" t="s">
        <v>129</v>
      </c>
      <c r="AX861" s="23" t="s">
        <v>128</v>
      </c>
      <c r="AY861" s="23"/>
      <c r="AZ861" s="23" t="s">
        <v>2709</v>
      </c>
      <c r="BA861" s="45"/>
    </row>
    <row r="862" spans="1:53" ht="16.05" customHeight="1" x14ac:dyDescent="0.3">
      <c r="A862" s="23">
        <v>2007</v>
      </c>
      <c r="B862" s="27" t="s">
        <v>187</v>
      </c>
      <c r="C862" s="27" t="s">
        <v>188</v>
      </c>
      <c r="D862" s="27" t="s">
        <v>2711</v>
      </c>
      <c r="E862" s="28">
        <v>39319</v>
      </c>
      <c r="F862" s="36">
        <v>0.18357638888888891</v>
      </c>
      <c r="G862" s="22">
        <v>39319</v>
      </c>
      <c r="H862" s="37">
        <v>0.32940972222222226</v>
      </c>
      <c r="I862" s="34" t="s">
        <v>6250</v>
      </c>
      <c r="J862" s="35">
        <v>28.154</v>
      </c>
      <c r="K862" s="35">
        <v>56.652000000000001</v>
      </c>
      <c r="L862" s="42">
        <v>10</v>
      </c>
      <c r="M862" s="35">
        <v>5.0650000000000004</v>
      </c>
      <c r="N862" s="35"/>
      <c r="O862" s="44"/>
      <c r="P862" s="44">
        <v>5</v>
      </c>
      <c r="Q862" s="44"/>
      <c r="R862" s="44"/>
      <c r="S862" s="27" t="s">
        <v>5349</v>
      </c>
      <c r="T862" s="23" t="s">
        <v>139</v>
      </c>
      <c r="U862" s="27"/>
      <c r="V862" s="46">
        <v>1119676</v>
      </c>
      <c r="W862" s="47"/>
      <c r="X862" s="23">
        <v>0</v>
      </c>
      <c r="Y862" s="23">
        <v>0</v>
      </c>
      <c r="Z862" s="23">
        <v>4</v>
      </c>
      <c r="AA862" s="23"/>
      <c r="AB862" s="47"/>
      <c r="AC862" s="27"/>
      <c r="AD862" s="23"/>
      <c r="AE862" s="23"/>
      <c r="AF862" s="66"/>
      <c r="AG862" s="23"/>
      <c r="AH862" s="23" t="s">
        <v>128</v>
      </c>
      <c r="AI862" s="23" t="s">
        <v>128</v>
      </c>
      <c r="AJ862" s="23" t="s">
        <v>390</v>
      </c>
      <c r="AK862" s="27" t="s">
        <v>100</v>
      </c>
      <c r="AL862" s="27" t="s">
        <v>2713</v>
      </c>
      <c r="AM862" s="23"/>
      <c r="AN862" s="23"/>
      <c r="AO862" s="23"/>
      <c r="AP862" s="23"/>
      <c r="AQ862" s="23"/>
      <c r="AR862" s="23"/>
      <c r="AS862" s="23" t="s">
        <v>129</v>
      </c>
      <c r="AT862" s="23" t="s">
        <v>129</v>
      </c>
      <c r="AU862" s="23" t="s">
        <v>129</v>
      </c>
      <c r="AV862" s="23" t="s">
        <v>128</v>
      </c>
      <c r="AW862" s="23" t="s">
        <v>129</v>
      </c>
      <c r="AX862" s="23" t="s">
        <v>128</v>
      </c>
      <c r="AY862" s="23"/>
      <c r="AZ862" s="23" t="s">
        <v>2712</v>
      </c>
      <c r="BA862" s="45"/>
    </row>
    <row r="863" spans="1:53" ht="16.05" customHeight="1" x14ac:dyDescent="0.3">
      <c r="A863" s="23">
        <v>2007</v>
      </c>
      <c r="B863" s="27" t="s">
        <v>218</v>
      </c>
      <c r="C863" s="27" t="s">
        <v>426</v>
      </c>
      <c r="D863" s="27" t="s">
        <v>2717</v>
      </c>
      <c r="E863" s="28">
        <v>39334</v>
      </c>
      <c r="F863" s="36">
        <v>0.77542824074074079</v>
      </c>
      <c r="G863" s="22">
        <v>39335</v>
      </c>
      <c r="H863" s="37">
        <v>6.7094907407407409E-2</v>
      </c>
      <c r="I863" s="34" t="s">
        <v>6250</v>
      </c>
      <c r="J863" s="35">
        <v>-7.7830000000000004</v>
      </c>
      <c r="K863" s="35">
        <v>114.33799999999999</v>
      </c>
      <c r="L863" s="42">
        <v>35</v>
      </c>
      <c r="M863" s="35">
        <v>4.907</v>
      </c>
      <c r="N863" s="35">
        <v>5.3</v>
      </c>
      <c r="O863" s="44"/>
      <c r="P863" s="44">
        <v>4.8</v>
      </c>
      <c r="Q863" s="44"/>
      <c r="R863" s="44"/>
      <c r="S863" s="27" t="s">
        <v>5508</v>
      </c>
      <c r="T863" s="23" t="s">
        <v>582</v>
      </c>
      <c r="U863" s="27"/>
      <c r="V863" s="46">
        <v>3473211</v>
      </c>
      <c r="W863" s="47">
        <v>469</v>
      </c>
      <c r="X863" s="23">
        <v>0</v>
      </c>
      <c r="Y863" s="23">
        <v>0</v>
      </c>
      <c r="Z863" s="23">
        <v>13</v>
      </c>
      <c r="AA863" s="23"/>
      <c r="AB863" s="47"/>
      <c r="AC863" s="27"/>
      <c r="AD863" s="23" t="s">
        <v>232</v>
      </c>
      <c r="AE863" s="23"/>
      <c r="AF863" s="66" t="s">
        <v>141</v>
      </c>
      <c r="AG863" s="23"/>
      <c r="AH863" s="23" t="s">
        <v>128</v>
      </c>
      <c r="AI863" s="23" t="s">
        <v>128</v>
      </c>
      <c r="AJ863" s="23" t="s">
        <v>43</v>
      </c>
      <c r="AK863" s="27" t="s">
        <v>290</v>
      </c>
      <c r="AL863" s="27" t="s">
        <v>2719</v>
      </c>
      <c r="AM863" s="23"/>
      <c r="AN863" s="23"/>
      <c r="AO863" s="23"/>
      <c r="AP863" s="23"/>
      <c r="AQ863" s="23" t="s">
        <v>129</v>
      </c>
      <c r="AR863" s="23"/>
      <c r="AS863" s="23" t="s">
        <v>129</v>
      </c>
      <c r="AT863" s="23" t="s">
        <v>129</v>
      </c>
      <c r="AU863" s="23" t="s">
        <v>129</v>
      </c>
      <c r="AV863" s="23" t="s">
        <v>129</v>
      </c>
      <c r="AW863" s="23" t="s">
        <v>129</v>
      </c>
      <c r="AX863" s="23" t="s">
        <v>128</v>
      </c>
      <c r="AY863" s="23"/>
      <c r="AZ863" s="23" t="s">
        <v>2718</v>
      </c>
      <c r="BA863" s="45"/>
    </row>
    <row r="864" spans="1:53" ht="16.05" customHeight="1" x14ac:dyDescent="0.3">
      <c r="A864" s="23">
        <v>2007</v>
      </c>
      <c r="B864" s="27" t="s">
        <v>443</v>
      </c>
      <c r="C864" s="27" t="s">
        <v>852</v>
      </c>
      <c r="D864" s="27" t="s">
        <v>2720</v>
      </c>
      <c r="E864" s="28">
        <v>39340</v>
      </c>
      <c r="F864" s="36">
        <v>0.7497800925925926</v>
      </c>
      <c r="G864" s="22">
        <v>39340</v>
      </c>
      <c r="H864" s="37">
        <v>0.4997800925925926</v>
      </c>
      <c r="I864" s="34" t="s">
        <v>6250</v>
      </c>
      <c r="J864" s="35">
        <v>14.827999999999999</v>
      </c>
      <c r="K864" s="35">
        <v>-87.12</v>
      </c>
      <c r="L864" s="42">
        <v>32.799999999999997</v>
      </c>
      <c r="M864" s="35">
        <v>5.3019999999999996</v>
      </c>
      <c r="N864" s="35"/>
      <c r="O864" s="44"/>
      <c r="P864" s="44">
        <v>5.3</v>
      </c>
      <c r="Q864" s="44">
        <v>4.7</v>
      </c>
      <c r="R864" s="44"/>
      <c r="S864" s="27" t="s">
        <v>5494</v>
      </c>
      <c r="T864" s="23" t="s">
        <v>139</v>
      </c>
      <c r="U864" s="27"/>
      <c r="V864" s="46"/>
      <c r="W864" s="47">
        <v>1883</v>
      </c>
      <c r="X864" s="23"/>
      <c r="Y864" s="23"/>
      <c r="Z864" s="23"/>
      <c r="AA864" s="23"/>
      <c r="AB864" s="47"/>
      <c r="AC864" s="27"/>
      <c r="AD864" s="23">
        <v>100</v>
      </c>
      <c r="AE864" s="23"/>
      <c r="AF864" s="66"/>
      <c r="AG864" s="23"/>
      <c r="AH864" s="23"/>
      <c r="AI864" s="23"/>
      <c r="AJ864" s="23" t="s">
        <v>43</v>
      </c>
      <c r="AK864" s="27" t="s">
        <v>100</v>
      </c>
      <c r="AL864" s="27"/>
      <c r="AM864" s="23"/>
      <c r="AN864" s="23"/>
      <c r="AO864" s="23"/>
      <c r="AP864" s="23"/>
      <c r="AQ864" s="23"/>
      <c r="AR864" s="23"/>
      <c r="AS864" s="23" t="s">
        <v>128</v>
      </c>
      <c r="AT864" s="23" t="s">
        <v>128</v>
      </c>
      <c r="AU864" s="23" t="s">
        <v>128</v>
      </c>
      <c r="AV864" s="23" t="s">
        <v>129</v>
      </c>
      <c r="AW864" s="23" t="s">
        <v>128</v>
      </c>
      <c r="AX864" s="23" t="s">
        <v>128</v>
      </c>
      <c r="AY864" s="23"/>
      <c r="AZ864" s="23" t="s">
        <v>2721</v>
      </c>
      <c r="BA864" s="45" t="s">
        <v>2722</v>
      </c>
    </row>
    <row r="865" spans="1:53" ht="16.05" customHeight="1" x14ac:dyDescent="0.3">
      <c r="A865" s="23">
        <v>2007</v>
      </c>
      <c r="B865" s="27" t="s">
        <v>357</v>
      </c>
      <c r="C865" s="27" t="s">
        <v>648</v>
      </c>
      <c r="D865" s="27" t="s">
        <v>2723</v>
      </c>
      <c r="E865" s="28">
        <v>39381</v>
      </c>
      <c r="F865" s="36">
        <v>0.28479166666666667</v>
      </c>
      <c r="G865" s="22">
        <v>39381</v>
      </c>
      <c r="H865" s="37">
        <v>0.49312500000000004</v>
      </c>
      <c r="I865" s="34" t="s">
        <v>6250</v>
      </c>
      <c r="J865" s="35">
        <v>35.304000000000002</v>
      </c>
      <c r="K865" s="35">
        <v>76.753</v>
      </c>
      <c r="L865" s="42">
        <v>10</v>
      </c>
      <c r="M865" s="35">
        <v>5.1840000000000002</v>
      </c>
      <c r="N865" s="35"/>
      <c r="O865" s="44"/>
      <c r="P865" s="44">
        <v>5.3</v>
      </c>
      <c r="Q865" s="44">
        <v>4.8</v>
      </c>
      <c r="R865" s="44"/>
      <c r="S865" s="27" t="s">
        <v>5321</v>
      </c>
      <c r="T865" s="23" t="s">
        <v>497</v>
      </c>
      <c r="U865" s="27"/>
      <c r="V865" s="79">
        <v>371312</v>
      </c>
      <c r="W865" s="47"/>
      <c r="X865" s="23">
        <v>1</v>
      </c>
      <c r="Y865" s="23">
        <v>1</v>
      </c>
      <c r="Z865" s="23">
        <v>12</v>
      </c>
      <c r="AA865" s="23"/>
      <c r="AB865" s="47"/>
      <c r="AC865" s="27" t="s">
        <v>5922</v>
      </c>
      <c r="AD865" s="23"/>
      <c r="AE865" s="23"/>
      <c r="AF865" s="66"/>
      <c r="AG865" s="23"/>
      <c r="AH865" s="23" t="s">
        <v>129</v>
      </c>
      <c r="AI865" s="23" t="s">
        <v>128</v>
      </c>
      <c r="AJ865" s="23" t="s">
        <v>43</v>
      </c>
      <c r="AK865" s="27" t="s">
        <v>100</v>
      </c>
      <c r="AL865" s="27"/>
      <c r="AM865" s="23"/>
      <c r="AN865" s="23"/>
      <c r="AO865" s="23"/>
      <c r="AP865" s="23"/>
      <c r="AQ865" s="23"/>
      <c r="AR865" s="23"/>
      <c r="AS865" s="23" t="s">
        <v>129</v>
      </c>
      <c r="AT865" s="23" t="s">
        <v>129</v>
      </c>
      <c r="AU865" s="23" t="s">
        <v>129</v>
      </c>
      <c r="AV865" s="23" t="s">
        <v>128</v>
      </c>
      <c r="AW865" s="23" t="s">
        <v>129</v>
      </c>
      <c r="AX865" s="23" t="s">
        <v>128</v>
      </c>
      <c r="AY865" s="23"/>
      <c r="AZ865" s="23" t="s">
        <v>2724</v>
      </c>
      <c r="BA865" s="45"/>
    </row>
    <row r="866" spans="1:53" ht="16.05" customHeight="1" x14ac:dyDescent="0.3">
      <c r="A866" s="23">
        <v>2007</v>
      </c>
      <c r="B866" s="27" t="s">
        <v>123</v>
      </c>
      <c r="C866" s="27" t="s">
        <v>124</v>
      </c>
      <c r="D866" s="27" t="s">
        <v>2725</v>
      </c>
      <c r="E866" s="28">
        <v>39384</v>
      </c>
      <c r="F866" s="36">
        <v>0.39113425925925926</v>
      </c>
      <c r="G866" s="22">
        <v>39384</v>
      </c>
      <c r="H866" s="37">
        <v>0.47446759259259258</v>
      </c>
      <c r="I866" s="34" t="s">
        <v>6250</v>
      </c>
      <c r="J866" s="35">
        <v>37.033000000000001</v>
      </c>
      <c r="K866" s="35">
        <v>29.233000000000001</v>
      </c>
      <c r="L866" s="42">
        <v>5</v>
      </c>
      <c r="M866" s="35">
        <v>5.335</v>
      </c>
      <c r="N866" s="43">
        <v>4.7</v>
      </c>
      <c r="O866" s="44">
        <v>5.0999999999999996</v>
      </c>
      <c r="P866" s="44">
        <v>4.9000000000000004</v>
      </c>
      <c r="Q866" s="44">
        <v>4.5</v>
      </c>
      <c r="R866" s="44"/>
      <c r="S866" s="27" t="s">
        <v>5509</v>
      </c>
      <c r="T866" s="23"/>
      <c r="U866" s="27"/>
      <c r="V866" s="46"/>
      <c r="W866" s="47"/>
      <c r="X866" s="23"/>
      <c r="Y866" s="23"/>
      <c r="Z866" s="23"/>
      <c r="AA866" s="23"/>
      <c r="AB866" s="47"/>
      <c r="AC866" s="27"/>
      <c r="AD866" s="23">
        <v>707</v>
      </c>
      <c r="AE866" s="23" t="s">
        <v>136</v>
      </c>
      <c r="AF866" s="66"/>
      <c r="AG866" s="23"/>
      <c r="AH866" s="23"/>
      <c r="AI866" s="23"/>
      <c r="AJ866" s="23" t="s">
        <v>43</v>
      </c>
      <c r="AK866" s="27" t="s">
        <v>100</v>
      </c>
      <c r="AL866" s="27" t="s">
        <v>2727</v>
      </c>
      <c r="AM866" s="23"/>
      <c r="AN866" s="23"/>
      <c r="AO866" s="23"/>
      <c r="AP866" s="23"/>
      <c r="AQ866" s="23"/>
      <c r="AR866" s="23"/>
      <c r="AS866" s="23" t="s">
        <v>128</v>
      </c>
      <c r="AT866" s="23" t="s">
        <v>128</v>
      </c>
      <c r="AU866" s="23" t="s">
        <v>128</v>
      </c>
      <c r="AV866" s="23" t="s">
        <v>128</v>
      </c>
      <c r="AW866" s="23" t="s">
        <v>128</v>
      </c>
      <c r="AX866" s="23" t="s">
        <v>128</v>
      </c>
      <c r="AY866" s="23"/>
      <c r="AZ866" s="23" t="s">
        <v>2726</v>
      </c>
      <c r="BA866" s="45" t="s">
        <v>2728</v>
      </c>
    </row>
    <row r="867" spans="1:53" ht="16.05" customHeight="1" x14ac:dyDescent="0.3">
      <c r="A867" s="23">
        <v>2007</v>
      </c>
      <c r="B867" s="27" t="s">
        <v>357</v>
      </c>
      <c r="C867" s="27" t="s">
        <v>358</v>
      </c>
      <c r="D867" s="27" t="s">
        <v>2729</v>
      </c>
      <c r="E867" s="28">
        <v>39392</v>
      </c>
      <c r="F867" s="36">
        <v>0.40144675925925927</v>
      </c>
      <c r="G867" s="22">
        <v>39392</v>
      </c>
      <c r="H867" s="37">
        <v>0.63061342592592595</v>
      </c>
      <c r="I867" s="34" t="s">
        <v>6250</v>
      </c>
      <c r="J867" s="35">
        <v>21.181000000000001</v>
      </c>
      <c r="K867" s="35">
        <v>70.724000000000004</v>
      </c>
      <c r="L867" s="42">
        <v>10</v>
      </c>
      <c r="M867" s="35">
        <v>5.1289999999999996</v>
      </c>
      <c r="N867" s="35"/>
      <c r="O867" s="44"/>
      <c r="P867" s="44">
        <v>5</v>
      </c>
      <c r="Q867" s="44"/>
      <c r="R867" s="44"/>
      <c r="S867" s="27" t="s">
        <v>5325</v>
      </c>
      <c r="T867" s="23" t="s">
        <v>139</v>
      </c>
      <c r="U867" s="27"/>
      <c r="V867" s="79">
        <v>1141012</v>
      </c>
      <c r="W867" s="47"/>
      <c r="X867" s="23">
        <v>1</v>
      </c>
      <c r="Y867" s="23">
        <v>1</v>
      </c>
      <c r="Z867" s="23">
        <v>5</v>
      </c>
      <c r="AA867" s="23"/>
      <c r="AB867" s="47"/>
      <c r="AC867" s="24" t="s">
        <v>5707</v>
      </c>
      <c r="AD867" s="50" t="s">
        <v>211</v>
      </c>
      <c r="AE867" s="50" t="s">
        <v>136</v>
      </c>
      <c r="AF867" s="66" t="s">
        <v>141</v>
      </c>
      <c r="AG867" s="23"/>
      <c r="AH867" s="23"/>
      <c r="AI867" s="23"/>
      <c r="AJ867" s="23" t="s">
        <v>43</v>
      </c>
      <c r="AK867" s="27" t="s">
        <v>100</v>
      </c>
      <c r="AL867" s="27" t="s">
        <v>5705</v>
      </c>
      <c r="AM867" s="23"/>
      <c r="AN867" s="23"/>
      <c r="AO867" s="23" t="s">
        <v>129</v>
      </c>
      <c r="AP867" s="23" t="s">
        <v>129</v>
      </c>
      <c r="AQ867" s="23" t="s">
        <v>129</v>
      </c>
      <c r="AR867" s="23"/>
      <c r="AS867" s="23" t="s">
        <v>129</v>
      </c>
      <c r="AT867" s="23" t="s">
        <v>129</v>
      </c>
      <c r="AU867" s="23" t="s">
        <v>129</v>
      </c>
      <c r="AV867" s="23" t="s">
        <v>128</v>
      </c>
      <c r="AW867" s="23" t="s">
        <v>129</v>
      </c>
      <c r="AX867" s="23" t="s">
        <v>128</v>
      </c>
      <c r="AY867" s="23"/>
      <c r="AZ867" s="23" t="s">
        <v>2730</v>
      </c>
      <c r="BA867" s="39" t="s">
        <v>5706</v>
      </c>
    </row>
    <row r="868" spans="1:53" ht="15" customHeight="1" x14ac:dyDescent="0.3">
      <c r="A868" s="23">
        <v>2007</v>
      </c>
      <c r="B868" s="27" t="s">
        <v>218</v>
      </c>
      <c r="C868" s="27" t="s">
        <v>481</v>
      </c>
      <c r="D868" s="27" t="s">
        <v>2731</v>
      </c>
      <c r="E868" s="28">
        <v>39393</v>
      </c>
      <c r="F868" s="36">
        <v>0.17543981481481483</v>
      </c>
      <c r="G868" s="22">
        <v>39393</v>
      </c>
      <c r="H868" s="37">
        <v>0.50877314814814811</v>
      </c>
      <c r="I868" s="34" t="s">
        <v>6250</v>
      </c>
      <c r="J868" s="35">
        <v>9.7210000000000001</v>
      </c>
      <c r="K868" s="35">
        <v>124.64700000000001</v>
      </c>
      <c r="L868" s="42">
        <v>71.599999999999994</v>
      </c>
      <c r="M868" s="35">
        <v>5.335</v>
      </c>
      <c r="N868" s="35">
        <v>5.0999999999999996</v>
      </c>
      <c r="O868" s="44"/>
      <c r="P868" s="44">
        <v>5.0999999999999996</v>
      </c>
      <c r="Q868" s="44"/>
      <c r="R868" s="44"/>
      <c r="S868" s="27" t="s">
        <v>5510</v>
      </c>
      <c r="T868" s="23" t="s">
        <v>582</v>
      </c>
      <c r="U868" s="27"/>
      <c r="V868" s="46"/>
      <c r="W868" s="47"/>
      <c r="X868" s="23">
        <v>1</v>
      </c>
      <c r="Y868" s="23">
        <v>1</v>
      </c>
      <c r="Z868" s="23"/>
      <c r="AA868" s="23"/>
      <c r="AB868" s="47"/>
      <c r="AC868" s="27" t="s">
        <v>5900</v>
      </c>
      <c r="AD868" s="23"/>
      <c r="AE868" s="23"/>
      <c r="AF868" s="23"/>
      <c r="AG868" s="23"/>
      <c r="AH868" s="23"/>
      <c r="AI868" s="23"/>
      <c r="AJ868" s="23" t="s">
        <v>43</v>
      </c>
      <c r="AK868" s="27" t="s">
        <v>100</v>
      </c>
      <c r="AL868" s="27"/>
      <c r="AM868" s="23"/>
      <c r="AN868" s="23"/>
      <c r="AO868" s="23"/>
      <c r="AP868" s="23"/>
      <c r="AQ868" s="23"/>
      <c r="AR868" s="23"/>
      <c r="AS868" s="23" t="s">
        <v>129</v>
      </c>
      <c r="AT868" s="23" t="s">
        <v>129</v>
      </c>
      <c r="AU868" s="23" t="s">
        <v>129</v>
      </c>
      <c r="AV868" s="23" t="s">
        <v>128</v>
      </c>
      <c r="AW868" s="23" t="s">
        <v>129</v>
      </c>
      <c r="AX868" s="23" t="s">
        <v>128</v>
      </c>
      <c r="AY868" s="23"/>
      <c r="AZ868" s="23" t="s">
        <v>2732</v>
      </c>
      <c r="BA868" s="45" t="s">
        <v>5704</v>
      </c>
    </row>
    <row r="869" spans="1:53" ht="16.05" customHeight="1" x14ac:dyDescent="0.3">
      <c r="A869" s="23">
        <v>2007</v>
      </c>
      <c r="B869" s="27" t="s">
        <v>357</v>
      </c>
      <c r="C869" s="27" t="s">
        <v>1813</v>
      </c>
      <c r="D869" s="27" t="s">
        <v>2733</v>
      </c>
      <c r="E869" s="28">
        <v>39393</v>
      </c>
      <c r="F869" s="36">
        <v>0.2988541666666667</v>
      </c>
      <c r="G869" s="22">
        <v>39393</v>
      </c>
      <c r="H869" s="37">
        <v>0.54885416666666664</v>
      </c>
      <c r="I869" s="34" t="s">
        <v>6250</v>
      </c>
      <c r="J869" s="35">
        <v>22.15</v>
      </c>
      <c r="K869" s="35">
        <v>92.388000000000005</v>
      </c>
      <c r="L869" s="42">
        <v>28.7</v>
      </c>
      <c r="M869" s="35">
        <v>5.4969999999999999</v>
      </c>
      <c r="N869" s="35">
        <v>5.6</v>
      </c>
      <c r="O869" s="44"/>
      <c r="P869" s="44">
        <v>5.0999999999999996</v>
      </c>
      <c r="Q869" s="44">
        <v>5.0999999999999996</v>
      </c>
      <c r="R869" s="44"/>
      <c r="S869" s="27" t="s">
        <v>5511</v>
      </c>
      <c r="T869" s="23" t="s">
        <v>139</v>
      </c>
      <c r="U869" s="27"/>
      <c r="V869" s="46"/>
      <c r="W869" s="47"/>
      <c r="X869" s="23">
        <v>0</v>
      </c>
      <c r="Y869" s="23">
        <v>0</v>
      </c>
      <c r="Z869" s="23">
        <v>10</v>
      </c>
      <c r="AA869" s="23"/>
      <c r="AB869" s="47"/>
      <c r="AC869" s="27"/>
      <c r="AD869" s="23" t="s">
        <v>420</v>
      </c>
      <c r="AE869" s="23"/>
      <c r="AF869" s="66" t="s">
        <v>141</v>
      </c>
      <c r="AG869" s="23"/>
      <c r="AH869" s="23"/>
      <c r="AI869" s="23"/>
      <c r="AJ869" s="23" t="s">
        <v>43</v>
      </c>
      <c r="AK869" s="27" t="s">
        <v>100</v>
      </c>
      <c r="AL869" s="27"/>
      <c r="AM869" s="23"/>
      <c r="AN869" s="23"/>
      <c r="AO869" s="23"/>
      <c r="AP869" s="23"/>
      <c r="AQ869" s="23" t="s">
        <v>129</v>
      </c>
      <c r="AR869" s="23"/>
      <c r="AS869" s="23" t="s">
        <v>129</v>
      </c>
      <c r="AT869" s="23" t="s">
        <v>129</v>
      </c>
      <c r="AU869" s="23" t="s">
        <v>129</v>
      </c>
      <c r="AV869" s="23" t="s">
        <v>128</v>
      </c>
      <c r="AW869" s="23" t="s">
        <v>129</v>
      </c>
      <c r="AX869" s="23" t="s">
        <v>128</v>
      </c>
      <c r="AY869" s="23"/>
      <c r="AZ869" s="23" t="s">
        <v>2734</v>
      </c>
      <c r="BA869" s="45"/>
    </row>
    <row r="870" spans="1:53" ht="16.05" customHeight="1" x14ac:dyDescent="0.3">
      <c r="A870" s="23">
        <v>2007</v>
      </c>
      <c r="B870" s="27" t="s">
        <v>187</v>
      </c>
      <c r="C870" s="27" t="s">
        <v>188</v>
      </c>
      <c r="D870" s="27" t="s">
        <v>2735</v>
      </c>
      <c r="E870" s="28">
        <v>39406</v>
      </c>
      <c r="F870" s="36">
        <v>0.22225694444444444</v>
      </c>
      <c r="G870" s="22">
        <v>39406</v>
      </c>
      <c r="H870" s="37">
        <v>0.36809027777777775</v>
      </c>
      <c r="I870" s="34" t="s">
        <v>6250</v>
      </c>
      <c r="J870" s="35">
        <v>31.68</v>
      </c>
      <c r="K870" s="35">
        <v>49.93</v>
      </c>
      <c r="L870" s="42">
        <v>7</v>
      </c>
      <c r="M870" s="43">
        <v>4.96</v>
      </c>
      <c r="N870" s="35"/>
      <c r="O870" s="44">
        <v>4.9000000000000004</v>
      </c>
      <c r="P870" s="44">
        <v>4.8</v>
      </c>
      <c r="Q870" s="44">
        <v>4.2</v>
      </c>
      <c r="R870" s="44"/>
      <c r="S870" s="27" t="s">
        <v>5110</v>
      </c>
      <c r="T870" s="23" t="s">
        <v>497</v>
      </c>
      <c r="U870" s="27"/>
      <c r="V870" s="46">
        <v>3016819</v>
      </c>
      <c r="W870" s="47"/>
      <c r="X870" s="23">
        <v>0</v>
      </c>
      <c r="Y870" s="23">
        <v>0</v>
      </c>
      <c r="Z870" s="23">
        <v>30</v>
      </c>
      <c r="AA870" s="23"/>
      <c r="AB870" s="47"/>
      <c r="AC870" s="27"/>
      <c r="AD870" s="50" t="s">
        <v>140</v>
      </c>
      <c r="AE870" s="106" t="s">
        <v>136</v>
      </c>
      <c r="AF870" s="66" t="s">
        <v>141</v>
      </c>
      <c r="AG870" s="23"/>
      <c r="AH870" s="23" t="s">
        <v>128</v>
      </c>
      <c r="AI870" s="23" t="s">
        <v>128</v>
      </c>
      <c r="AJ870" s="23" t="s">
        <v>43</v>
      </c>
      <c r="AK870" s="27" t="s">
        <v>100</v>
      </c>
      <c r="AL870" s="27"/>
      <c r="AM870" s="23"/>
      <c r="AN870" s="23"/>
      <c r="AO870" s="23" t="s">
        <v>129</v>
      </c>
      <c r="AP870" s="23"/>
      <c r="AQ870" s="23" t="s">
        <v>129</v>
      </c>
      <c r="AR870" s="23"/>
      <c r="AS870" s="23" t="s">
        <v>129</v>
      </c>
      <c r="AT870" s="23" t="s">
        <v>129</v>
      </c>
      <c r="AU870" s="23" t="s">
        <v>129</v>
      </c>
      <c r="AV870" s="23" t="s">
        <v>128</v>
      </c>
      <c r="AW870" s="23" t="s">
        <v>129</v>
      </c>
      <c r="AX870" s="23" t="s">
        <v>128</v>
      </c>
      <c r="AY870" s="23"/>
      <c r="AZ870" s="23" t="s">
        <v>2736</v>
      </c>
      <c r="BA870" s="65" t="s">
        <v>2737</v>
      </c>
    </row>
    <row r="871" spans="1:53" ht="16.05" customHeight="1" x14ac:dyDescent="0.3">
      <c r="A871" s="23">
        <v>2007</v>
      </c>
      <c r="B871" s="27" t="s">
        <v>357</v>
      </c>
      <c r="C871" s="27" t="s">
        <v>358</v>
      </c>
      <c r="D871" s="27" t="s">
        <v>2738</v>
      </c>
      <c r="E871" s="28">
        <v>39411</v>
      </c>
      <c r="F871" s="36">
        <v>0.966863425925926</v>
      </c>
      <c r="G871" s="22">
        <v>39412</v>
      </c>
      <c r="H871" s="37">
        <v>0.1960300925925926</v>
      </c>
      <c r="I871" s="34" t="s">
        <v>6250</v>
      </c>
      <c r="J871" s="35">
        <v>28.555</v>
      </c>
      <c r="K871" s="35">
        <v>77.057000000000002</v>
      </c>
      <c r="L871" s="42">
        <v>10</v>
      </c>
      <c r="M871" s="43">
        <v>4.96</v>
      </c>
      <c r="N871" s="35"/>
      <c r="O871" s="44"/>
      <c r="P871" s="44">
        <v>4.7</v>
      </c>
      <c r="Q871" s="44"/>
      <c r="R871" s="44"/>
      <c r="S871" s="27" t="s">
        <v>5110</v>
      </c>
      <c r="T871" s="23" t="s">
        <v>1041</v>
      </c>
      <c r="U871" s="27"/>
      <c r="V871" s="47">
        <v>17287880</v>
      </c>
      <c r="W871" s="47"/>
      <c r="X871" s="23"/>
      <c r="Y871" s="23"/>
      <c r="Z871" s="23"/>
      <c r="AA871" s="23"/>
      <c r="AB871" s="47"/>
      <c r="AC871" s="27"/>
      <c r="AD871" s="50" t="s">
        <v>140</v>
      </c>
      <c r="AE871" s="50" t="s">
        <v>136</v>
      </c>
      <c r="AF871" s="66" t="s">
        <v>141</v>
      </c>
      <c r="AG871" s="23"/>
      <c r="AH871" s="23" t="s">
        <v>128</v>
      </c>
      <c r="AI871" s="23" t="s">
        <v>128</v>
      </c>
      <c r="AJ871" s="23" t="s">
        <v>43</v>
      </c>
      <c r="AK871" s="27" t="s">
        <v>100</v>
      </c>
      <c r="AL871" s="27"/>
      <c r="AM871" s="23"/>
      <c r="AN871" s="23"/>
      <c r="AO871" s="23" t="s">
        <v>129</v>
      </c>
      <c r="AP871" s="23" t="s">
        <v>129</v>
      </c>
      <c r="AQ871" s="23" t="s">
        <v>129</v>
      </c>
      <c r="AR871" s="23"/>
      <c r="AS871" s="23" t="s">
        <v>129</v>
      </c>
      <c r="AT871" s="23" t="s">
        <v>128</v>
      </c>
      <c r="AU871" s="23" t="s">
        <v>129</v>
      </c>
      <c r="AV871" s="23" t="s">
        <v>128</v>
      </c>
      <c r="AW871" s="23" t="s">
        <v>129</v>
      </c>
      <c r="AX871" s="23" t="s">
        <v>128</v>
      </c>
      <c r="AY871" s="23"/>
      <c r="AZ871" s="23" t="s">
        <v>2739</v>
      </c>
      <c r="BA871" s="45"/>
    </row>
    <row r="872" spans="1:53" ht="16.05" customHeight="1" x14ac:dyDescent="0.3">
      <c r="A872" s="23">
        <v>2007</v>
      </c>
      <c r="B872" s="27" t="s">
        <v>1089</v>
      </c>
      <c r="C872" s="27" t="s">
        <v>1090</v>
      </c>
      <c r="D872" s="27" t="s">
        <v>2740</v>
      </c>
      <c r="E872" s="28">
        <v>39425</v>
      </c>
      <c r="F872" s="36">
        <v>8.5752314814814823E-2</v>
      </c>
      <c r="G872" s="22">
        <v>39425</v>
      </c>
      <c r="H872" s="37">
        <v>2.4189814814814816E-3</v>
      </c>
      <c r="I872" s="34" t="s">
        <v>6250</v>
      </c>
      <c r="J872" s="35">
        <v>-15.048</v>
      </c>
      <c r="K872" s="35">
        <v>-44.231000000000002</v>
      </c>
      <c r="L872" s="42">
        <v>10</v>
      </c>
      <c r="M872" s="43">
        <v>4.96</v>
      </c>
      <c r="N872" s="35"/>
      <c r="O872" s="44">
        <v>4.3</v>
      </c>
      <c r="P872" s="44">
        <v>4.9000000000000004</v>
      </c>
      <c r="Q872" s="44">
        <v>4.2</v>
      </c>
      <c r="R872" s="44"/>
      <c r="S872" s="27" t="s">
        <v>5110</v>
      </c>
      <c r="T872" s="23" t="s">
        <v>171</v>
      </c>
      <c r="U872" s="27"/>
      <c r="V872" s="46">
        <v>48163</v>
      </c>
      <c r="W872" s="47">
        <v>286</v>
      </c>
      <c r="X872" s="23">
        <v>1</v>
      </c>
      <c r="Y872" s="23">
        <v>1</v>
      </c>
      <c r="Z872" s="50" t="s">
        <v>1399</v>
      </c>
      <c r="AA872" s="23">
        <v>380</v>
      </c>
      <c r="AB872" s="47"/>
      <c r="AC872" s="24" t="s">
        <v>5923</v>
      </c>
      <c r="AD872" s="23">
        <v>70</v>
      </c>
      <c r="AE872" s="23">
        <v>6</v>
      </c>
      <c r="AF872" s="62" t="s">
        <v>137</v>
      </c>
      <c r="AG872" s="23" t="s">
        <v>128</v>
      </c>
      <c r="AH872" s="23" t="s">
        <v>128</v>
      </c>
      <c r="AI872" s="23" t="s">
        <v>128</v>
      </c>
      <c r="AJ872" s="23" t="s">
        <v>43</v>
      </c>
      <c r="AK872" s="27" t="s">
        <v>100</v>
      </c>
      <c r="AL872" s="27"/>
      <c r="AM872" s="23"/>
      <c r="AN872" s="23"/>
      <c r="AO872" s="23"/>
      <c r="AP872" s="23"/>
      <c r="AQ872" s="23" t="s">
        <v>129</v>
      </c>
      <c r="AR872" s="23"/>
      <c r="AS872" s="23" t="s">
        <v>129</v>
      </c>
      <c r="AT872" s="23" t="s">
        <v>129</v>
      </c>
      <c r="AU872" s="23" t="s">
        <v>129</v>
      </c>
      <c r="AV872" s="23" t="s">
        <v>129</v>
      </c>
      <c r="AW872" s="23" t="s">
        <v>129</v>
      </c>
      <c r="AX872" s="23" t="s">
        <v>128</v>
      </c>
      <c r="AY872" s="23"/>
      <c r="AZ872" s="23" t="s">
        <v>2741</v>
      </c>
      <c r="BA872" s="65" t="s">
        <v>2742</v>
      </c>
    </row>
    <row r="873" spans="1:53" ht="16.05" customHeight="1" x14ac:dyDescent="0.3">
      <c r="A873" s="23">
        <v>2008</v>
      </c>
      <c r="B873" s="27" t="s">
        <v>254</v>
      </c>
      <c r="C873" s="27" t="s">
        <v>255</v>
      </c>
      <c r="D873" s="27" t="s">
        <v>2744</v>
      </c>
      <c r="E873" s="28">
        <v>39456</v>
      </c>
      <c r="F873" s="36">
        <v>0.93337962962962961</v>
      </c>
      <c r="G873" s="22">
        <v>39456</v>
      </c>
      <c r="H873" s="37">
        <v>0.97504629629629624</v>
      </c>
      <c r="I873" s="34" t="s">
        <v>6250</v>
      </c>
      <c r="J873" s="35">
        <v>35.616</v>
      </c>
      <c r="K873" s="35">
        <v>-0.56999999999999995</v>
      </c>
      <c r="L873" s="42">
        <v>10</v>
      </c>
      <c r="M873" s="35">
        <v>4.5999999999999996</v>
      </c>
      <c r="N873" s="35"/>
      <c r="O873" s="44">
        <v>5.3</v>
      </c>
      <c r="P873" s="44">
        <v>4.5999999999999996</v>
      </c>
      <c r="Q873" s="44">
        <v>4.0999999999999996</v>
      </c>
      <c r="R873" s="44"/>
      <c r="S873" s="27" t="s">
        <v>5277</v>
      </c>
      <c r="T873" s="23" t="s">
        <v>139</v>
      </c>
      <c r="U873" s="27"/>
      <c r="V873" s="46"/>
      <c r="W873" s="47"/>
      <c r="X873" s="23">
        <v>1</v>
      </c>
      <c r="Y873" s="23">
        <v>1</v>
      </c>
      <c r="Z873" s="23"/>
      <c r="AA873" s="23"/>
      <c r="AB873" s="47"/>
      <c r="AC873" s="27" t="s">
        <v>5903</v>
      </c>
      <c r="AD873" s="23" t="s">
        <v>163</v>
      </c>
      <c r="AE873" s="23"/>
      <c r="AF873" s="62" t="s">
        <v>137</v>
      </c>
      <c r="AG873" s="23"/>
      <c r="AH873" s="23"/>
      <c r="AI873" s="23"/>
      <c r="AJ873" s="23" t="s">
        <v>2746</v>
      </c>
      <c r="AK873" s="27"/>
      <c r="AL873" s="27" t="s">
        <v>2747</v>
      </c>
      <c r="AM873" s="23"/>
      <c r="AN873" s="23"/>
      <c r="AO873" s="23"/>
      <c r="AP873" s="23"/>
      <c r="AQ873" s="23" t="s">
        <v>129</v>
      </c>
      <c r="AR873" s="23"/>
      <c r="AS873" s="23" t="s">
        <v>129</v>
      </c>
      <c r="AT873" s="23" t="s">
        <v>129</v>
      </c>
      <c r="AU873" s="23" t="s">
        <v>129</v>
      </c>
      <c r="AV873" s="23" t="s">
        <v>128</v>
      </c>
      <c r="AW873" s="23" t="s">
        <v>129</v>
      </c>
      <c r="AX873" s="23" t="s">
        <v>128</v>
      </c>
      <c r="AY873" s="23"/>
      <c r="AZ873" s="23" t="s">
        <v>2745</v>
      </c>
      <c r="BA873" s="65" t="s">
        <v>5701</v>
      </c>
    </row>
    <row r="874" spans="1:53" ht="16.05" customHeight="1" x14ac:dyDescent="0.3">
      <c r="A874" s="23">
        <v>2008</v>
      </c>
      <c r="B874" s="27" t="s">
        <v>357</v>
      </c>
      <c r="C874" s="27" t="s">
        <v>1813</v>
      </c>
      <c r="D874" s="27" t="s">
        <v>2748</v>
      </c>
      <c r="E874" s="28">
        <v>39459</v>
      </c>
      <c r="F874" s="36">
        <v>0.94776620370370368</v>
      </c>
      <c r="G874" s="22">
        <v>39460</v>
      </c>
      <c r="H874" s="37">
        <v>0.19776620370370371</v>
      </c>
      <c r="I874" s="34" t="s">
        <v>6250</v>
      </c>
      <c r="J874" s="35">
        <v>22.760999999999999</v>
      </c>
      <c r="K874" s="35">
        <v>92.332999999999998</v>
      </c>
      <c r="L874" s="42">
        <v>33.799999999999997</v>
      </c>
      <c r="M874" s="35">
        <v>4.9080000000000004</v>
      </c>
      <c r="N874" s="35"/>
      <c r="O874" s="44"/>
      <c r="P874" s="44">
        <v>5</v>
      </c>
      <c r="Q874" s="44"/>
      <c r="R874" s="44"/>
      <c r="S874" s="27" t="s">
        <v>5508</v>
      </c>
      <c r="T874" s="23"/>
      <c r="U874" s="27"/>
      <c r="V874" s="47"/>
      <c r="W874" s="47"/>
      <c r="X874" s="23" t="s">
        <v>126</v>
      </c>
      <c r="Y874" s="23"/>
      <c r="Z874" s="23" t="s">
        <v>126</v>
      </c>
      <c r="AA874" s="23"/>
      <c r="AB874" s="47"/>
      <c r="AC874" s="27"/>
      <c r="AD874" s="50" t="s">
        <v>211</v>
      </c>
      <c r="AE874" s="50" t="s">
        <v>126</v>
      </c>
      <c r="AF874" s="66" t="s">
        <v>141</v>
      </c>
      <c r="AG874" s="23"/>
      <c r="AH874" s="23"/>
      <c r="AI874" s="23"/>
      <c r="AJ874" s="23" t="s">
        <v>311</v>
      </c>
      <c r="AK874" s="27"/>
      <c r="AL874" s="27"/>
      <c r="AM874" s="23"/>
      <c r="AN874" s="23"/>
      <c r="AO874" s="23" t="s">
        <v>129</v>
      </c>
      <c r="AP874" s="23"/>
      <c r="AQ874" s="23" t="s">
        <v>129</v>
      </c>
      <c r="AR874" s="23"/>
      <c r="AS874" s="23" t="s">
        <v>128</v>
      </c>
      <c r="AT874" s="23" t="s">
        <v>128</v>
      </c>
      <c r="AU874" s="23" t="s">
        <v>129</v>
      </c>
      <c r="AV874" s="23" t="s">
        <v>128</v>
      </c>
      <c r="AW874" s="23" t="s">
        <v>129</v>
      </c>
      <c r="AX874" s="23" t="s">
        <v>128</v>
      </c>
      <c r="AY874" s="23"/>
      <c r="AZ874" s="23" t="s">
        <v>2749</v>
      </c>
      <c r="BA874" s="65"/>
    </row>
    <row r="875" spans="1:53" ht="16.05" customHeight="1" x14ac:dyDescent="0.3">
      <c r="A875" s="23">
        <v>2008</v>
      </c>
      <c r="B875" s="27" t="s">
        <v>254</v>
      </c>
      <c r="C875" s="27" t="s">
        <v>255</v>
      </c>
      <c r="D875" s="27" t="s">
        <v>2381</v>
      </c>
      <c r="E875" s="28">
        <v>39479</v>
      </c>
      <c r="F875" s="36">
        <v>0.31504629629629627</v>
      </c>
      <c r="G875" s="22">
        <v>39479</v>
      </c>
      <c r="H875" s="37">
        <v>0.35671296296296301</v>
      </c>
      <c r="I875" s="34" t="s">
        <v>6250</v>
      </c>
      <c r="J875" s="35">
        <v>36.825000000000003</v>
      </c>
      <c r="K875" s="35">
        <v>3.4729999999999999</v>
      </c>
      <c r="L875" s="42">
        <v>10</v>
      </c>
      <c r="M875" s="43">
        <v>4.4000000000000004</v>
      </c>
      <c r="N875" s="35"/>
      <c r="O875" s="44">
        <v>3.4</v>
      </c>
      <c r="P875" s="44">
        <v>4.5</v>
      </c>
      <c r="Q875" s="44">
        <v>4.0999999999999996</v>
      </c>
      <c r="R875" s="44"/>
      <c r="S875" s="27" t="s">
        <v>5277</v>
      </c>
      <c r="T875" s="23" t="s">
        <v>2750</v>
      </c>
      <c r="U875" s="27"/>
      <c r="V875" s="46"/>
      <c r="W875" s="47"/>
      <c r="X875" s="23">
        <v>0</v>
      </c>
      <c r="Y875" s="23">
        <v>0</v>
      </c>
      <c r="Z875" s="23">
        <v>3</v>
      </c>
      <c r="AA875" s="23"/>
      <c r="AB875" s="47"/>
      <c r="AC875" s="27"/>
      <c r="AD875" s="23"/>
      <c r="AE875" s="23"/>
      <c r="AF875" s="23"/>
      <c r="AG875" s="23"/>
      <c r="AH875" s="23"/>
      <c r="AI875" s="23"/>
      <c r="AJ875" s="23" t="s">
        <v>43</v>
      </c>
      <c r="AK875" s="27" t="s">
        <v>100</v>
      </c>
      <c r="AL875" s="27"/>
      <c r="AM875" s="23"/>
      <c r="AN875" s="23"/>
      <c r="AO875" s="23"/>
      <c r="AP875" s="23"/>
      <c r="AQ875" s="23"/>
      <c r="AR875" s="23"/>
      <c r="AS875" s="23" t="s">
        <v>129</v>
      </c>
      <c r="AT875" s="23" t="s">
        <v>129</v>
      </c>
      <c r="AU875" s="23" t="s">
        <v>128</v>
      </c>
      <c r="AV875" s="23" t="s">
        <v>128</v>
      </c>
      <c r="AW875" s="23" t="s">
        <v>129</v>
      </c>
      <c r="AX875" s="23" t="s">
        <v>128</v>
      </c>
      <c r="AY875" s="23"/>
      <c r="AZ875" s="23" t="s">
        <v>2751</v>
      </c>
      <c r="BA875" s="65" t="s">
        <v>2752</v>
      </c>
    </row>
    <row r="876" spans="1:53" ht="16.05" customHeight="1" x14ac:dyDescent="0.3">
      <c r="A876" s="23">
        <v>2008</v>
      </c>
      <c r="B876" s="27" t="s">
        <v>357</v>
      </c>
      <c r="C876" s="27" t="s">
        <v>358</v>
      </c>
      <c r="D876" s="27" t="s">
        <v>2753</v>
      </c>
      <c r="E876" s="28">
        <v>39484</v>
      </c>
      <c r="F876" s="36">
        <v>0.25671296296296298</v>
      </c>
      <c r="G876" s="22">
        <v>39484</v>
      </c>
      <c r="H876" s="37">
        <v>0.48587962962962966</v>
      </c>
      <c r="I876" s="34" t="s">
        <v>6250</v>
      </c>
      <c r="J876" s="35">
        <v>23.433</v>
      </c>
      <c r="K876" s="35">
        <v>87.111000000000004</v>
      </c>
      <c r="L876" s="42">
        <v>10</v>
      </c>
      <c r="M876" s="43">
        <v>4.59</v>
      </c>
      <c r="N876" s="43"/>
      <c r="O876" s="57">
        <v>4.3</v>
      </c>
      <c r="P876" s="57">
        <v>4.3</v>
      </c>
      <c r="Q876" s="44">
        <v>3.6</v>
      </c>
      <c r="R876" s="44"/>
      <c r="S876" s="27" t="s">
        <v>5110</v>
      </c>
      <c r="T876" s="23" t="s">
        <v>139</v>
      </c>
      <c r="U876" s="27"/>
      <c r="V876" s="46"/>
      <c r="W876" s="47"/>
      <c r="X876" s="23">
        <v>1</v>
      </c>
      <c r="Y876" s="23">
        <v>1</v>
      </c>
      <c r="Z876" s="23">
        <v>50</v>
      </c>
      <c r="AA876" s="23"/>
      <c r="AB876" s="47"/>
      <c r="AC876" s="27" t="s">
        <v>5903</v>
      </c>
      <c r="AD876" s="23" t="s">
        <v>156</v>
      </c>
      <c r="AE876" s="23">
        <v>24</v>
      </c>
      <c r="AF876" s="62" t="s">
        <v>137</v>
      </c>
      <c r="AG876" s="23"/>
      <c r="AH876" s="23"/>
      <c r="AI876" s="23"/>
      <c r="AJ876" s="23" t="s">
        <v>43</v>
      </c>
      <c r="AK876" s="27"/>
      <c r="AL876" s="27"/>
      <c r="AM876" s="23"/>
      <c r="AN876" s="23"/>
      <c r="AO876" s="23"/>
      <c r="AP876" s="23"/>
      <c r="AQ876" s="23" t="s">
        <v>129</v>
      </c>
      <c r="AR876" s="23"/>
      <c r="AS876" s="23" t="s">
        <v>129</v>
      </c>
      <c r="AT876" s="23" t="s">
        <v>129</v>
      </c>
      <c r="AU876" s="23" t="s">
        <v>129</v>
      </c>
      <c r="AV876" s="23" t="s">
        <v>128</v>
      </c>
      <c r="AW876" s="23" t="s">
        <v>129</v>
      </c>
      <c r="AX876" s="23" t="s">
        <v>128</v>
      </c>
      <c r="AY876" s="23"/>
      <c r="AZ876" s="23" t="s">
        <v>2754</v>
      </c>
      <c r="BA876" s="45" t="s">
        <v>5700</v>
      </c>
    </row>
    <row r="877" spans="1:53" ht="16.05" customHeight="1" x14ac:dyDescent="0.3">
      <c r="A877" s="23">
        <v>2008</v>
      </c>
      <c r="B877" s="27" t="s">
        <v>148</v>
      </c>
      <c r="C877" s="27" t="s">
        <v>149</v>
      </c>
      <c r="D877" s="27" t="s">
        <v>2755</v>
      </c>
      <c r="E877" s="28">
        <v>39487</v>
      </c>
      <c r="F877" s="36">
        <v>0.30004629629629631</v>
      </c>
      <c r="G877" s="22">
        <v>39486</v>
      </c>
      <c r="H877" s="37">
        <v>0.96671296296296294</v>
      </c>
      <c r="I877" s="34" t="s">
        <v>6250</v>
      </c>
      <c r="J877" s="35">
        <v>32.36</v>
      </c>
      <c r="K877" s="35">
        <v>-115.277</v>
      </c>
      <c r="L877" s="42">
        <v>6</v>
      </c>
      <c r="M877" s="35">
        <v>5.173</v>
      </c>
      <c r="N877" s="35">
        <v>5.0999999999999996</v>
      </c>
      <c r="O877" s="44">
        <v>5.4</v>
      </c>
      <c r="P877" s="44">
        <v>4.9000000000000004</v>
      </c>
      <c r="Q877" s="44">
        <v>4.7</v>
      </c>
      <c r="R877" s="44"/>
      <c r="S877" s="27" t="s">
        <v>6172</v>
      </c>
      <c r="T877" s="23" t="s">
        <v>139</v>
      </c>
      <c r="U877" s="27"/>
      <c r="V877" s="46">
        <v>750000</v>
      </c>
      <c r="W877" s="47"/>
      <c r="X877" s="23">
        <v>0</v>
      </c>
      <c r="Y877" s="23">
        <v>0</v>
      </c>
      <c r="Z877" s="23">
        <v>0</v>
      </c>
      <c r="AA877" s="23"/>
      <c r="AB877" s="47"/>
      <c r="AC877" s="27"/>
      <c r="AD877" s="23" t="s">
        <v>232</v>
      </c>
      <c r="AE877" s="23"/>
      <c r="AF877" s="66" t="s">
        <v>141</v>
      </c>
      <c r="AG877" s="23" t="s">
        <v>129</v>
      </c>
      <c r="AH877" s="23"/>
      <c r="AI877" s="23"/>
      <c r="AJ877" s="23" t="s">
        <v>311</v>
      </c>
      <c r="AK877" s="27"/>
      <c r="AL877" s="27"/>
      <c r="AM877" s="23"/>
      <c r="AN877" s="23"/>
      <c r="AO877" s="23"/>
      <c r="AP877" s="23"/>
      <c r="AQ877" s="23" t="s">
        <v>129</v>
      </c>
      <c r="AR877" s="23"/>
      <c r="AS877" s="23" t="s">
        <v>129</v>
      </c>
      <c r="AT877" s="23" t="s">
        <v>128</v>
      </c>
      <c r="AU877" s="23" t="s">
        <v>129</v>
      </c>
      <c r="AV877" s="23" t="s">
        <v>128</v>
      </c>
      <c r="AW877" s="23" t="s">
        <v>129</v>
      </c>
      <c r="AX877" s="23" t="s">
        <v>128</v>
      </c>
      <c r="AY877" s="23"/>
      <c r="AZ877" s="23" t="s">
        <v>2756</v>
      </c>
      <c r="BA877" s="65" t="s">
        <v>2757</v>
      </c>
    </row>
    <row r="878" spans="1:53" ht="16.05" customHeight="1" x14ac:dyDescent="0.3">
      <c r="A878" s="23">
        <v>2008</v>
      </c>
      <c r="B878" s="27" t="s">
        <v>187</v>
      </c>
      <c r="C878" s="27" t="s">
        <v>188</v>
      </c>
      <c r="D878" s="27" t="s">
        <v>2758</v>
      </c>
      <c r="E878" s="28">
        <v>39491</v>
      </c>
      <c r="F878" s="36">
        <v>0.87188657407407411</v>
      </c>
      <c r="G878" s="22">
        <v>39492</v>
      </c>
      <c r="H878" s="37">
        <v>1.7719907407407406E-2</v>
      </c>
      <c r="I878" s="34" t="s">
        <v>6250</v>
      </c>
      <c r="J878" s="35">
        <v>31.73</v>
      </c>
      <c r="K878" s="35">
        <v>51.2</v>
      </c>
      <c r="L878" s="42">
        <v>14</v>
      </c>
      <c r="M878" s="43">
        <v>5.45</v>
      </c>
      <c r="N878" s="43"/>
      <c r="O878" s="57">
        <v>4.2</v>
      </c>
      <c r="P878" s="57">
        <v>4.5</v>
      </c>
      <c r="Q878" s="44">
        <v>5</v>
      </c>
      <c r="R878" s="44"/>
      <c r="S878" s="27" t="s">
        <v>5110</v>
      </c>
      <c r="T878" s="23" t="s">
        <v>497</v>
      </c>
      <c r="U878" s="27"/>
      <c r="V878" s="46"/>
      <c r="W878" s="47"/>
      <c r="X878" s="23">
        <v>0</v>
      </c>
      <c r="Y878" s="23">
        <v>0</v>
      </c>
      <c r="Z878" s="23">
        <v>10</v>
      </c>
      <c r="AA878" s="23"/>
      <c r="AB878" s="47"/>
      <c r="AC878" s="27"/>
      <c r="AD878" s="23">
        <v>70</v>
      </c>
      <c r="AE878" s="23"/>
      <c r="AF878" s="66" t="s">
        <v>141</v>
      </c>
      <c r="AG878" s="23"/>
      <c r="AH878" s="23"/>
      <c r="AI878" s="23"/>
      <c r="AJ878" s="23" t="s">
        <v>43</v>
      </c>
      <c r="AK878" s="27"/>
      <c r="AL878" s="27"/>
      <c r="AM878" s="23"/>
      <c r="AN878" s="23"/>
      <c r="AO878" s="23"/>
      <c r="AP878" s="23"/>
      <c r="AQ878" s="23" t="s">
        <v>129</v>
      </c>
      <c r="AR878" s="23"/>
      <c r="AS878" s="23" t="s">
        <v>129</v>
      </c>
      <c r="AT878" s="23" t="s">
        <v>129</v>
      </c>
      <c r="AU878" s="23" t="s">
        <v>129</v>
      </c>
      <c r="AV878" s="23" t="s">
        <v>128</v>
      </c>
      <c r="AW878" s="23" t="s">
        <v>129</v>
      </c>
      <c r="AX878" s="23" t="s">
        <v>128</v>
      </c>
      <c r="AY878" s="23"/>
      <c r="AZ878" s="23" t="s">
        <v>2759</v>
      </c>
      <c r="BA878" s="65" t="s">
        <v>2760</v>
      </c>
    </row>
    <row r="879" spans="1:53" ht="16.05" customHeight="1" x14ac:dyDescent="0.3">
      <c r="A879" s="23">
        <v>2008</v>
      </c>
      <c r="B879" s="27" t="s">
        <v>143</v>
      </c>
      <c r="C879" s="27" t="s">
        <v>2048</v>
      </c>
      <c r="D879" s="27" t="s">
        <v>2761</v>
      </c>
      <c r="E879" s="28">
        <v>39492</v>
      </c>
      <c r="F879" s="36">
        <v>8.8726851851851848E-2</v>
      </c>
      <c r="G879" s="22">
        <v>39492</v>
      </c>
      <c r="H879" s="37">
        <v>0.17206018518518518</v>
      </c>
      <c r="I879" s="34" t="s">
        <v>6250</v>
      </c>
      <c r="J879" s="35">
        <v>-2.4039999999999999</v>
      </c>
      <c r="K879" s="35">
        <v>28.917999999999999</v>
      </c>
      <c r="L879" s="42">
        <v>10</v>
      </c>
      <c r="M879" s="35">
        <v>5.2839999999999998</v>
      </c>
      <c r="N879" s="35"/>
      <c r="O879" s="44"/>
      <c r="P879" s="44">
        <v>5.4</v>
      </c>
      <c r="Q879" s="44">
        <v>4.9000000000000004</v>
      </c>
      <c r="R879" s="44"/>
      <c r="S879" s="27" t="s">
        <v>5296</v>
      </c>
      <c r="T879" s="23" t="s">
        <v>1041</v>
      </c>
      <c r="U879" s="27"/>
      <c r="V879" s="46"/>
      <c r="W879" s="47"/>
      <c r="X879" s="23">
        <v>1</v>
      </c>
      <c r="Y879" s="23">
        <v>1</v>
      </c>
      <c r="Z879" s="50" t="s">
        <v>5699</v>
      </c>
      <c r="AA879" s="23"/>
      <c r="AB879" s="47"/>
      <c r="AC879" s="27" t="s">
        <v>5924</v>
      </c>
      <c r="AD879" s="23"/>
      <c r="AE879" s="23">
        <v>5</v>
      </c>
      <c r="AF879" s="66" t="s">
        <v>141</v>
      </c>
      <c r="AG879" s="23" t="s">
        <v>129</v>
      </c>
      <c r="AH879" s="23" t="s">
        <v>129</v>
      </c>
      <c r="AI879" s="23"/>
      <c r="AJ879" s="23" t="s">
        <v>390</v>
      </c>
      <c r="AK879" s="27" t="s">
        <v>100</v>
      </c>
      <c r="AL879" s="27" t="s">
        <v>2763</v>
      </c>
      <c r="AM879" s="23"/>
      <c r="AN879" s="23"/>
      <c r="AO879" s="23"/>
      <c r="AP879" s="23"/>
      <c r="AQ879" s="23" t="s">
        <v>129</v>
      </c>
      <c r="AR879" s="23"/>
      <c r="AS879" s="23" t="s">
        <v>129</v>
      </c>
      <c r="AT879" s="23" t="s">
        <v>129</v>
      </c>
      <c r="AU879" s="23" t="s">
        <v>129</v>
      </c>
      <c r="AV879" s="23" t="s">
        <v>128</v>
      </c>
      <c r="AW879" s="23" t="s">
        <v>129</v>
      </c>
      <c r="AX879" s="23" t="s">
        <v>128</v>
      </c>
      <c r="AY879" s="23"/>
      <c r="AZ879" s="23" t="s">
        <v>2762</v>
      </c>
      <c r="BA879" s="45" t="s">
        <v>2764</v>
      </c>
    </row>
    <row r="880" spans="1:53" ht="16.05" customHeight="1" x14ac:dyDescent="0.3">
      <c r="A880" s="23">
        <v>2008</v>
      </c>
      <c r="B880" s="27" t="s">
        <v>187</v>
      </c>
      <c r="C880" s="27" t="s">
        <v>1632</v>
      </c>
      <c r="D880" s="27" t="s">
        <v>1633</v>
      </c>
      <c r="E880" s="28">
        <v>39493</v>
      </c>
      <c r="F880" s="36">
        <v>0.44188657407407406</v>
      </c>
      <c r="G880" s="22">
        <v>39493</v>
      </c>
      <c r="H880" s="37">
        <v>0.52521990740740743</v>
      </c>
      <c r="I880" s="34" t="s">
        <v>6250</v>
      </c>
      <c r="J880" s="35">
        <v>33.326999999999998</v>
      </c>
      <c r="K880" s="35">
        <v>35.305</v>
      </c>
      <c r="L880" s="42">
        <v>10</v>
      </c>
      <c r="M880" s="35">
        <v>5.1779999999999999</v>
      </c>
      <c r="N880" s="35">
        <v>4.8</v>
      </c>
      <c r="O880" s="44">
        <v>5.3</v>
      </c>
      <c r="P880" s="44">
        <v>5</v>
      </c>
      <c r="Q880" s="44"/>
      <c r="R880" s="44"/>
      <c r="S880" s="27" t="s">
        <v>5512</v>
      </c>
      <c r="T880" s="23" t="s">
        <v>139</v>
      </c>
      <c r="U880" s="27"/>
      <c r="V880" s="46"/>
      <c r="W880" s="47"/>
      <c r="X880" s="23">
        <v>0</v>
      </c>
      <c r="Y880" s="23">
        <v>0</v>
      </c>
      <c r="Z880" s="23">
        <v>10</v>
      </c>
      <c r="AA880" s="23"/>
      <c r="AB880" s="47"/>
      <c r="AC880" s="27"/>
      <c r="AD880" s="50" t="s">
        <v>140</v>
      </c>
      <c r="AE880" s="23"/>
      <c r="AF880" s="66" t="s">
        <v>141</v>
      </c>
      <c r="AG880" s="23" t="s">
        <v>129</v>
      </c>
      <c r="AH880" s="23"/>
      <c r="AI880" s="23"/>
      <c r="AJ880" s="23" t="s">
        <v>43</v>
      </c>
      <c r="AK880" s="27" t="s">
        <v>100</v>
      </c>
      <c r="AL880" s="27"/>
      <c r="AM880" s="23"/>
      <c r="AN880" s="23"/>
      <c r="AO880" s="23" t="s">
        <v>129</v>
      </c>
      <c r="AP880" s="23"/>
      <c r="AQ880" s="23" t="s">
        <v>129</v>
      </c>
      <c r="AR880" s="23"/>
      <c r="AS880" s="23" t="s">
        <v>129</v>
      </c>
      <c r="AT880" s="23" t="s">
        <v>129</v>
      </c>
      <c r="AU880" s="23" t="s">
        <v>129</v>
      </c>
      <c r="AV880" s="23" t="s">
        <v>128</v>
      </c>
      <c r="AW880" s="23" t="s">
        <v>129</v>
      </c>
      <c r="AX880" s="23" t="s">
        <v>128</v>
      </c>
      <c r="AY880" s="23"/>
      <c r="AZ880" s="23" t="s">
        <v>2765</v>
      </c>
      <c r="BA880" s="45"/>
    </row>
    <row r="881" spans="1:53" ht="16.05" customHeight="1" x14ac:dyDescent="0.3">
      <c r="A881" s="23">
        <v>2008</v>
      </c>
      <c r="B881" s="27" t="s">
        <v>153</v>
      </c>
      <c r="C881" s="27" t="s">
        <v>966</v>
      </c>
      <c r="D881" s="27" t="s">
        <v>2766</v>
      </c>
      <c r="E881" s="28">
        <v>39505</v>
      </c>
      <c r="F881" s="36">
        <v>3.9432870370370368E-2</v>
      </c>
      <c r="G881" s="22">
        <v>39505</v>
      </c>
      <c r="H881" s="37">
        <v>3.9432870370370368E-2</v>
      </c>
      <c r="I881" s="34" t="s">
        <v>6250</v>
      </c>
      <c r="J881" s="35">
        <v>53.402999999999999</v>
      </c>
      <c r="K881" s="35">
        <v>-0.33200000000000002</v>
      </c>
      <c r="L881" s="42">
        <v>18.399999999999999</v>
      </c>
      <c r="M881" s="35">
        <v>4.5999999999999996</v>
      </c>
      <c r="N881" s="43">
        <v>4.5</v>
      </c>
      <c r="O881" s="44">
        <v>5.2</v>
      </c>
      <c r="P881" s="44">
        <v>4.8</v>
      </c>
      <c r="Q881" s="44"/>
      <c r="R881" s="44"/>
      <c r="S881" s="27" t="s">
        <v>5462</v>
      </c>
      <c r="T881" s="23" t="s">
        <v>2386</v>
      </c>
      <c r="U881" s="27"/>
      <c r="V881" s="46"/>
      <c r="W881" s="47"/>
      <c r="X881" s="23">
        <v>0</v>
      </c>
      <c r="Y881" s="23">
        <v>0</v>
      </c>
      <c r="Z881" s="23">
        <v>1</v>
      </c>
      <c r="AA881" s="23"/>
      <c r="AB881" s="47"/>
      <c r="AC881" s="27" t="s">
        <v>2767</v>
      </c>
      <c r="AD881" s="23" t="s">
        <v>156</v>
      </c>
      <c r="AE881" s="23"/>
      <c r="AF881" s="62" t="s">
        <v>5893</v>
      </c>
      <c r="AG881" s="23" t="s">
        <v>128</v>
      </c>
      <c r="AH881" s="23"/>
      <c r="AI881" s="23"/>
      <c r="AJ881" s="23" t="s">
        <v>43</v>
      </c>
      <c r="AK881" s="27" t="s">
        <v>100</v>
      </c>
      <c r="AL881" s="27" t="s">
        <v>5894</v>
      </c>
      <c r="AM881" s="23"/>
      <c r="AN881" s="23"/>
      <c r="AO881" s="23"/>
      <c r="AP881" s="23"/>
      <c r="AQ881" s="23"/>
      <c r="AR881" s="23"/>
      <c r="AS881" s="23" t="s">
        <v>129</v>
      </c>
      <c r="AT881" s="23" t="s">
        <v>129</v>
      </c>
      <c r="AU881" s="23" t="s">
        <v>129</v>
      </c>
      <c r="AV881" s="23" t="s">
        <v>128</v>
      </c>
      <c r="AW881" s="23" t="s">
        <v>129</v>
      </c>
      <c r="AX881" s="23" t="s">
        <v>128</v>
      </c>
      <c r="AY881" s="23"/>
      <c r="AZ881" s="23" t="s">
        <v>2768</v>
      </c>
      <c r="BA881" s="65" t="s">
        <v>2769</v>
      </c>
    </row>
    <row r="882" spans="1:53" ht="16.05" customHeight="1" x14ac:dyDescent="0.3">
      <c r="A882" s="23">
        <v>2008</v>
      </c>
      <c r="B882" s="27" t="s">
        <v>1089</v>
      </c>
      <c r="C882" s="27" t="s">
        <v>1090</v>
      </c>
      <c r="D882" s="27" t="s">
        <v>2770</v>
      </c>
      <c r="E882" s="28">
        <v>39507</v>
      </c>
      <c r="F882" s="36">
        <v>0.1986111111111111</v>
      </c>
      <c r="G882" s="22">
        <v>39507</v>
      </c>
      <c r="H882" s="37">
        <v>7.3611111111111113E-2</v>
      </c>
      <c r="I882" s="34" t="s">
        <v>6250</v>
      </c>
      <c r="J882" s="35">
        <v>-3.7</v>
      </c>
      <c r="K882" s="35">
        <v>-40.35</v>
      </c>
      <c r="L882" s="42">
        <v>10</v>
      </c>
      <c r="M882" s="43">
        <v>4.32</v>
      </c>
      <c r="N882" s="35"/>
      <c r="O882" s="44"/>
      <c r="P882" s="44">
        <v>4.3</v>
      </c>
      <c r="Q882" s="44"/>
      <c r="R882" s="44"/>
      <c r="S882" s="27" t="s">
        <v>5110</v>
      </c>
      <c r="T882" s="23"/>
      <c r="U882" s="27"/>
      <c r="V882" s="47"/>
      <c r="W882" s="47"/>
      <c r="X882" s="23" t="s">
        <v>126</v>
      </c>
      <c r="Y882" s="23"/>
      <c r="Z882" s="23"/>
      <c r="AA882" s="23"/>
      <c r="AB882" s="47"/>
      <c r="AC882" s="27"/>
      <c r="AD882" s="23" t="s">
        <v>470</v>
      </c>
      <c r="AE882" s="23" t="s">
        <v>126</v>
      </c>
      <c r="AF882" s="62" t="s">
        <v>141</v>
      </c>
      <c r="AG882" s="23"/>
      <c r="AH882" s="23"/>
      <c r="AI882" s="23"/>
      <c r="AJ882" s="23" t="s">
        <v>43</v>
      </c>
      <c r="AK882" s="27"/>
      <c r="AL882" s="27"/>
      <c r="AM882" s="23"/>
      <c r="AN882" s="23"/>
      <c r="AO882" s="23"/>
      <c r="AP882" s="23"/>
      <c r="AQ882" s="23" t="s">
        <v>129</v>
      </c>
      <c r="AR882" s="23"/>
      <c r="AS882" s="23" t="s">
        <v>128</v>
      </c>
      <c r="AT882" s="23" t="s">
        <v>128</v>
      </c>
      <c r="AU882" s="23" t="s">
        <v>129</v>
      </c>
      <c r="AV882" s="23" t="s">
        <v>128</v>
      </c>
      <c r="AW882" s="23" t="s">
        <v>129</v>
      </c>
      <c r="AX882" s="23" t="s">
        <v>128</v>
      </c>
      <c r="AY882" s="23"/>
      <c r="AZ882" s="23" t="s">
        <v>2771</v>
      </c>
      <c r="BA882" s="45"/>
    </row>
    <row r="883" spans="1:53" ht="16.05" customHeight="1" x14ac:dyDescent="0.3">
      <c r="A883" s="23">
        <v>2008</v>
      </c>
      <c r="B883" s="27" t="s">
        <v>357</v>
      </c>
      <c r="C883" s="27" t="s">
        <v>358</v>
      </c>
      <c r="D883" s="27" t="s">
        <v>2772</v>
      </c>
      <c r="E883" s="28">
        <v>39516</v>
      </c>
      <c r="F883" s="36">
        <v>0.46575231481481483</v>
      </c>
      <c r="G883" s="22">
        <v>39516</v>
      </c>
      <c r="H883" s="37">
        <v>0.69491898148148146</v>
      </c>
      <c r="I883" s="34" t="s">
        <v>6250</v>
      </c>
      <c r="J883" s="35">
        <v>23.33</v>
      </c>
      <c r="K883" s="35">
        <v>70.591999999999999</v>
      </c>
      <c r="L883" s="42">
        <v>10</v>
      </c>
      <c r="M883" s="43">
        <v>4.6500000000000004</v>
      </c>
      <c r="N883" s="35"/>
      <c r="O883" s="44"/>
      <c r="P883" s="44">
        <v>4.5</v>
      </c>
      <c r="Q883" s="44">
        <v>3.7</v>
      </c>
      <c r="R883" s="44"/>
      <c r="S883" s="27" t="s">
        <v>5110</v>
      </c>
      <c r="T883" s="23" t="s">
        <v>139</v>
      </c>
      <c r="U883" s="27"/>
      <c r="V883" s="47"/>
      <c r="W883" s="47"/>
      <c r="X883" s="23" t="s">
        <v>126</v>
      </c>
      <c r="Y883" s="23"/>
      <c r="Z883" s="23"/>
      <c r="AA883" s="23"/>
      <c r="AB883" s="47"/>
      <c r="AC883" s="27"/>
      <c r="AD883" s="23" t="s">
        <v>2222</v>
      </c>
      <c r="AE883" s="23" t="s">
        <v>126</v>
      </c>
      <c r="AF883" s="66" t="s">
        <v>141</v>
      </c>
      <c r="AG883" s="23"/>
      <c r="AH883" s="23"/>
      <c r="AI883" s="23"/>
      <c r="AJ883" s="23" t="s">
        <v>43</v>
      </c>
      <c r="AK883" s="27"/>
      <c r="AL883" s="27"/>
      <c r="AM883" s="23"/>
      <c r="AN883" s="23"/>
      <c r="AO883" s="23"/>
      <c r="AP883" s="23"/>
      <c r="AQ883" s="23" t="s">
        <v>129</v>
      </c>
      <c r="AR883" s="23"/>
      <c r="AS883" s="23" t="s">
        <v>129</v>
      </c>
      <c r="AT883" s="23" t="s">
        <v>128</v>
      </c>
      <c r="AU883" s="23" t="s">
        <v>129</v>
      </c>
      <c r="AV883" s="23" t="s">
        <v>128</v>
      </c>
      <c r="AW883" s="23" t="s">
        <v>129</v>
      </c>
      <c r="AX883" s="23" t="s">
        <v>128</v>
      </c>
      <c r="AY883" s="23"/>
      <c r="AZ883" s="23" t="s">
        <v>2773</v>
      </c>
      <c r="BA883" s="45"/>
    </row>
    <row r="884" spans="1:53" ht="16.05" customHeight="1" x14ac:dyDescent="0.3">
      <c r="A884" s="23">
        <v>2008</v>
      </c>
      <c r="B884" s="27" t="s">
        <v>269</v>
      </c>
      <c r="C884" s="27" t="s">
        <v>270</v>
      </c>
      <c r="D884" s="27" t="s">
        <v>847</v>
      </c>
      <c r="E884" s="28">
        <v>39536</v>
      </c>
      <c r="F884" s="36">
        <v>0.53569444444444447</v>
      </c>
      <c r="G884" s="22">
        <v>39536</v>
      </c>
      <c r="H884" s="37">
        <v>0.3273611111111111</v>
      </c>
      <c r="I884" s="34" t="s">
        <v>6250</v>
      </c>
      <c r="J884" s="35">
        <v>-12.178000000000001</v>
      </c>
      <c r="K884" s="35">
        <v>-77.164000000000001</v>
      </c>
      <c r="L884" s="42">
        <v>51.3</v>
      </c>
      <c r="M884" s="35">
        <v>5.3220000000000001</v>
      </c>
      <c r="N884" s="35"/>
      <c r="O884" s="44"/>
      <c r="P884" s="44">
        <v>5.4</v>
      </c>
      <c r="Q884" s="44"/>
      <c r="R884" s="44"/>
      <c r="S884" s="27" t="s">
        <v>5297</v>
      </c>
      <c r="T884" s="23" t="s">
        <v>1041</v>
      </c>
      <c r="U884" s="27"/>
      <c r="V884" s="46"/>
      <c r="W884" s="47"/>
      <c r="X884" s="23">
        <v>0</v>
      </c>
      <c r="Y884" s="23">
        <v>0</v>
      </c>
      <c r="Z884" s="23">
        <v>1</v>
      </c>
      <c r="AA884" s="23"/>
      <c r="AB884" s="47"/>
      <c r="AC884" s="27" t="s">
        <v>2774</v>
      </c>
      <c r="AD884" s="23"/>
      <c r="AE884" s="23">
        <v>5</v>
      </c>
      <c r="AF884" s="66" t="s">
        <v>141</v>
      </c>
      <c r="AG884" s="23" t="s">
        <v>129</v>
      </c>
      <c r="AH884" s="23"/>
      <c r="AI884" s="23"/>
      <c r="AJ884" s="23" t="s">
        <v>43</v>
      </c>
      <c r="AK884" s="27" t="s">
        <v>100</v>
      </c>
      <c r="AL884" s="27"/>
      <c r="AM884" s="23"/>
      <c r="AN884" s="23"/>
      <c r="AO884" s="23"/>
      <c r="AP884" s="23"/>
      <c r="AQ884" s="23" t="s">
        <v>129</v>
      </c>
      <c r="AR884" s="23"/>
      <c r="AS884" s="23" t="s">
        <v>129</v>
      </c>
      <c r="AT884" s="23" t="s">
        <v>129</v>
      </c>
      <c r="AU884" s="23" t="s">
        <v>129</v>
      </c>
      <c r="AV884" s="23" t="s">
        <v>128</v>
      </c>
      <c r="AW884" s="23" t="s">
        <v>129</v>
      </c>
      <c r="AX884" s="23" t="s">
        <v>128</v>
      </c>
      <c r="AY884" s="23"/>
      <c r="AZ884" s="23" t="s">
        <v>2775</v>
      </c>
      <c r="BA884" s="45"/>
    </row>
    <row r="885" spans="1:53" ht="16.05" customHeight="1" x14ac:dyDescent="0.3">
      <c r="A885" s="23">
        <v>2008</v>
      </c>
      <c r="B885" s="27" t="s">
        <v>148</v>
      </c>
      <c r="C885" s="27" t="s">
        <v>191</v>
      </c>
      <c r="D885" s="27" t="s">
        <v>2776</v>
      </c>
      <c r="E885" s="28">
        <v>39556</v>
      </c>
      <c r="F885" s="36">
        <v>0.40068287037037037</v>
      </c>
      <c r="G885" s="22">
        <v>39556</v>
      </c>
      <c r="H885" s="37">
        <v>0.19234953703703703</v>
      </c>
      <c r="I885" s="34" t="s">
        <v>6250</v>
      </c>
      <c r="J885" s="35">
        <v>38.451999999999998</v>
      </c>
      <c r="K885" s="35">
        <v>-87.885999999999996</v>
      </c>
      <c r="L885" s="42">
        <v>14.3</v>
      </c>
      <c r="M885" s="35">
        <v>5.468</v>
      </c>
      <c r="N885" s="35">
        <v>5.2</v>
      </c>
      <c r="O885" s="44"/>
      <c r="P885" s="44">
        <v>5</v>
      </c>
      <c r="Q885" s="44">
        <v>4.8</v>
      </c>
      <c r="R885" s="44"/>
      <c r="S885" s="27" t="s">
        <v>5453</v>
      </c>
      <c r="T885" s="23" t="s">
        <v>134</v>
      </c>
      <c r="U885" s="27"/>
      <c r="V885" s="47">
        <v>4616000</v>
      </c>
      <c r="W885" s="47"/>
      <c r="X885" s="23" t="s">
        <v>126</v>
      </c>
      <c r="Y885" s="23"/>
      <c r="Z885" s="23" t="s">
        <v>126</v>
      </c>
      <c r="AA885" s="23"/>
      <c r="AB885" s="47"/>
      <c r="AC885" s="27"/>
      <c r="AD885" s="50" t="s">
        <v>140</v>
      </c>
      <c r="AE885" s="50" t="s">
        <v>126</v>
      </c>
      <c r="AF885" s="66" t="s">
        <v>141</v>
      </c>
      <c r="AG885" s="23"/>
      <c r="AH885" s="23"/>
      <c r="AI885" s="23"/>
      <c r="AJ885" s="23" t="s">
        <v>43</v>
      </c>
      <c r="AK885" s="27"/>
      <c r="AL885" s="27"/>
      <c r="AM885" s="23"/>
      <c r="AN885" s="23"/>
      <c r="AO885" s="23" t="s">
        <v>129</v>
      </c>
      <c r="AP885" s="23"/>
      <c r="AQ885" s="23" t="s">
        <v>129</v>
      </c>
      <c r="AR885" s="23"/>
      <c r="AS885" s="23" t="s">
        <v>129</v>
      </c>
      <c r="AT885" s="23" t="s">
        <v>128</v>
      </c>
      <c r="AU885" s="23" t="s">
        <v>129</v>
      </c>
      <c r="AV885" s="23" t="s">
        <v>128</v>
      </c>
      <c r="AW885" s="23" t="s">
        <v>129</v>
      </c>
      <c r="AX885" s="23" t="s">
        <v>128</v>
      </c>
      <c r="AY885" s="23"/>
      <c r="AZ885" s="23" t="s">
        <v>2777</v>
      </c>
      <c r="BA885" s="65" t="s">
        <v>2778</v>
      </c>
    </row>
    <row r="886" spans="1:53" ht="16.05" customHeight="1" x14ac:dyDescent="0.3">
      <c r="A886" s="23">
        <v>2008</v>
      </c>
      <c r="B886" s="27" t="s">
        <v>148</v>
      </c>
      <c r="C886" s="27" t="s">
        <v>191</v>
      </c>
      <c r="D886" s="27" t="s">
        <v>2779</v>
      </c>
      <c r="E886" s="28">
        <v>39564</v>
      </c>
      <c r="F886" s="36">
        <v>0.27789351851851851</v>
      </c>
      <c r="G886" s="22">
        <v>39563</v>
      </c>
      <c r="H886" s="37">
        <v>0.98622685185185188</v>
      </c>
      <c r="I886" s="34" t="s">
        <v>6250</v>
      </c>
      <c r="J886" s="35">
        <v>39.523000000000003</v>
      </c>
      <c r="K886" s="35">
        <v>-119.93899999999999</v>
      </c>
      <c r="L886" s="42">
        <v>2.8</v>
      </c>
      <c r="M886" s="35">
        <v>5.0439999999999996</v>
      </c>
      <c r="N886" s="35">
        <v>4.9000000000000004</v>
      </c>
      <c r="O886" s="44">
        <v>5.0999999999999996</v>
      </c>
      <c r="P886" s="44">
        <v>4.5999999999999996</v>
      </c>
      <c r="Q886" s="44">
        <v>4.5</v>
      </c>
      <c r="R886" s="44"/>
      <c r="S886" s="27" t="s">
        <v>5513</v>
      </c>
      <c r="T886" s="23" t="s">
        <v>139</v>
      </c>
      <c r="U886" s="27"/>
      <c r="V886" s="47"/>
      <c r="W886" s="47"/>
      <c r="X886" s="23" t="s">
        <v>126</v>
      </c>
      <c r="Y886" s="23"/>
      <c r="Z886" s="23"/>
      <c r="AA886" s="23"/>
      <c r="AB886" s="47"/>
      <c r="AC886" s="27"/>
      <c r="AD886" s="23" t="s">
        <v>140</v>
      </c>
      <c r="AE886" s="23" t="s">
        <v>126</v>
      </c>
      <c r="AF886" s="66" t="s">
        <v>141</v>
      </c>
      <c r="AG886" s="23" t="s">
        <v>129</v>
      </c>
      <c r="AH886" s="23" t="s">
        <v>129</v>
      </c>
      <c r="AI886" s="23"/>
      <c r="AJ886" s="23" t="s">
        <v>311</v>
      </c>
      <c r="AK886" s="27"/>
      <c r="AL886" s="27"/>
      <c r="AM886" s="23"/>
      <c r="AN886" s="23"/>
      <c r="AO886" s="23" t="s">
        <v>129</v>
      </c>
      <c r="AP886" s="23"/>
      <c r="AQ886" s="23" t="s">
        <v>129</v>
      </c>
      <c r="AR886" s="23"/>
      <c r="AS886" s="23" t="s">
        <v>129</v>
      </c>
      <c r="AT886" s="23" t="s">
        <v>128</v>
      </c>
      <c r="AU886" s="23" t="s">
        <v>129</v>
      </c>
      <c r="AV886" s="23" t="s">
        <v>128</v>
      </c>
      <c r="AW886" s="23" t="s">
        <v>129</v>
      </c>
      <c r="AX886" s="23" t="s">
        <v>128</v>
      </c>
      <c r="AY886" s="23"/>
      <c r="AZ886" s="23" t="s">
        <v>2780</v>
      </c>
      <c r="BA886" s="45"/>
    </row>
    <row r="887" spans="1:53" ht="16.05" customHeight="1" x14ac:dyDescent="0.3">
      <c r="A887" s="23">
        <v>2008</v>
      </c>
      <c r="B887" s="27" t="s">
        <v>187</v>
      </c>
      <c r="C887" s="27" t="s">
        <v>188</v>
      </c>
      <c r="D887" s="27" t="s">
        <v>2781</v>
      </c>
      <c r="E887" s="28">
        <v>39569</v>
      </c>
      <c r="F887" s="36">
        <v>1.0729166666666666E-2</v>
      </c>
      <c r="G887" s="22">
        <v>39569</v>
      </c>
      <c r="H887" s="37">
        <v>0.19822916666666668</v>
      </c>
      <c r="I887" s="34" t="s">
        <v>6250</v>
      </c>
      <c r="J887" s="35">
        <v>33.86</v>
      </c>
      <c r="K887" s="35">
        <v>48.59</v>
      </c>
      <c r="L887" s="42">
        <v>16</v>
      </c>
      <c r="M887" s="43">
        <v>4.71</v>
      </c>
      <c r="N887" s="35"/>
      <c r="O887" s="44">
        <v>4.7</v>
      </c>
      <c r="P887" s="44">
        <v>4.5</v>
      </c>
      <c r="Q887" s="44">
        <v>3.8</v>
      </c>
      <c r="R887" s="44"/>
      <c r="S887" s="27" t="s">
        <v>5110</v>
      </c>
      <c r="T887" s="23" t="s">
        <v>497</v>
      </c>
      <c r="U887" s="27"/>
      <c r="V887" s="46"/>
      <c r="W887" s="47">
        <v>170</v>
      </c>
      <c r="X887" s="23">
        <v>0</v>
      </c>
      <c r="Y887" s="23">
        <v>0</v>
      </c>
      <c r="Z887" s="23" t="s">
        <v>2782</v>
      </c>
      <c r="AA887" s="23"/>
      <c r="AB887" s="47"/>
      <c r="AC887" s="27"/>
      <c r="AD887" s="23"/>
      <c r="AE887" s="23"/>
      <c r="AF887" s="66" t="s">
        <v>141</v>
      </c>
      <c r="AG887" s="23"/>
      <c r="AH887" s="23"/>
      <c r="AI887" s="23"/>
      <c r="AJ887" s="23" t="s">
        <v>43</v>
      </c>
      <c r="AK887" s="27"/>
      <c r="AL887" s="27"/>
      <c r="AM887" s="23"/>
      <c r="AN887" s="23"/>
      <c r="AO887" s="23"/>
      <c r="AP887" s="23"/>
      <c r="AQ887" s="23" t="s">
        <v>129</v>
      </c>
      <c r="AR887" s="23"/>
      <c r="AS887" s="23" t="s">
        <v>129</v>
      </c>
      <c r="AT887" s="23" t="s">
        <v>129</v>
      </c>
      <c r="AU887" s="23" t="s">
        <v>129</v>
      </c>
      <c r="AV887" s="23" t="s">
        <v>129</v>
      </c>
      <c r="AW887" s="23" t="s">
        <v>129</v>
      </c>
      <c r="AX887" s="23" t="s">
        <v>128</v>
      </c>
      <c r="AY887" s="23"/>
      <c r="AZ887" s="23" t="s">
        <v>2783</v>
      </c>
      <c r="BA887" s="65" t="s">
        <v>6191</v>
      </c>
    </row>
    <row r="888" spans="1:53" ht="16.05" customHeight="1" x14ac:dyDescent="0.3">
      <c r="A888" s="23">
        <v>2008</v>
      </c>
      <c r="B888" s="27" t="s">
        <v>254</v>
      </c>
      <c r="C888" s="27" t="s">
        <v>255</v>
      </c>
      <c r="D888" s="27" t="s">
        <v>2744</v>
      </c>
      <c r="E888" s="28">
        <v>39605</v>
      </c>
      <c r="F888" s="36">
        <v>0.83537037037037043</v>
      </c>
      <c r="G888" s="22">
        <v>39605</v>
      </c>
      <c r="H888" s="37">
        <v>0.87703703703703706</v>
      </c>
      <c r="I888" s="34" t="s">
        <v>6250</v>
      </c>
      <c r="J888" s="35">
        <v>35.883000000000003</v>
      </c>
      <c r="K888" s="35">
        <v>-0.65800000000000003</v>
      </c>
      <c r="L888" s="42">
        <v>4</v>
      </c>
      <c r="M888" s="35">
        <v>5.5270000000000001</v>
      </c>
      <c r="N888" s="35"/>
      <c r="O888" s="44"/>
      <c r="P888" s="44">
        <v>5.5</v>
      </c>
      <c r="Q888" s="44">
        <v>5.3</v>
      </c>
      <c r="R888" s="44"/>
      <c r="S888" s="27" t="s">
        <v>5316</v>
      </c>
      <c r="T888" s="23" t="s">
        <v>139</v>
      </c>
      <c r="U888" s="27"/>
      <c r="V888" s="46"/>
      <c r="W888" s="47"/>
      <c r="X888" s="23">
        <v>1</v>
      </c>
      <c r="Y888" s="23">
        <v>0</v>
      </c>
      <c r="Z888" s="23">
        <v>30</v>
      </c>
      <c r="AA888" s="23"/>
      <c r="AB888" s="47"/>
      <c r="AC888" s="27" t="s">
        <v>2784</v>
      </c>
      <c r="AD888" s="50" t="s">
        <v>211</v>
      </c>
      <c r="AE888" s="23" t="s">
        <v>136</v>
      </c>
      <c r="AF888" s="50" t="s">
        <v>137</v>
      </c>
      <c r="AG888" s="23" t="s">
        <v>129</v>
      </c>
      <c r="AH888" s="23" t="s">
        <v>129</v>
      </c>
      <c r="AI888" s="23"/>
      <c r="AJ888" s="23" t="s">
        <v>43</v>
      </c>
      <c r="AK888" s="27"/>
      <c r="AL888" s="27" t="s">
        <v>2786</v>
      </c>
      <c r="AM888" s="23"/>
      <c r="AN888" s="23"/>
      <c r="AO888" s="23" t="s">
        <v>129</v>
      </c>
      <c r="AP888" s="23"/>
      <c r="AQ888" s="23" t="s">
        <v>129</v>
      </c>
      <c r="AR888" s="23"/>
      <c r="AS888" s="23" t="s">
        <v>129</v>
      </c>
      <c r="AT888" s="23" t="s">
        <v>129</v>
      </c>
      <c r="AU888" s="23" t="s">
        <v>129</v>
      </c>
      <c r="AV888" s="23" t="s">
        <v>128</v>
      </c>
      <c r="AW888" s="23" t="s">
        <v>129</v>
      </c>
      <c r="AX888" s="23" t="s">
        <v>128</v>
      </c>
      <c r="AY888" s="23"/>
      <c r="AZ888" s="23" t="s">
        <v>2785</v>
      </c>
      <c r="BA888" s="65" t="s">
        <v>2787</v>
      </c>
    </row>
    <row r="889" spans="1:53" ht="16.05" customHeight="1" x14ac:dyDescent="0.3">
      <c r="A889" s="23">
        <v>2008</v>
      </c>
      <c r="B889" s="27" t="s">
        <v>130</v>
      </c>
      <c r="C889" s="27" t="s">
        <v>131</v>
      </c>
      <c r="D889" s="27" t="s">
        <v>324</v>
      </c>
      <c r="E889" s="28">
        <v>39616</v>
      </c>
      <c r="F889" s="36">
        <v>0.24424768518518516</v>
      </c>
      <c r="G889" s="22">
        <v>39616</v>
      </c>
      <c r="H889" s="37">
        <v>0.57758101851851851</v>
      </c>
      <c r="I889" s="34" t="s">
        <v>6250</v>
      </c>
      <c r="J889" s="35">
        <v>32.761000000000003</v>
      </c>
      <c r="K889" s="35">
        <v>105.554</v>
      </c>
      <c r="L889" s="42">
        <v>10</v>
      </c>
      <c r="M889" s="43">
        <v>4.6500000000000004</v>
      </c>
      <c r="N889" s="35"/>
      <c r="O889" s="44"/>
      <c r="P889" s="44">
        <v>4.8</v>
      </c>
      <c r="Q889" s="44"/>
      <c r="R889" s="44"/>
      <c r="S889" s="27" t="s">
        <v>5110</v>
      </c>
      <c r="T889" s="23"/>
      <c r="U889" s="27"/>
      <c r="V889" s="46"/>
      <c r="W889" s="47"/>
      <c r="X889" s="23">
        <v>2</v>
      </c>
      <c r="Y889" s="23">
        <v>2</v>
      </c>
      <c r="Z889" s="23">
        <v>1</v>
      </c>
      <c r="AA889" s="23"/>
      <c r="AB889" s="47"/>
      <c r="AC889" s="27" t="s">
        <v>5900</v>
      </c>
      <c r="AD889" s="23"/>
      <c r="AE889" s="23"/>
      <c r="AF889" s="23"/>
      <c r="AG889" s="23"/>
      <c r="AH889" s="23"/>
      <c r="AI889" s="23"/>
      <c r="AJ889" s="26" t="s">
        <v>3493</v>
      </c>
      <c r="AK889" s="27"/>
      <c r="AL889" s="27" t="s">
        <v>2791</v>
      </c>
      <c r="AM889" s="23"/>
      <c r="AN889" s="23"/>
      <c r="AO889" s="23"/>
      <c r="AP889" s="23"/>
      <c r="AQ889" s="23"/>
      <c r="AR889" s="23"/>
      <c r="AS889" s="23" t="s">
        <v>129</v>
      </c>
      <c r="AT889" s="23" t="s">
        <v>129</v>
      </c>
      <c r="AU889" s="23" t="s">
        <v>128</v>
      </c>
      <c r="AV889" s="23" t="s">
        <v>128</v>
      </c>
      <c r="AW889" s="23" t="s">
        <v>129</v>
      </c>
      <c r="AX889" s="23" t="s">
        <v>128</v>
      </c>
      <c r="AY889" s="23"/>
      <c r="AZ889" s="23" t="s">
        <v>2790</v>
      </c>
      <c r="BA889" s="45" t="s">
        <v>6439</v>
      </c>
    </row>
    <row r="890" spans="1:53" ht="16.05" customHeight="1" x14ac:dyDescent="0.3">
      <c r="A890" s="23">
        <v>2008</v>
      </c>
      <c r="B890" s="27" t="s">
        <v>269</v>
      </c>
      <c r="C890" s="27" t="s">
        <v>270</v>
      </c>
      <c r="D890" s="27" t="s">
        <v>2792</v>
      </c>
      <c r="E890" s="28">
        <v>39630</v>
      </c>
      <c r="F890" s="36">
        <v>1.2187500000000002E-2</v>
      </c>
      <c r="G890" s="22">
        <v>39629</v>
      </c>
      <c r="H890" s="37">
        <v>0.80385416666666665</v>
      </c>
      <c r="I890" s="34" t="s">
        <v>6250</v>
      </c>
      <c r="J890" s="35">
        <v>-10.368</v>
      </c>
      <c r="K890" s="35">
        <v>-75.512</v>
      </c>
      <c r="L890" s="42">
        <v>32.700000000000003</v>
      </c>
      <c r="M890" s="35">
        <v>5.46</v>
      </c>
      <c r="N890" s="35"/>
      <c r="O890" s="44">
        <v>5.3</v>
      </c>
      <c r="P890" s="44">
        <v>5.4</v>
      </c>
      <c r="Q890" s="44">
        <v>5</v>
      </c>
      <c r="R890" s="44"/>
      <c r="S890" s="27" t="s">
        <v>5335</v>
      </c>
      <c r="T890" s="23" t="s">
        <v>139</v>
      </c>
      <c r="U890" s="27"/>
      <c r="V890" s="46"/>
      <c r="W890" s="47">
        <f>289+178</f>
        <v>467</v>
      </c>
      <c r="X890" s="23">
        <v>0</v>
      </c>
      <c r="Y890" s="23">
        <v>0</v>
      </c>
      <c r="Z890" s="50" t="s">
        <v>2793</v>
      </c>
      <c r="AA890" s="23"/>
      <c r="AB890" s="47" t="s">
        <v>2794</v>
      </c>
      <c r="AC890" s="27"/>
      <c r="AD890" s="50" t="s">
        <v>2795</v>
      </c>
      <c r="AE890" s="23">
        <v>60</v>
      </c>
      <c r="AF890" s="66" t="s">
        <v>141</v>
      </c>
      <c r="AG890" s="23" t="s">
        <v>129</v>
      </c>
      <c r="AH890" s="23" t="s">
        <v>129</v>
      </c>
      <c r="AI890" s="23"/>
      <c r="AJ890" s="23" t="s">
        <v>43</v>
      </c>
      <c r="AK890" s="27" t="s">
        <v>2797</v>
      </c>
      <c r="AL890" s="27"/>
      <c r="AM890" s="23"/>
      <c r="AN890" s="23"/>
      <c r="AO890" s="23"/>
      <c r="AP890" s="23"/>
      <c r="AQ890" s="23" t="s">
        <v>129</v>
      </c>
      <c r="AR890" s="23"/>
      <c r="AS890" s="23" t="s">
        <v>129</v>
      </c>
      <c r="AT890" s="23" t="s">
        <v>129</v>
      </c>
      <c r="AU890" s="23" t="s">
        <v>129</v>
      </c>
      <c r="AV890" s="23" t="s">
        <v>128</v>
      </c>
      <c r="AW890" s="23" t="s">
        <v>129</v>
      </c>
      <c r="AX890" s="23" t="s">
        <v>128</v>
      </c>
      <c r="AY890" s="23"/>
      <c r="AZ890" s="23" t="s">
        <v>2796</v>
      </c>
      <c r="BA890" s="45" t="s">
        <v>2798</v>
      </c>
    </row>
    <row r="891" spans="1:53" ht="16.05" customHeight="1" x14ac:dyDescent="0.3">
      <c r="A891" s="23">
        <v>2008</v>
      </c>
      <c r="B891" s="27" t="s">
        <v>187</v>
      </c>
      <c r="C891" s="27" t="s">
        <v>188</v>
      </c>
      <c r="D891" s="27" t="s">
        <v>2799</v>
      </c>
      <c r="E891" s="28">
        <v>39632</v>
      </c>
      <c r="F891" s="36">
        <v>0.96530092592592587</v>
      </c>
      <c r="G891" s="22">
        <v>39633</v>
      </c>
      <c r="H891" s="37">
        <v>0.15280092592592592</v>
      </c>
      <c r="I891" s="34" t="s">
        <v>6250</v>
      </c>
      <c r="J891" s="35">
        <v>35.5</v>
      </c>
      <c r="K891" s="35">
        <v>58.8</v>
      </c>
      <c r="L891" s="42">
        <v>10</v>
      </c>
      <c r="M891" s="35">
        <v>5.1820000000000004</v>
      </c>
      <c r="N891" s="35">
        <v>5</v>
      </c>
      <c r="O891" s="44"/>
      <c r="P891" s="44">
        <v>4.9000000000000004</v>
      </c>
      <c r="Q891" s="44">
        <v>4.2</v>
      </c>
      <c r="R891" s="44"/>
      <c r="S891" s="27" t="s">
        <v>5452</v>
      </c>
      <c r="T891" s="23" t="s">
        <v>139</v>
      </c>
      <c r="U891" s="27"/>
      <c r="V891" s="47"/>
      <c r="W891" s="47"/>
      <c r="X891" s="23" t="s">
        <v>126</v>
      </c>
      <c r="Y891" s="23"/>
      <c r="Z891" s="23" t="s">
        <v>126</v>
      </c>
      <c r="AA891" s="23"/>
      <c r="AB891" s="47"/>
      <c r="AC891" s="27"/>
      <c r="AD891" s="50" t="s">
        <v>211</v>
      </c>
      <c r="AE891" s="50" t="s">
        <v>136</v>
      </c>
      <c r="AF891" s="66" t="s">
        <v>141</v>
      </c>
      <c r="AG891" s="23"/>
      <c r="AH891" s="23"/>
      <c r="AI891" s="23"/>
      <c r="AJ891" s="23" t="s">
        <v>43</v>
      </c>
      <c r="AK891" s="27"/>
      <c r="AL891" s="27"/>
      <c r="AM891" s="23"/>
      <c r="AN891" s="23"/>
      <c r="AO891" s="23" t="s">
        <v>129</v>
      </c>
      <c r="AP891" s="23" t="s">
        <v>129</v>
      </c>
      <c r="AQ891" s="23" t="s">
        <v>129</v>
      </c>
      <c r="AR891" s="23"/>
      <c r="AS891" s="23" t="s">
        <v>129</v>
      </c>
      <c r="AT891" s="23" t="s">
        <v>128</v>
      </c>
      <c r="AU891" s="23" t="s">
        <v>129</v>
      </c>
      <c r="AV891" s="23" t="s">
        <v>128</v>
      </c>
      <c r="AW891" s="23" t="s">
        <v>129</v>
      </c>
      <c r="AX891" s="23" t="s">
        <v>128</v>
      </c>
      <c r="AY891" s="23"/>
      <c r="AZ891" s="23" t="s">
        <v>2800</v>
      </c>
      <c r="BA891" s="65"/>
    </row>
    <row r="892" spans="1:53" ht="16.05" customHeight="1" x14ac:dyDescent="0.3">
      <c r="A892" s="23">
        <v>2008</v>
      </c>
      <c r="B892" s="27" t="s">
        <v>357</v>
      </c>
      <c r="C892" s="27" t="s">
        <v>1813</v>
      </c>
      <c r="D892" s="27" t="s">
        <v>2039</v>
      </c>
      <c r="E892" s="28">
        <v>39655</v>
      </c>
      <c r="F892" s="36">
        <v>0.78599537037037026</v>
      </c>
      <c r="G892" s="22">
        <v>39656</v>
      </c>
      <c r="H892" s="37">
        <v>3.5995370370370372E-2</v>
      </c>
      <c r="I892" s="34" t="s">
        <v>6250</v>
      </c>
      <c r="J892" s="35">
        <v>24.788</v>
      </c>
      <c r="K892" s="35">
        <v>90.536000000000001</v>
      </c>
      <c r="L892" s="42">
        <v>17.5</v>
      </c>
      <c r="M892" s="43">
        <v>4.83</v>
      </c>
      <c r="N892" s="35"/>
      <c r="O892" s="44"/>
      <c r="P892" s="44">
        <v>4.8</v>
      </c>
      <c r="Q892" s="44"/>
      <c r="R892" s="44"/>
      <c r="S892" s="27" t="s">
        <v>5110</v>
      </c>
      <c r="T892" s="23"/>
      <c r="U892" s="27"/>
      <c r="V892" s="46"/>
      <c r="W892" s="47"/>
      <c r="X892" s="23">
        <v>0</v>
      </c>
      <c r="Y892" s="23">
        <v>0</v>
      </c>
      <c r="Z892" s="23">
        <v>25</v>
      </c>
      <c r="AA892" s="23"/>
      <c r="AB892" s="47"/>
      <c r="AC892" s="27"/>
      <c r="AD892" s="23"/>
      <c r="AE892" s="23"/>
      <c r="AF892" s="23"/>
      <c r="AG892" s="23"/>
      <c r="AH892" s="23"/>
      <c r="AI892" s="23"/>
      <c r="AJ892" s="23" t="s">
        <v>1631</v>
      </c>
      <c r="AK892" s="27"/>
      <c r="AL892" s="27"/>
      <c r="AM892" s="23"/>
      <c r="AN892" s="23"/>
      <c r="AO892" s="23"/>
      <c r="AP892" s="23"/>
      <c r="AQ892" s="23"/>
      <c r="AR892" s="23"/>
      <c r="AS892" s="23" t="s">
        <v>129</v>
      </c>
      <c r="AT892" s="23" t="s">
        <v>129</v>
      </c>
      <c r="AU892" s="23" t="s">
        <v>128</v>
      </c>
      <c r="AV892" s="23" t="s">
        <v>128</v>
      </c>
      <c r="AW892" s="23" t="s">
        <v>129</v>
      </c>
      <c r="AX892" s="23" t="s">
        <v>128</v>
      </c>
      <c r="AY892" s="23"/>
      <c r="AZ892" s="23" t="s">
        <v>2801</v>
      </c>
      <c r="BA892" s="45" t="s">
        <v>6383</v>
      </c>
    </row>
    <row r="893" spans="1:53" ht="16.05" customHeight="1" x14ac:dyDescent="0.3">
      <c r="A893" s="23">
        <v>2008</v>
      </c>
      <c r="B893" s="27" t="s">
        <v>148</v>
      </c>
      <c r="C893" s="27" t="s">
        <v>191</v>
      </c>
      <c r="D893" s="27" t="s">
        <v>2802</v>
      </c>
      <c r="E893" s="28">
        <v>39658</v>
      </c>
      <c r="F893" s="36">
        <v>0.7793402777777777</v>
      </c>
      <c r="G893" s="22">
        <v>39658</v>
      </c>
      <c r="H893" s="37">
        <v>0.48767361111111113</v>
      </c>
      <c r="I893" s="34" t="s">
        <v>6250</v>
      </c>
      <c r="J893" s="35">
        <v>33.948999999999998</v>
      </c>
      <c r="K893" s="35">
        <v>-117.76600000000001</v>
      </c>
      <c r="L893" s="42">
        <v>15.5</v>
      </c>
      <c r="M893" s="35">
        <v>5.4939999999999998</v>
      </c>
      <c r="N893" s="35">
        <v>5.4</v>
      </c>
      <c r="O893" s="44">
        <v>5.9</v>
      </c>
      <c r="P893" s="44">
        <v>5.3</v>
      </c>
      <c r="Q893" s="44">
        <v>5.3</v>
      </c>
      <c r="R893" s="44"/>
      <c r="S893" s="27" t="s">
        <v>6173</v>
      </c>
      <c r="T893" s="23" t="s">
        <v>139</v>
      </c>
      <c r="U893" s="27"/>
      <c r="V893" s="46"/>
      <c r="W893" s="47"/>
      <c r="X893" s="23">
        <v>0</v>
      </c>
      <c r="Y893" s="23">
        <v>0</v>
      </c>
      <c r="Z893" s="50">
        <v>8</v>
      </c>
      <c r="AA893" s="23"/>
      <c r="AB893" s="47"/>
      <c r="AC893" s="27"/>
      <c r="AD893" s="50" t="s">
        <v>140</v>
      </c>
      <c r="AE893" s="23"/>
      <c r="AF893" s="66" t="s">
        <v>141</v>
      </c>
      <c r="AG893" s="23" t="s">
        <v>129</v>
      </c>
      <c r="AH893" s="23"/>
      <c r="AI893" s="23"/>
      <c r="AJ893" s="23" t="s">
        <v>43</v>
      </c>
      <c r="AK893" s="27" t="s">
        <v>100</v>
      </c>
      <c r="AL893" s="27"/>
      <c r="AM893" s="23"/>
      <c r="AN893" s="23"/>
      <c r="AO893" s="23" t="s">
        <v>129</v>
      </c>
      <c r="AP893" s="23"/>
      <c r="AQ893" s="23" t="s">
        <v>129</v>
      </c>
      <c r="AR893" s="23"/>
      <c r="AS893" s="23" t="s">
        <v>129</v>
      </c>
      <c r="AT893" s="23" t="s">
        <v>129</v>
      </c>
      <c r="AU893" s="23" t="s">
        <v>129</v>
      </c>
      <c r="AV893" s="23" t="s">
        <v>128</v>
      </c>
      <c r="AW893" s="23" t="s">
        <v>129</v>
      </c>
      <c r="AX893" s="23" t="s">
        <v>128</v>
      </c>
      <c r="AY893" s="23"/>
      <c r="AZ893" s="23" t="s">
        <v>2803</v>
      </c>
      <c r="BA893" s="39" t="s">
        <v>5263</v>
      </c>
    </row>
    <row r="894" spans="1:53" ht="16.05" customHeight="1" x14ac:dyDescent="0.3">
      <c r="A894" s="23">
        <v>2008</v>
      </c>
      <c r="B894" s="27" t="s">
        <v>269</v>
      </c>
      <c r="C894" s="27" t="s">
        <v>414</v>
      </c>
      <c r="D894" s="27" t="s">
        <v>2804</v>
      </c>
      <c r="E894" s="28">
        <v>39671</v>
      </c>
      <c r="F894" s="36">
        <v>0.30516203703703704</v>
      </c>
      <c r="G894" s="22">
        <v>39671</v>
      </c>
      <c r="H894" s="37">
        <v>0.11766203703703704</v>
      </c>
      <c r="I894" s="34" t="s">
        <v>6250</v>
      </c>
      <c r="J894" s="35">
        <v>10.513999999999999</v>
      </c>
      <c r="K894" s="35">
        <v>-64.171000000000006</v>
      </c>
      <c r="L894" s="42">
        <v>13.1</v>
      </c>
      <c r="M894" s="35">
        <v>5.2050000000000001</v>
      </c>
      <c r="N894" s="35"/>
      <c r="O894" s="44"/>
      <c r="P894" s="44">
        <v>5.0999999999999996</v>
      </c>
      <c r="Q894" s="44">
        <v>4.5</v>
      </c>
      <c r="R894" s="44"/>
      <c r="S894" s="27" t="s">
        <v>5497</v>
      </c>
      <c r="T894" s="23"/>
      <c r="U894" s="27"/>
      <c r="V894" s="46"/>
      <c r="W894" s="47"/>
      <c r="X894" s="23">
        <v>0</v>
      </c>
      <c r="Y894" s="23">
        <v>0</v>
      </c>
      <c r="Z894" s="23"/>
      <c r="AA894" s="23"/>
      <c r="AB894" s="47"/>
      <c r="AC894" s="27"/>
      <c r="AD894" s="23">
        <v>50</v>
      </c>
      <c r="AE894" s="23"/>
      <c r="AF894" s="66" t="s">
        <v>141</v>
      </c>
      <c r="AG894" s="23"/>
      <c r="AH894" s="23"/>
      <c r="AI894" s="23"/>
      <c r="AJ894" s="23" t="s">
        <v>43</v>
      </c>
      <c r="AK894" s="27" t="s">
        <v>100</v>
      </c>
      <c r="AL894" s="27"/>
      <c r="AM894" s="23"/>
      <c r="AN894" s="23"/>
      <c r="AO894" s="23"/>
      <c r="AP894" s="23"/>
      <c r="AQ894" s="23" t="s">
        <v>129</v>
      </c>
      <c r="AR894" s="23"/>
      <c r="AS894" s="23" t="s">
        <v>128</v>
      </c>
      <c r="AT894" s="23" t="s">
        <v>128</v>
      </c>
      <c r="AU894" s="23" t="s">
        <v>129</v>
      </c>
      <c r="AV894" s="23" t="s">
        <v>128</v>
      </c>
      <c r="AW894" s="23" t="s">
        <v>129</v>
      </c>
      <c r="AX894" s="23" t="s">
        <v>128</v>
      </c>
      <c r="AY894" s="23"/>
      <c r="AZ894" s="23" t="s">
        <v>2805</v>
      </c>
      <c r="BA894" s="45" t="s">
        <v>2806</v>
      </c>
    </row>
    <row r="895" spans="1:53" ht="16.05" customHeight="1" x14ac:dyDescent="0.3">
      <c r="A895" s="23">
        <v>2008</v>
      </c>
      <c r="B895" s="27" t="s">
        <v>130</v>
      </c>
      <c r="C895" s="27" t="s">
        <v>131</v>
      </c>
      <c r="D895" s="27" t="s">
        <v>2807</v>
      </c>
      <c r="E895" s="28">
        <v>39679</v>
      </c>
      <c r="F895" s="36">
        <v>0.8995023148148148</v>
      </c>
      <c r="G895" s="22">
        <v>39680</v>
      </c>
      <c r="H895" s="37">
        <v>0.23283564814814817</v>
      </c>
      <c r="I895" s="34" t="s">
        <v>6250</v>
      </c>
      <c r="J895" s="35">
        <v>25.050999999999998</v>
      </c>
      <c r="K895" s="35">
        <v>97.918999999999997</v>
      </c>
      <c r="L895" s="42">
        <v>45.5</v>
      </c>
      <c r="M895" s="35">
        <v>5.0309999999999997</v>
      </c>
      <c r="N895" s="35"/>
      <c r="O895" s="44"/>
      <c r="P895" s="44">
        <v>5</v>
      </c>
      <c r="Q895" s="44"/>
      <c r="R895" s="44"/>
      <c r="S895" s="27" t="s">
        <v>5298</v>
      </c>
      <c r="T895" s="23"/>
      <c r="U895" s="27"/>
      <c r="V895" s="47"/>
      <c r="W895" s="47"/>
      <c r="X895" s="23" t="s">
        <v>126</v>
      </c>
      <c r="Y895" s="23"/>
      <c r="Z895" s="23" t="s">
        <v>126</v>
      </c>
      <c r="AA895" s="23"/>
      <c r="AB895" s="47"/>
      <c r="AC895" s="27"/>
      <c r="AD895" s="50" t="s">
        <v>2808</v>
      </c>
      <c r="AE895" s="50">
        <v>5</v>
      </c>
      <c r="AF895" s="62" t="s">
        <v>127</v>
      </c>
      <c r="AG895" s="23"/>
      <c r="AH895" s="23"/>
      <c r="AI895" s="23"/>
      <c r="AJ895" s="23" t="s">
        <v>387</v>
      </c>
      <c r="AK895" s="27" t="s">
        <v>100</v>
      </c>
      <c r="AL895" s="27" t="s">
        <v>5952</v>
      </c>
      <c r="AM895" s="23"/>
      <c r="AN895" s="23"/>
      <c r="AO895" s="23"/>
      <c r="AP895" s="23"/>
      <c r="AQ895" s="23" t="s">
        <v>129</v>
      </c>
      <c r="AR895" s="23"/>
      <c r="AS895" s="23" t="s">
        <v>128</v>
      </c>
      <c r="AT895" s="23" t="s">
        <v>128</v>
      </c>
      <c r="AU895" s="23" t="s">
        <v>129</v>
      </c>
      <c r="AV895" s="23" t="s">
        <v>128</v>
      </c>
      <c r="AW895" s="23" t="s">
        <v>129</v>
      </c>
      <c r="AX895" s="23" t="s">
        <v>128</v>
      </c>
      <c r="AY895" s="23"/>
      <c r="AZ895" s="23" t="s">
        <v>2809</v>
      </c>
      <c r="BA895" s="65"/>
    </row>
    <row r="896" spans="1:53" ht="16.05" customHeight="1" x14ac:dyDescent="0.3">
      <c r="A896" s="23">
        <v>2008</v>
      </c>
      <c r="B896" s="27" t="s">
        <v>294</v>
      </c>
      <c r="C896" s="27" t="s">
        <v>304</v>
      </c>
      <c r="D896" s="27" t="s">
        <v>2810</v>
      </c>
      <c r="E896" s="28">
        <v>39685</v>
      </c>
      <c r="F896" s="36">
        <v>0.47591435185185182</v>
      </c>
      <c r="G896" s="22">
        <v>39685</v>
      </c>
      <c r="H896" s="37">
        <v>0.97591435185185194</v>
      </c>
      <c r="I896" s="34" t="s">
        <v>6250</v>
      </c>
      <c r="J896" s="35">
        <v>-39.715000000000003</v>
      </c>
      <c r="K896" s="35">
        <v>176.851</v>
      </c>
      <c r="L896" s="42">
        <v>31.8</v>
      </c>
      <c r="M896" s="35">
        <v>5.4379999999999997</v>
      </c>
      <c r="N896" s="35">
        <v>5.5</v>
      </c>
      <c r="O896" s="44"/>
      <c r="P896" s="44">
        <v>5.4</v>
      </c>
      <c r="Q896" s="44">
        <v>5.0999999999999996</v>
      </c>
      <c r="R896" s="44"/>
      <c r="S896" s="27" t="s">
        <v>5538</v>
      </c>
      <c r="T896" s="23" t="s">
        <v>139</v>
      </c>
      <c r="U896" s="27"/>
      <c r="V896" s="47"/>
      <c r="W896" s="47"/>
      <c r="X896" s="23" t="s">
        <v>126</v>
      </c>
      <c r="Y896" s="23"/>
      <c r="Z896" s="23" t="s">
        <v>126</v>
      </c>
      <c r="AA896" s="23"/>
      <c r="AB896" s="47"/>
      <c r="AC896" s="27"/>
      <c r="AD896" s="50" t="s">
        <v>470</v>
      </c>
      <c r="AE896" s="50" t="s">
        <v>126</v>
      </c>
      <c r="AF896" s="62" t="s">
        <v>137</v>
      </c>
      <c r="AG896" s="23"/>
      <c r="AH896" s="23"/>
      <c r="AI896" s="23"/>
      <c r="AJ896" s="23" t="s">
        <v>43</v>
      </c>
      <c r="AK896" s="27"/>
      <c r="AL896" s="27"/>
      <c r="AM896" s="23"/>
      <c r="AN896" s="23"/>
      <c r="AO896" s="23"/>
      <c r="AP896" s="23"/>
      <c r="AQ896" s="23" t="s">
        <v>129</v>
      </c>
      <c r="AR896" s="23"/>
      <c r="AS896" s="23" t="s">
        <v>129</v>
      </c>
      <c r="AT896" s="23" t="s">
        <v>128</v>
      </c>
      <c r="AU896" s="23" t="s">
        <v>129</v>
      </c>
      <c r="AV896" s="23" t="s">
        <v>128</v>
      </c>
      <c r="AW896" s="23" t="s">
        <v>129</v>
      </c>
      <c r="AX896" s="23" t="s">
        <v>128</v>
      </c>
      <c r="AY896" s="23"/>
      <c r="AZ896" s="23" t="s">
        <v>2811</v>
      </c>
      <c r="BA896" s="65"/>
    </row>
    <row r="897" spans="1:53" ht="16.05" customHeight="1" x14ac:dyDescent="0.3">
      <c r="A897" s="23">
        <v>2008</v>
      </c>
      <c r="B897" s="27" t="s">
        <v>123</v>
      </c>
      <c r="C897" s="27" t="s">
        <v>124</v>
      </c>
      <c r="D897" s="27" t="s">
        <v>2812</v>
      </c>
      <c r="E897" s="28">
        <v>39694</v>
      </c>
      <c r="F897" s="36">
        <v>9.9155092592592586E-2</v>
      </c>
      <c r="G897" s="22">
        <v>39694</v>
      </c>
      <c r="H897" s="37">
        <v>0.22415509259259259</v>
      </c>
      <c r="I897" s="34" t="s">
        <v>6250</v>
      </c>
      <c r="J897" s="35">
        <v>37.506999999999998</v>
      </c>
      <c r="K897" s="35">
        <v>38.503</v>
      </c>
      <c r="L897" s="42">
        <v>5.7</v>
      </c>
      <c r="M897" s="35">
        <v>5.0049999999999999</v>
      </c>
      <c r="N897" s="35"/>
      <c r="O897" s="44">
        <v>5.0999999999999996</v>
      </c>
      <c r="P897" s="44">
        <v>4.5999999999999996</v>
      </c>
      <c r="Q897" s="44">
        <v>4.0999999999999996</v>
      </c>
      <c r="R897" s="44"/>
      <c r="S897" s="27" t="s">
        <v>5496</v>
      </c>
      <c r="T897" s="23"/>
      <c r="U897" s="27"/>
      <c r="V897" s="47"/>
      <c r="W897" s="47"/>
      <c r="X897" s="23" t="s">
        <v>126</v>
      </c>
      <c r="Y897" s="23"/>
      <c r="Z897" s="23" t="s">
        <v>126</v>
      </c>
      <c r="AA897" s="23"/>
      <c r="AB897" s="47"/>
      <c r="AC897" s="27"/>
      <c r="AD897" s="50" t="s">
        <v>420</v>
      </c>
      <c r="AE897" s="50" t="s">
        <v>126</v>
      </c>
      <c r="AF897" s="66" t="s">
        <v>141</v>
      </c>
      <c r="AG897" s="23"/>
      <c r="AH897" s="23"/>
      <c r="AI897" s="23"/>
      <c r="AJ897" s="23" t="s">
        <v>43</v>
      </c>
      <c r="AK897" s="27"/>
      <c r="AL897" s="27"/>
      <c r="AM897" s="23"/>
      <c r="AN897" s="23"/>
      <c r="AO897" s="23"/>
      <c r="AP897" s="23"/>
      <c r="AQ897" s="23" t="s">
        <v>129</v>
      </c>
      <c r="AR897" s="23"/>
      <c r="AS897" s="23" t="s">
        <v>128</v>
      </c>
      <c r="AT897" s="23" t="s">
        <v>128</v>
      </c>
      <c r="AU897" s="23" t="s">
        <v>129</v>
      </c>
      <c r="AV897" s="23" t="s">
        <v>128</v>
      </c>
      <c r="AW897" s="23" t="s">
        <v>129</v>
      </c>
      <c r="AX897" s="23" t="s">
        <v>128</v>
      </c>
      <c r="AY897" s="23"/>
      <c r="AZ897" s="23" t="s">
        <v>2813</v>
      </c>
      <c r="BA897" s="65"/>
    </row>
    <row r="898" spans="1:53" ht="16.05" customHeight="1" x14ac:dyDescent="0.3">
      <c r="A898" s="23">
        <v>2008</v>
      </c>
      <c r="B898" s="27" t="s">
        <v>218</v>
      </c>
      <c r="C898" s="27" t="s">
        <v>426</v>
      </c>
      <c r="D898" s="27" t="s">
        <v>2814</v>
      </c>
      <c r="E898" s="28">
        <v>39700</v>
      </c>
      <c r="F898" s="36">
        <v>0.13017361111111111</v>
      </c>
      <c r="G898" s="22">
        <v>39700</v>
      </c>
      <c r="H898" s="37">
        <v>0.42184027777777783</v>
      </c>
      <c r="I898" s="34" t="s">
        <v>6250</v>
      </c>
      <c r="J898" s="35">
        <v>-3.9350000000000001</v>
      </c>
      <c r="K898" s="35">
        <v>103.05800000000001</v>
      </c>
      <c r="L898" s="42">
        <v>25.2</v>
      </c>
      <c r="M898" s="35">
        <v>5.2350000000000003</v>
      </c>
      <c r="N898" s="35">
        <v>5.6</v>
      </c>
      <c r="O898" s="44"/>
      <c r="P898" s="44">
        <v>5.4</v>
      </c>
      <c r="Q898" s="44"/>
      <c r="R898" s="44"/>
      <c r="S898" s="27" t="s">
        <v>5514</v>
      </c>
      <c r="T898" s="23" t="s">
        <v>582</v>
      </c>
      <c r="U898" s="27"/>
      <c r="V898" s="46"/>
      <c r="W898" s="47"/>
      <c r="X898" s="23">
        <v>2</v>
      </c>
      <c r="Y898" s="23"/>
      <c r="Z898" s="23"/>
      <c r="AA898" s="23"/>
      <c r="AB898" s="47"/>
      <c r="AC898" s="24" t="s">
        <v>5969</v>
      </c>
      <c r="AD898" s="23">
        <v>113</v>
      </c>
      <c r="AE898" s="23"/>
      <c r="AF898" s="50" t="s">
        <v>137</v>
      </c>
      <c r="AG898" s="23"/>
      <c r="AH898" s="23"/>
      <c r="AI898" s="23"/>
      <c r="AJ898" s="23" t="s">
        <v>43</v>
      </c>
      <c r="AK898" s="27" t="s">
        <v>102</v>
      </c>
      <c r="AL898" s="27" t="s">
        <v>2816</v>
      </c>
      <c r="AM898" s="23"/>
      <c r="AN898" s="23"/>
      <c r="AO898" s="23"/>
      <c r="AP898" s="23"/>
      <c r="AQ898" s="23" t="s">
        <v>129</v>
      </c>
      <c r="AR898" s="23"/>
      <c r="AS898" s="23" t="s">
        <v>129</v>
      </c>
      <c r="AT898" s="23" t="s">
        <v>129</v>
      </c>
      <c r="AU898" s="23" t="s">
        <v>129</v>
      </c>
      <c r="AV898" s="23" t="s">
        <v>129</v>
      </c>
      <c r="AW898" s="23" t="s">
        <v>129</v>
      </c>
      <c r="AX898" s="23" t="s">
        <v>128</v>
      </c>
      <c r="AY898" s="23"/>
      <c r="AZ898" s="23" t="s">
        <v>2815</v>
      </c>
      <c r="BA898" s="45"/>
    </row>
    <row r="899" spans="1:53" ht="16.05" customHeight="1" x14ac:dyDescent="0.3">
      <c r="A899" s="23">
        <v>2008</v>
      </c>
      <c r="B899" s="27" t="s">
        <v>357</v>
      </c>
      <c r="C899" s="27" t="s">
        <v>358</v>
      </c>
      <c r="D899" s="27" t="s">
        <v>2817</v>
      </c>
      <c r="E899" s="28">
        <v>39707</v>
      </c>
      <c r="F899" s="36">
        <v>0.90780092592592598</v>
      </c>
      <c r="G899" s="22">
        <v>39708</v>
      </c>
      <c r="H899" s="37">
        <v>0.13696759259259259</v>
      </c>
      <c r="I899" s="34" t="s">
        <v>6250</v>
      </c>
      <c r="J899" s="35">
        <v>17.437999999999999</v>
      </c>
      <c r="K899" s="35">
        <v>73.915000000000006</v>
      </c>
      <c r="L899" s="42">
        <v>10</v>
      </c>
      <c r="M899" s="43">
        <v>4.96</v>
      </c>
      <c r="N899" s="35"/>
      <c r="O899" s="44">
        <v>5</v>
      </c>
      <c r="P899" s="44">
        <v>4.9000000000000004</v>
      </c>
      <c r="Q899" s="44">
        <v>5.2</v>
      </c>
      <c r="R899" s="44"/>
      <c r="S899" s="27" t="s">
        <v>5110</v>
      </c>
      <c r="T899" s="23" t="s">
        <v>139</v>
      </c>
      <c r="U899" s="27"/>
      <c r="V899" s="46"/>
      <c r="W899" s="47"/>
      <c r="X899" s="23">
        <v>1</v>
      </c>
      <c r="Y899" s="23">
        <v>1</v>
      </c>
      <c r="Z899" s="23">
        <v>20</v>
      </c>
      <c r="AA899" s="23"/>
      <c r="AB899" s="47"/>
      <c r="AC899" s="27" t="s">
        <v>2818</v>
      </c>
      <c r="AD899" s="23">
        <v>1720</v>
      </c>
      <c r="AE899" s="23">
        <v>610</v>
      </c>
      <c r="AF899" s="62" t="s">
        <v>127</v>
      </c>
      <c r="AG899" s="23" t="s">
        <v>129</v>
      </c>
      <c r="AH899" s="23" t="s">
        <v>129</v>
      </c>
      <c r="AI899" s="23"/>
      <c r="AJ899" s="23" t="s">
        <v>43</v>
      </c>
      <c r="AK899" s="27"/>
      <c r="AL899" s="27"/>
      <c r="AM899" s="23"/>
      <c r="AN899" s="23"/>
      <c r="AO899" s="23"/>
      <c r="AP899" s="23"/>
      <c r="AQ899" s="23" t="s">
        <v>129</v>
      </c>
      <c r="AR899" s="23"/>
      <c r="AS899" s="23" t="s">
        <v>129</v>
      </c>
      <c r="AT899" s="23" t="s">
        <v>129</v>
      </c>
      <c r="AU899" s="23" t="s">
        <v>129</v>
      </c>
      <c r="AV899" s="23" t="s">
        <v>128</v>
      </c>
      <c r="AW899" s="23" t="s">
        <v>129</v>
      </c>
      <c r="AX899" s="23" t="s">
        <v>128</v>
      </c>
      <c r="AY899" s="23"/>
      <c r="AZ899" s="23" t="s">
        <v>2819</v>
      </c>
      <c r="BA899" s="45" t="s">
        <v>2820</v>
      </c>
    </row>
    <row r="900" spans="1:53" ht="16.05" customHeight="1" x14ac:dyDescent="0.3">
      <c r="A900" s="23">
        <v>2008</v>
      </c>
      <c r="B900" s="27" t="s">
        <v>187</v>
      </c>
      <c r="C900" s="27" t="s">
        <v>188</v>
      </c>
      <c r="D900" s="27" t="s">
        <v>2821</v>
      </c>
      <c r="E900" s="28">
        <v>39746</v>
      </c>
      <c r="F900" s="36">
        <v>0.84537037037037033</v>
      </c>
      <c r="G900" s="22">
        <v>39746</v>
      </c>
      <c r="H900" s="37">
        <v>0.9912037037037037</v>
      </c>
      <c r="I900" s="34" t="s">
        <v>6250</v>
      </c>
      <c r="J900" s="35">
        <v>26.533000000000001</v>
      </c>
      <c r="K900" s="35">
        <v>54.984999999999999</v>
      </c>
      <c r="L900" s="42">
        <v>28.8</v>
      </c>
      <c r="M900" s="35">
        <v>5.4240000000000004</v>
      </c>
      <c r="N900" s="35"/>
      <c r="O900" s="44">
        <v>5.0999999999999996</v>
      </c>
      <c r="P900" s="44">
        <v>5.2</v>
      </c>
      <c r="Q900" s="44">
        <v>4.8</v>
      </c>
      <c r="R900" s="44"/>
      <c r="S900" s="27" t="s">
        <v>5338</v>
      </c>
      <c r="T900" s="23" t="s">
        <v>582</v>
      </c>
      <c r="U900" s="27"/>
      <c r="V900" s="46"/>
      <c r="W900" s="47"/>
      <c r="X900" s="23">
        <v>0</v>
      </c>
      <c r="Y900" s="23">
        <v>0</v>
      </c>
      <c r="Z900" s="23">
        <v>9</v>
      </c>
      <c r="AA900" s="23"/>
      <c r="AB900" s="47"/>
      <c r="AC900" s="27"/>
      <c r="AD900" s="23" t="s">
        <v>470</v>
      </c>
      <c r="AE900" s="23"/>
      <c r="AF900" s="66"/>
      <c r="AG900" s="23"/>
      <c r="AH900" s="23"/>
      <c r="AI900" s="23"/>
      <c r="AJ900" s="23" t="s">
        <v>43</v>
      </c>
      <c r="AK900" s="27" t="s">
        <v>102</v>
      </c>
      <c r="AL900" s="27" t="s">
        <v>2823</v>
      </c>
      <c r="AM900" s="23"/>
      <c r="AN900" s="23"/>
      <c r="AO900" s="23"/>
      <c r="AP900" s="23"/>
      <c r="AQ900" s="23"/>
      <c r="AR900" s="23"/>
      <c r="AS900" s="23" t="s">
        <v>129</v>
      </c>
      <c r="AT900" s="23" t="s">
        <v>129</v>
      </c>
      <c r="AU900" s="23" t="s">
        <v>128</v>
      </c>
      <c r="AV900" s="23" t="s">
        <v>128</v>
      </c>
      <c r="AW900" s="23" t="s">
        <v>129</v>
      </c>
      <c r="AX900" s="23" t="s">
        <v>128</v>
      </c>
      <c r="AY900" s="23"/>
      <c r="AZ900" s="23" t="s">
        <v>2822</v>
      </c>
      <c r="BA900" s="65" t="s">
        <v>2824</v>
      </c>
    </row>
    <row r="901" spans="1:53" ht="16.05" customHeight="1" x14ac:dyDescent="0.3">
      <c r="A901" s="23">
        <v>2008</v>
      </c>
      <c r="B901" s="27" t="s">
        <v>187</v>
      </c>
      <c r="C901" s="27" t="s">
        <v>188</v>
      </c>
      <c r="D901" s="27" t="s">
        <v>2825</v>
      </c>
      <c r="E901" s="28">
        <v>39789</v>
      </c>
      <c r="F901" s="36">
        <v>0.56690972222222225</v>
      </c>
      <c r="G901" s="22">
        <v>39789</v>
      </c>
      <c r="H901" s="37">
        <v>0.7127430555555555</v>
      </c>
      <c r="I901" s="34" t="s">
        <v>6250</v>
      </c>
      <c r="J901" s="35">
        <v>26.99</v>
      </c>
      <c r="K901" s="35">
        <v>55.8</v>
      </c>
      <c r="L901" s="42">
        <v>15</v>
      </c>
      <c r="M901" s="35">
        <v>5.4240000000000004</v>
      </c>
      <c r="N901" s="35"/>
      <c r="O901" s="44"/>
      <c r="P901" s="44">
        <v>5.7</v>
      </c>
      <c r="Q901" s="44">
        <v>5.2</v>
      </c>
      <c r="R901" s="44"/>
      <c r="S901" s="27" t="s">
        <v>5338</v>
      </c>
      <c r="T901" s="23" t="s">
        <v>134</v>
      </c>
      <c r="U901" s="27"/>
      <c r="V901" s="46"/>
      <c r="W901" s="47"/>
      <c r="X901" s="23">
        <v>0</v>
      </c>
      <c r="Y901" s="23">
        <v>0</v>
      </c>
      <c r="Z901" s="23">
        <v>5</v>
      </c>
      <c r="AA901" s="23"/>
      <c r="AB901" s="47"/>
      <c r="AC901" s="27"/>
      <c r="AD901" s="23" t="s">
        <v>232</v>
      </c>
      <c r="AE901" s="23"/>
      <c r="AF901" s="66" t="s">
        <v>141</v>
      </c>
      <c r="AG901" s="23"/>
      <c r="AH901" s="23"/>
      <c r="AI901" s="23"/>
      <c r="AJ901" s="23" t="s">
        <v>390</v>
      </c>
      <c r="AK901" s="27" t="s">
        <v>97</v>
      </c>
      <c r="AL901" s="27" t="s">
        <v>2827</v>
      </c>
      <c r="AM901" s="23"/>
      <c r="AN901" s="23"/>
      <c r="AO901" s="23"/>
      <c r="AP901" s="23"/>
      <c r="AQ901" s="23" t="s">
        <v>129</v>
      </c>
      <c r="AR901" s="23"/>
      <c r="AS901" s="23" t="s">
        <v>129</v>
      </c>
      <c r="AT901" s="23" t="s">
        <v>129</v>
      </c>
      <c r="AU901" s="23" t="s">
        <v>129</v>
      </c>
      <c r="AV901" s="23" t="s">
        <v>128</v>
      </c>
      <c r="AW901" s="23" t="s">
        <v>129</v>
      </c>
      <c r="AX901" s="23" t="s">
        <v>128</v>
      </c>
      <c r="AY901" s="23"/>
      <c r="AZ901" s="23" t="s">
        <v>2826</v>
      </c>
      <c r="BA901" s="45"/>
    </row>
    <row r="902" spans="1:53" ht="16.05" customHeight="1" x14ac:dyDescent="0.3">
      <c r="A902" s="23">
        <v>2008</v>
      </c>
      <c r="B902" s="27" t="s">
        <v>130</v>
      </c>
      <c r="C902" s="27" t="s">
        <v>131</v>
      </c>
      <c r="D902" s="27" t="s">
        <v>2828</v>
      </c>
      <c r="E902" s="28">
        <v>39791</v>
      </c>
      <c r="F902" s="36">
        <v>0.7869328703703703</v>
      </c>
      <c r="G902" s="22">
        <v>39792</v>
      </c>
      <c r="H902" s="37">
        <v>0.12026620370370371</v>
      </c>
      <c r="I902" s="34" t="s">
        <v>6250</v>
      </c>
      <c r="J902" s="35">
        <v>32.518000000000001</v>
      </c>
      <c r="K902" s="35">
        <v>105.395</v>
      </c>
      <c r="L902" s="42">
        <v>24.5</v>
      </c>
      <c r="M902" s="35">
        <v>5.1440000000000001</v>
      </c>
      <c r="N902" s="35"/>
      <c r="O902" s="44">
        <v>5.4</v>
      </c>
      <c r="P902" s="44">
        <v>5.5</v>
      </c>
      <c r="Q902" s="44">
        <v>4.5</v>
      </c>
      <c r="R902" s="44"/>
      <c r="S902" s="27" t="s">
        <v>5362</v>
      </c>
      <c r="T902" s="23" t="s">
        <v>582</v>
      </c>
      <c r="U902" s="27"/>
      <c r="V902" s="46"/>
      <c r="W902" s="47"/>
      <c r="X902" s="23">
        <v>2</v>
      </c>
      <c r="Y902" s="23">
        <v>2</v>
      </c>
      <c r="Z902" s="23">
        <v>3</v>
      </c>
      <c r="AA902" s="23"/>
      <c r="AB902" s="47"/>
      <c r="AC902" s="27" t="s">
        <v>5702</v>
      </c>
      <c r="AD902" s="23"/>
      <c r="AE902" s="23">
        <v>13</v>
      </c>
      <c r="AF902" s="23"/>
      <c r="AG902" s="23"/>
      <c r="AH902" s="23"/>
      <c r="AI902" s="23"/>
      <c r="AJ902" s="23" t="s">
        <v>390</v>
      </c>
      <c r="AK902" s="27" t="s">
        <v>97</v>
      </c>
      <c r="AL902" s="27" t="s">
        <v>2830</v>
      </c>
      <c r="AM902" s="23"/>
      <c r="AN902" s="23"/>
      <c r="AO902" s="23"/>
      <c r="AP902" s="23"/>
      <c r="AQ902" s="23"/>
      <c r="AR902" s="23"/>
      <c r="AS902" s="23" t="s">
        <v>129</v>
      </c>
      <c r="AT902" s="23" t="s">
        <v>129</v>
      </c>
      <c r="AU902" s="23" t="s">
        <v>129</v>
      </c>
      <c r="AV902" s="23" t="s">
        <v>128</v>
      </c>
      <c r="AW902" s="23" t="s">
        <v>129</v>
      </c>
      <c r="AX902" s="23" t="s">
        <v>128</v>
      </c>
      <c r="AY902" s="23"/>
      <c r="AZ902" s="23" t="s">
        <v>2829</v>
      </c>
      <c r="BA902" s="65" t="s">
        <v>5703</v>
      </c>
    </row>
    <row r="903" spans="1:53" ht="16.05" customHeight="1" x14ac:dyDescent="0.3">
      <c r="A903" s="23">
        <v>2008</v>
      </c>
      <c r="B903" s="27" t="s">
        <v>1095</v>
      </c>
      <c r="C903" s="27" t="s">
        <v>2597</v>
      </c>
      <c r="D903" s="27" t="s">
        <v>2831</v>
      </c>
      <c r="E903" s="28">
        <v>39792</v>
      </c>
      <c r="F903" s="36">
        <v>0.45405092592592594</v>
      </c>
      <c r="G903" s="22">
        <v>39792</v>
      </c>
      <c r="H903" s="37">
        <v>0.32905092592592594</v>
      </c>
      <c r="I903" s="34" t="s">
        <v>6250</v>
      </c>
      <c r="J903" s="35">
        <v>-32.938000000000002</v>
      </c>
      <c r="K903" s="35">
        <v>-69.259</v>
      </c>
      <c r="L903" s="42">
        <v>10</v>
      </c>
      <c r="M903" s="43">
        <v>4.6500000000000004</v>
      </c>
      <c r="N903" s="35"/>
      <c r="O903" s="44"/>
      <c r="P903" s="44">
        <v>4.0999999999999996</v>
      </c>
      <c r="Q903" s="44">
        <v>3.7</v>
      </c>
      <c r="R903" s="44"/>
      <c r="S903" s="27" t="s">
        <v>5110</v>
      </c>
      <c r="T903" s="23" t="s">
        <v>139</v>
      </c>
      <c r="U903" s="27"/>
      <c r="V903" s="46"/>
      <c r="W903" s="47"/>
      <c r="X903" s="23">
        <v>0</v>
      </c>
      <c r="Y903" s="23">
        <v>0</v>
      </c>
      <c r="Z903" s="23">
        <v>0</v>
      </c>
      <c r="AA903" s="23"/>
      <c r="AB903" s="47"/>
      <c r="AC903" s="27"/>
      <c r="AD903" s="23" t="s">
        <v>470</v>
      </c>
      <c r="AE903" s="23"/>
      <c r="AF903" s="66" t="s">
        <v>141</v>
      </c>
      <c r="AG903" s="23"/>
      <c r="AH903" s="23"/>
      <c r="AI903" s="23"/>
      <c r="AJ903" s="23" t="s">
        <v>43</v>
      </c>
      <c r="AK903" s="27" t="s">
        <v>100</v>
      </c>
      <c r="AL903" s="27"/>
      <c r="AM903" s="23"/>
      <c r="AN903" s="23"/>
      <c r="AO903" s="23"/>
      <c r="AP903" s="23"/>
      <c r="AQ903" s="23" t="s">
        <v>129</v>
      </c>
      <c r="AR903" s="23"/>
      <c r="AS903" s="23" t="s">
        <v>128</v>
      </c>
      <c r="AT903" s="23" t="s">
        <v>128</v>
      </c>
      <c r="AU903" s="23" t="s">
        <v>129</v>
      </c>
      <c r="AV903" s="23" t="s">
        <v>128</v>
      </c>
      <c r="AW903" s="23" t="s">
        <v>129</v>
      </c>
      <c r="AX903" s="23" t="s">
        <v>128</v>
      </c>
      <c r="AY903" s="23"/>
      <c r="AZ903" s="23" t="s">
        <v>2832</v>
      </c>
      <c r="BA903" s="65" t="s">
        <v>2833</v>
      </c>
    </row>
    <row r="904" spans="1:53" ht="16.05" customHeight="1" x14ac:dyDescent="0.3">
      <c r="A904" s="23">
        <v>2008</v>
      </c>
      <c r="B904" s="27" t="s">
        <v>159</v>
      </c>
      <c r="C904" s="27" t="s">
        <v>160</v>
      </c>
      <c r="D904" s="27" t="s">
        <v>1610</v>
      </c>
      <c r="E904" s="28">
        <v>39805</v>
      </c>
      <c r="F904" s="36">
        <v>0.64192129629629624</v>
      </c>
      <c r="G904" s="22">
        <v>39805</v>
      </c>
      <c r="H904" s="37">
        <v>0.68358796296296298</v>
      </c>
      <c r="I904" s="34" t="s">
        <v>6250</v>
      </c>
      <c r="J904" s="35">
        <v>44.555</v>
      </c>
      <c r="K904" s="35">
        <v>10.41</v>
      </c>
      <c r="L904" s="42">
        <v>28.3</v>
      </c>
      <c r="M904" s="35">
        <v>5.47</v>
      </c>
      <c r="N904" s="35">
        <v>5.36</v>
      </c>
      <c r="O904" s="44"/>
      <c r="P904" s="44">
        <v>5.2</v>
      </c>
      <c r="Q904" s="44"/>
      <c r="R904" s="44"/>
      <c r="S904" s="27" t="s">
        <v>5515</v>
      </c>
      <c r="T904" s="23" t="s">
        <v>139</v>
      </c>
      <c r="U904" s="27"/>
      <c r="V904" s="46"/>
      <c r="W904" s="47"/>
      <c r="X904" s="23">
        <v>0</v>
      </c>
      <c r="Y904" s="23">
        <v>0</v>
      </c>
      <c r="Z904" s="23">
        <v>0</v>
      </c>
      <c r="AA904" s="23"/>
      <c r="AB904" s="47">
        <v>24</v>
      </c>
      <c r="AC904" s="27"/>
      <c r="AD904" s="23" t="s">
        <v>232</v>
      </c>
      <c r="AE904" s="23"/>
      <c r="AF904" s="66"/>
      <c r="AG904" s="23"/>
      <c r="AH904" s="23"/>
      <c r="AI904" s="23"/>
      <c r="AJ904" s="23" t="s">
        <v>43</v>
      </c>
      <c r="AK904" s="27" t="s">
        <v>572</v>
      </c>
      <c r="AL904" s="27"/>
      <c r="AM904" s="23"/>
      <c r="AN904" s="23"/>
      <c r="AO904" s="23"/>
      <c r="AP904" s="23"/>
      <c r="AQ904" s="23"/>
      <c r="AR904" s="23"/>
      <c r="AS904" s="23" t="s">
        <v>128</v>
      </c>
      <c r="AT904" s="23" t="s">
        <v>128</v>
      </c>
      <c r="AU904" s="23" t="s">
        <v>128</v>
      </c>
      <c r="AV904" s="23" t="s">
        <v>128</v>
      </c>
      <c r="AW904" s="23" t="s">
        <v>128</v>
      </c>
      <c r="AX904" s="23" t="s">
        <v>128</v>
      </c>
      <c r="AY904" s="23"/>
      <c r="AZ904" s="23" t="s">
        <v>2834</v>
      </c>
      <c r="BA904" s="45" t="s">
        <v>2835</v>
      </c>
    </row>
    <row r="905" spans="1:53" ht="16.05" customHeight="1" x14ac:dyDescent="0.3">
      <c r="A905" s="23">
        <v>2008</v>
      </c>
      <c r="B905" s="27" t="s">
        <v>130</v>
      </c>
      <c r="C905" s="27" t="s">
        <v>131</v>
      </c>
      <c r="D905" s="27" t="s">
        <v>2836</v>
      </c>
      <c r="E905" s="28">
        <v>39807</v>
      </c>
      <c r="F905" s="36">
        <v>0.84781249999999997</v>
      </c>
      <c r="G905" s="22">
        <v>39808</v>
      </c>
      <c r="H905" s="37">
        <v>0.11864583333333334</v>
      </c>
      <c r="I905" s="34" t="s">
        <v>6250</v>
      </c>
      <c r="J905" s="35">
        <v>23.97</v>
      </c>
      <c r="K905" s="35">
        <v>97.569000000000003</v>
      </c>
      <c r="L905" s="42">
        <v>35</v>
      </c>
      <c r="M905" s="35">
        <v>4.8760000000000003</v>
      </c>
      <c r="N905" s="35"/>
      <c r="O905" s="44">
        <v>5.0999999999999996</v>
      </c>
      <c r="P905" s="44">
        <v>4.5999999999999996</v>
      </c>
      <c r="Q905" s="44">
        <v>4.3</v>
      </c>
      <c r="R905" s="44"/>
      <c r="S905" s="27" t="s">
        <v>5516</v>
      </c>
      <c r="T905" s="23" t="s">
        <v>1098</v>
      </c>
      <c r="U905" s="27"/>
      <c r="V905" s="46">
        <v>100000</v>
      </c>
      <c r="W905" s="93" t="s">
        <v>2837</v>
      </c>
      <c r="X905" s="23">
        <v>0</v>
      </c>
      <c r="Y905" s="23">
        <v>0</v>
      </c>
      <c r="Z905" s="23" t="s">
        <v>2838</v>
      </c>
      <c r="AA905" s="23">
        <v>30</v>
      </c>
      <c r="AB905" s="93" t="s">
        <v>2839</v>
      </c>
      <c r="AC905" s="27"/>
      <c r="AD905" s="23">
        <v>5400</v>
      </c>
      <c r="AE905" s="50" t="s">
        <v>898</v>
      </c>
      <c r="AF905" s="62" t="s">
        <v>2840</v>
      </c>
      <c r="AG905" s="23" t="s">
        <v>129</v>
      </c>
      <c r="AH905" s="23"/>
      <c r="AI905" s="23"/>
      <c r="AJ905" s="23" t="s">
        <v>43</v>
      </c>
      <c r="AK905" s="27"/>
      <c r="AL905" s="27" t="s">
        <v>2842</v>
      </c>
      <c r="AM905" s="23"/>
      <c r="AN905" s="23"/>
      <c r="AO905" s="23"/>
      <c r="AP905" s="23"/>
      <c r="AQ905" s="23"/>
      <c r="AR905" s="23"/>
      <c r="AS905" s="23" t="s">
        <v>129</v>
      </c>
      <c r="AT905" s="23" t="s">
        <v>129</v>
      </c>
      <c r="AU905" s="23" t="s">
        <v>129</v>
      </c>
      <c r="AV905" s="23" t="s">
        <v>129</v>
      </c>
      <c r="AW905" s="23" t="s">
        <v>129</v>
      </c>
      <c r="AX905" s="23" t="s">
        <v>128</v>
      </c>
      <c r="AY905" s="23"/>
      <c r="AZ905" s="23" t="s">
        <v>2841</v>
      </c>
      <c r="BA905" s="65" t="s">
        <v>2843</v>
      </c>
    </row>
    <row r="906" spans="1:53" ht="16.05" customHeight="1" x14ac:dyDescent="0.3">
      <c r="A906" s="23">
        <v>2009</v>
      </c>
      <c r="B906" s="27" t="s">
        <v>269</v>
      </c>
      <c r="C906" s="27" t="s">
        <v>270</v>
      </c>
      <c r="D906" s="27" t="s">
        <v>2844</v>
      </c>
      <c r="E906" s="28">
        <v>39834</v>
      </c>
      <c r="F906" s="36">
        <v>0.76184027777777785</v>
      </c>
      <c r="G906" s="22">
        <v>39834</v>
      </c>
      <c r="H906" s="37">
        <v>0.55350694444444448</v>
      </c>
      <c r="I906" s="34" t="s">
        <v>6250</v>
      </c>
      <c r="J906" s="35">
        <v>-11.779</v>
      </c>
      <c r="K906" s="35">
        <v>-75.626000000000005</v>
      </c>
      <c r="L906" s="42">
        <v>10</v>
      </c>
      <c r="M906" s="43">
        <v>4.67</v>
      </c>
      <c r="N906" s="35"/>
      <c r="O906" s="44"/>
      <c r="P906" s="44">
        <v>4.5999999999999996</v>
      </c>
      <c r="Q906" s="44"/>
      <c r="R906" s="44"/>
      <c r="S906" s="27" t="s">
        <v>5110</v>
      </c>
      <c r="T906" s="23" t="s">
        <v>139</v>
      </c>
      <c r="U906" s="27"/>
      <c r="V906" s="46"/>
      <c r="W906" s="47"/>
      <c r="X906" s="23"/>
      <c r="Y906" s="23"/>
      <c r="Z906" s="23"/>
      <c r="AA906" s="23"/>
      <c r="AB906" s="47"/>
      <c r="AC906" s="27"/>
      <c r="AD906" s="23">
        <v>500</v>
      </c>
      <c r="AE906" s="23">
        <v>50</v>
      </c>
      <c r="AF906" s="62" t="s">
        <v>137</v>
      </c>
      <c r="AG906" s="23"/>
      <c r="AH906" s="23"/>
      <c r="AI906" s="23"/>
      <c r="AJ906" s="23" t="s">
        <v>1631</v>
      </c>
      <c r="AK906" s="27"/>
      <c r="AL906" s="27"/>
      <c r="AM906" s="23"/>
      <c r="AN906" s="23"/>
      <c r="AO906" s="23"/>
      <c r="AP906" s="23"/>
      <c r="AQ906" s="23" t="s">
        <v>129</v>
      </c>
      <c r="AR906" s="23"/>
      <c r="AS906" s="23" t="s">
        <v>129</v>
      </c>
      <c r="AT906" s="23" t="s">
        <v>128</v>
      </c>
      <c r="AU906" s="23" t="s">
        <v>129</v>
      </c>
      <c r="AV906" s="23" t="s">
        <v>128</v>
      </c>
      <c r="AW906" s="23" t="s">
        <v>129</v>
      </c>
      <c r="AX906" s="23" t="s">
        <v>128</v>
      </c>
      <c r="AY906" s="23"/>
      <c r="AZ906" s="23" t="s">
        <v>2845</v>
      </c>
      <c r="BA906" s="45" t="s">
        <v>6447</v>
      </c>
    </row>
    <row r="907" spans="1:53" ht="16.05" customHeight="1" x14ac:dyDescent="0.3">
      <c r="A907" s="23">
        <v>2009</v>
      </c>
      <c r="B907" s="27" t="s">
        <v>130</v>
      </c>
      <c r="C907" s="27" t="s">
        <v>131</v>
      </c>
      <c r="D907" s="27" t="s">
        <v>2846</v>
      </c>
      <c r="E907" s="28">
        <v>39838</v>
      </c>
      <c r="F907" s="36">
        <v>7.4849537037037034E-2</v>
      </c>
      <c r="G907" s="22">
        <v>39838</v>
      </c>
      <c r="H907" s="37">
        <v>0.40818287037037032</v>
      </c>
      <c r="I907" s="34" t="s">
        <v>6250</v>
      </c>
      <c r="J907" s="35">
        <v>43.235999999999997</v>
      </c>
      <c r="K907" s="35">
        <v>80.893000000000001</v>
      </c>
      <c r="L907" s="42">
        <v>19</v>
      </c>
      <c r="M907" s="35">
        <v>5.0960000000000001</v>
      </c>
      <c r="N907" s="35"/>
      <c r="O907" s="44"/>
      <c r="P907" s="44">
        <v>5.3</v>
      </c>
      <c r="Q907" s="44"/>
      <c r="R907" s="44"/>
      <c r="S907" s="27" t="s">
        <v>5493</v>
      </c>
      <c r="T907" s="23"/>
      <c r="U907" s="27"/>
      <c r="V907" s="46"/>
      <c r="W907" s="46">
        <v>4549</v>
      </c>
      <c r="X907" s="23"/>
      <c r="Y907" s="23"/>
      <c r="Z907" s="23"/>
      <c r="AA907" s="23">
        <v>4549</v>
      </c>
      <c r="AB907" s="47"/>
      <c r="AC907" s="27"/>
      <c r="AD907" s="23">
        <v>3000</v>
      </c>
      <c r="AE907" s="23">
        <v>200</v>
      </c>
      <c r="AF907" s="66">
        <v>3100000</v>
      </c>
      <c r="AG907" s="23"/>
      <c r="AH907" s="23"/>
      <c r="AI907" s="23"/>
      <c r="AJ907" s="23" t="s">
        <v>1631</v>
      </c>
      <c r="AK907" s="27"/>
      <c r="AL907" s="27"/>
      <c r="AM907" s="23"/>
      <c r="AN907" s="23"/>
      <c r="AO907" s="23"/>
      <c r="AP907" s="23"/>
      <c r="AQ907" s="23"/>
      <c r="AR907" s="23"/>
      <c r="AS907" s="23" t="s">
        <v>128</v>
      </c>
      <c r="AT907" s="23" t="s">
        <v>128</v>
      </c>
      <c r="AU907" s="23" t="s">
        <v>128</v>
      </c>
      <c r="AV907" s="23" t="s">
        <v>129</v>
      </c>
      <c r="AW907" s="23" t="s">
        <v>128</v>
      </c>
      <c r="AX907" s="23" t="s">
        <v>128</v>
      </c>
      <c r="AY907" s="23"/>
      <c r="AZ907" s="23" t="s">
        <v>2847</v>
      </c>
      <c r="BA907" s="65" t="s">
        <v>2848</v>
      </c>
    </row>
    <row r="908" spans="1:53" ht="16.05" customHeight="1" x14ac:dyDescent="0.3">
      <c r="A908" s="23">
        <v>2009</v>
      </c>
      <c r="B908" s="27" t="s">
        <v>130</v>
      </c>
      <c r="C908" s="27" t="s">
        <v>131</v>
      </c>
      <c r="D908" s="27" t="s">
        <v>2849</v>
      </c>
      <c r="E908" s="28">
        <v>39864</v>
      </c>
      <c r="F908" s="36">
        <v>0.4183912037037037</v>
      </c>
      <c r="G908" s="22">
        <v>39864</v>
      </c>
      <c r="H908" s="37">
        <v>0.75172453703703701</v>
      </c>
      <c r="I908" s="34" t="s">
        <v>6250</v>
      </c>
      <c r="J908" s="35">
        <v>40.656999999999996</v>
      </c>
      <c r="K908" s="35">
        <v>78.691999999999993</v>
      </c>
      <c r="L908" s="42">
        <v>17.2</v>
      </c>
      <c r="M908" s="35">
        <v>5.2839999999999998</v>
      </c>
      <c r="N908" s="35"/>
      <c r="O908" s="44"/>
      <c r="P908" s="44">
        <v>5.5</v>
      </c>
      <c r="Q908" s="44">
        <v>4.8</v>
      </c>
      <c r="R908" s="44"/>
      <c r="S908" s="27" t="s">
        <v>5296</v>
      </c>
      <c r="T908" s="23" t="s">
        <v>497</v>
      </c>
      <c r="U908" s="27"/>
      <c r="V908" s="46"/>
      <c r="W908" s="46"/>
      <c r="X908" s="23">
        <v>0</v>
      </c>
      <c r="Y908" s="23">
        <v>0</v>
      </c>
      <c r="Z908" s="23">
        <v>0</v>
      </c>
      <c r="AA908" s="23"/>
      <c r="AB908" s="47"/>
      <c r="AC908" s="27"/>
      <c r="AD908" s="50" t="s">
        <v>2850</v>
      </c>
      <c r="AE908" s="50" t="s">
        <v>2851</v>
      </c>
      <c r="AF908" s="62" t="s">
        <v>127</v>
      </c>
      <c r="AG908" s="23"/>
      <c r="AH908" s="23"/>
      <c r="AI908" s="23"/>
      <c r="AJ908" s="23" t="s">
        <v>43</v>
      </c>
      <c r="AK908" s="27" t="s">
        <v>1300</v>
      </c>
      <c r="AL908" s="27"/>
      <c r="AM908" s="23"/>
      <c r="AN908" s="23"/>
      <c r="AO908" s="23"/>
      <c r="AP908" s="23"/>
      <c r="AQ908" s="23" t="s">
        <v>129</v>
      </c>
      <c r="AR908" s="23"/>
      <c r="AS908" s="23" t="s">
        <v>129</v>
      </c>
      <c r="AT908" s="23" t="s">
        <v>128</v>
      </c>
      <c r="AU908" s="23" t="s">
        <v>129</v>
      </c>
      <c r="AV908" s="23" t="s">
        <v>128</v>
      </c>
      <c r="AW908" s="23" t="s">
        <v>129</v>
      </c>
      <c r="AX908" s="23" t="s">
        <v>128</v>
      </c>
      <c r="AY908" s="23"/>
      <c r="AZ908" s="23" t="s">
        <v>2852</v>
      </c>
      <c r="BA908" s="65" t="s">
        <v>2853</v>
      </c>
    </row>
    <row r="909" spans="1:53" ht="16.05" customHeight="1" x14ac:dyDescent="0.3">
      <c r="A909" s="23">
        <v>2009</v>
      </c>
      <c r="B909" s="27" t="s">
        <v>357</v>
      </c>
      <c r="C909" s="27" t="s">
        <v>358</v>
      </c>
      <c r="D909" s="27" t="s">
        <v>2854</v>
      </c>
      <c r="E909" s="28">
        <v>39898</v>
      </c>
      <c r="F909" s="36">
        <v>0.19734953703703703</v>
      </c>
      <c r="G909" s="22">
        <v>39898</v>
      </c>
      <c r="H909" s="37">
        <v>0.42651620370370374</v>
      </c>
      <c r="I909" s="34" t="s">
        <v>6250</v>
      </c>
      <c r="J909" s="35">
        <v>22.399000000000001</v>
      </c>
      <c r="K909" s="35">
        <v>85.903000000000006</v>
      </c>
      <c r="L909" s="42">
        <v>10</v>
      </c>
      <c r="M909" s="43">
        <v>4.09</v>
      </c>
      <c r="N909" s="35"/>
      <c r="O909" s="44">
        <v>4.2</v>
      </c>
      <c r="P909" s="57">
        <v>4.0999999999999996</v>
      </c>
      <c r="Q909" s="44"/>
      <c r="R909" s="44"/>
      <c r="S909" s="27" t="s">
        <v>5110</v>
      </c>
      <c r="T909" s="23" t="s">
        <v>497</v>
      </c>
      <c r="U909" s="27"/>
      <c r="V909" s="46"/>
      <c r="W909" s="47"/>
      <c r="X909" s="23">
        <v>0</v>
      </c>
      <c r="Y909" s="23">
        <v>0</v>
      </c>
      <c r="Z909" s="23">
        <v>5</v>
      </c>
      <c r="AA909" s="23"/>
      <c r="AB909" s="47"/>
      <c r="AC909" s="27"/>
      <c r="AD909" s="23"/>
      <c r="AE909" s="23"/>
      <c r="AF909" s="23" t="s">
        <v>141</v>
      </c>
      <c r="AG909" s="23"/>
      <c r="AH909" s="23" t="s">
        <v>867</v>
      </c>
      <c r="AI909" s="23"/>
      <c r="AJ909" s="23" t="s">
        <v>43</v>
      </c>
      <c r="AK909" s="27" t="s">
        <v>100</v>
      </c>
      <c r="AL909" s="27"/>
      <c r="AM909" s="23"/>
      <c r="AN909" s="23"/>
      <c r="AO909" s="23"/>
      <c r="AP909" s="23"/>
      <c r="AQ909" s="23" t="s">
        <v>129</v>
      </c>
      <c r="AR909" s="23"/>
      <c r="AS909" s="23" t="s">
        <v>129</v>
      </c>
      <c r="AT909" s="23" t="s">
        <v>129</v>
      </c>
      <c r="AU909" s="23" t="s">
        <v>129</v>
      </c>
      <c r="AV909" s="23" t="s">
        <v>128</v>
      </c>
      <c r="AW909" s="23" t="s">
        <v>129</v>
      </c>
      <c r="AX909" s="23" t="s">
        <v>128</v>
      </c>
      <c r="AY909" s="23"/>
      <c r="AZ909" s="23" t="s">
        <v>2855</v>
      </c>
      <c r="BA909" s="45" t="s">
        <v>2856</v>
      </c>
    </row>
    <row r="910" spans="1:53" ht="16.05" customHeight="1" x14ac:dyDescent="0.3">
      <c r="A910" s="23">
        <v>2009</v>
      </c>
      <c r="B910" s="27" t="s">
        <v>443</v>
      </c>
      <c r="C910" s="27" t="s">
        <v>444</v>
      </c>
      <c r="D910" s="27" t="s">
        <v>2857</v>
      </c>
      <c r="E910" s="28">
        <v>39903</v>
      </c>
      <c r="F910" s="36">
        <v>0.74344907407407401</v>
      </c>
      <c r="G910" s="22">
        <v>39903</v>
      </c>
      <c r="H910" s="37">
        <v>0.49344907407407407</v>
      </c>
      <c r="I910" s="34" t="s">
        <v>6250</v>
      </c>
      <c r="J910" s="35">
        <v>13.452</v>
      </c>
      <c r="K910" s="35">
        <v>-86.06</v>
      </c>
      <c r="L910" s="42">
        <v>35.5</v>
      </c>
      <c r="M910" s="43">
        <v>4.34</v>
      </c>
      <c r="N910" s="35"/>
      <c r="O910" s="44">
        <v>4.9000000000000004</v>
      </c>
      <c r="P910" s="44">
        <v>4.4000000000000004</v>
      </c>
      <c r="Q910" s="44"/>
      <c r="R910" s="44"/>
      <c r="S910" s="27" t="s">
        <v>5110</v>
      </c>
      <c r="T910" s="23" t="s">
        <v>1336</v>
      </c>
      <c r="U910" s="27"/>
      <c r="V910" s="46"/>
      <c r="W910" s="47"/>
      <c r="X910" s="23"/>
      <c r="Y910" s="23"/>
      <c r="Z910" s="23"/>
      <c r="AA910" s="23"/>
      <c r="AB910" s="47"/>
      <c r="AC910" s="27"/>
      <c r="AD910" s="23">
        <v>10</v>
      </c>
      <c r="AE910" s="23">
        <v>3</v>
      </c>
      <c r="AF910" s="66" t="s">
        <v>141</v>
      </c>
      <c r="AG910" s="23"/>
      <c r="AH910" s="23"/>
      <c r="AI910" s="23"/>
      <c r="AJ910" s="23" t="s">
        <v>1631</v>
      </c>
      <c r="AK910" s="27"/>
      <c r="AL910" s="27"/>
      <c r="AM910" s="23"/>
      <c r="AN910" s="23"/>
      <c r="AO910" s="23"/>
      <c r="AP910" s="23"/>
      <c r="AQ910" s="23" t="s">
        <v>129</v>
      </c>
      <c r="AR910" s="23"/>
      <c r="AS910" s="23" t="s">
        <v>129</v>
      </c>
      <c r="AT910" s="23" t="s">
        <v>128</v>
      </c>
      <c r="AU910" s="23" t="s">
        <v>129</v>
      </c>
      <c r="AV910" s="23" t="s">
        <v>128</v>
      </c>
      <c r="AW910" s="23" t="s">
        <v>129</v>
      </c>
      <c r="AX910" s="23" t="s">
        <v>128</v>
      </c>
      <c r="AY910" s="23"/>
      <c r="AZ910" s="23" t="s">
        <v>2858</v>
      </c>
      <c r="BA910" s="45" t="s">
        <v>6452</v>
      </c>
    </row>
    <row r="911" spans="1:53" ht="16.05" customHeight="1" x14ac:dyDescent="0.3">
      <c r="A911" s="23">
        <v>2009</v>
      </c>
      <c r="B911" s="27" t="s">
        <v>357</v>
      </c>
      <c r="C911" s="27" t="s">
        <v>358</v>
      </c>
      <c r="D911" s="27" t="s">
        <v>2859</v>
      </c>
      <c r="E911" s="28">
        <v>39912</v>
      </c>
      <c r="F911" s="36">
        <v>7.4282407407407408E-2</v>
      </c>
      <c r="G911" s="22">
        <v>39912</v>
      </c>
      <c r="H911" s="37">
        <v>0.30344907407407407</v>
      </c>
      <c r="I911" s="34" t="s">
        <v>6250</v>
      </c>
      <c r="J911" s="35">
        <v>27.143000000000001</v>
      </c>
      <c r="K911" s="35">
        <v>70.748999999999995</v>
      </c>
      <c r="L911" s="42">
        <v>44</v>
      </c>
      <c r="M911" s="35">
        <v>5.1630000000000003</v>
      </c>
      <c r="N911" s="35"/>
      <c r="O911" s="44"/>
      <c r="P911" s="44"/>
      <c r="Q911" s="44"/>
      <c r="R911" s="44"/>
      <c r="S911" s="27" t="s">
        <v>5359</v>
      </c>
      <c r="T911" s="23"/>
      <c r="U911" s="27"/>
      <c r="V911" s="46"/>
      <c r="W911" s="47"/>
      <c r="X911" s="23">
        <v>0</v>
      </c>
      <c r="Y911" s="23">
        <v>0</v>
      </c>
      <c r="Z911" s="23">
        <v>6</v>
      </c>
      <c r="AA911" s="23"/>
      <c r="AB911" s="47"/>
      <c r="AC911" s="27"/>
      <c r="AD911" s="23" t="s">
        <v>156</v>
      </c>
      <c r="AE911" s="23"/>
      <c r="AF911" s="50" t="s">
        <v>137</v>
      </c>
      <c r="AG911" s="23"/>
      <c r="AH911" s="23"/>
      <c r="AI911" s="23"/>
      <c r="AJ911" s="23" t="s">
        <v>1631</v>
      </c>
      <c r="AK911" s="27"/>
      <c r="AL911" s="27"/>
      <c r="AM911" s="23"/>
      <c r="AN911" s="23"/>
      <c r="AO911" s="23"/>
      <c r="AP911" s="23"/>
      <c r="AQ911" s="23" t="s">
        <v>129</v>
      </c>
      <c r="AR911" s="23"/>
      <c r="AS911" s="23" t="s">
        <v>129</v>
      </c>
      <c r="AT911" s="23" t="s">
        <v>129</v>
      </c>
      <c r="AU911" s="23" t="s">
        <v>129</v>
      </c>
      <c r="AV911" s="23" t="s">
        <v>128</v>
      </c>
      <c r="AW911" s="23" t="s">
        <v>129</v>
      </c>
      <c r="AX911" s="23" t="s">
        <v>128</v>
      </c>
      <c r="AY911" s="23"/>
      <c r="AZ911" s="23" t="s">
        <v>2860</v>
      </c>
      <c r="BA911" s="45" t="s">
        <v>6450</v>
      </c>
    </row>
    <row r="912" spans="1:53" ht="16.05" customHeight="1" x14ac:dyDescent="0.3">
      <c r="A912" s="23">
        <v>2009</v>
      </c>
      <c r="B912" s="27" t="s">
        <v>393</v>
      </c>
      <c r="C912" s="27" t="s">
        <v>1329</v>
      </c>
      <c r="D912" s="27" t="s">
        <v>2861</v>
      </c>
      <c r="E912" s="28">
        <v>39919</v>
      </c>
      <c r="F912" s="36">
        <v>0.8943402777777778</v>
      </c>
      <c r="G912" s="22">
        <v>39920</v>
      </c>
      <c r="H912" s="37">
        <v>8.184027777777779E-2</v>
      </c>
      <c r="I912" s="34" t="s">
        <v>6250</v>
      </c>
      <c r="J912" s="35">
        <v>34.185000000000002</v>
      </c>
      <c r="K912" s="35">
        <v>70.075999999999993</v>
      </c>
      <c r="L912" s="42">
        <v>5.9</v>
      </c>
      <c r="M912" s="35">
        <v>5.2110000000000003</v>
      </c>
      <c r="N912" s="35"/>
      <c r="O912" s="44"/>
      <c r="P912" s="44">
        <v>5.4</v>
      </c>
      <c r="Q912" s="44"/>
      <c r="R912" s="44"/>
      <c r="S912" s="27" t="s">
        <v>5332</v>
      </c>
      <c r="T912" s="23" t="s">
        <v>724</v>
      </c>
      <c r="U912" s="27"/>
      <c r="V912" s="46">
        <v>90000</v>
      </c>
      <c r="W912" s="47">
        <v>3309</v>
      </c>
      <c r="X912" s="50" t="s">
        <v>2862</v>
      </c>
      <c r="Y912" s="50" t="s">
        <v>2862</v>
      </c>
      <c r="Z912" s="50" t="s">
        <v>2863</v>
      </c>
      <c r="AA912" s="23" t="s">
        <v>2864</v>
      </c>
      <c r="AB912" s="47"/>
      <c r="AC912" s="24" t="s">
        <v>5698</v>
      </c>
      <c r="AD912" s="23">
        <v>200</v>
      </c>
      <c r="AE912" s="50" t="s">
        <v>5697</v>
      </c>
      <c r="AF912" s="50" t="s">
        <v>137</v>
      </c>
      <c r="AG912" s="23"/>
      <c r="AH912" s="23"/>
      <c r="AI912" s="23"/>
      <c r="AJ912" s="23" t="s">
        <v>43</v>
      </c>
      <c r="AK912" s="27" t="s">
        <v>494</v>
      </c>
      <c r="AL912" s="27" t="s">
        <v>2866</v>
      </c>
      <c r="AM912" s="23"/>
      <c r="AN912" s="23"/>
      <c r="AO912" s="23"/>
      <c r="AP912" s="23"/>
      <c r="AQ912" s="23" t="s">
        <v>129</v>
      </c>
      <c r="AR912" s="23"/>
      <c r="AS912" s="23" t="s">
        <v>129</v>
      </c>
      <c r="AT912" s="23" t="s">
        <v>129</v>
      </c>
      <c r="AU912" s="23" t="s">
        <v>129</v>
      </c>
      <c r="AV912" s="23" t="s">
        <v>129</v>
      </c>
      <c r="AW912" s="23" t="s">
        <v>129</v>
      </c>
      <c r="AX912" s="23" t="s">
        <v>128</v>
      </c>
      <c r="AY912" s="23"/>
      <c r="AZ912" s="23" t="s">
        <v>2865</v>
      </c>
      <c r="BA912" s="65" t="s">
        <v>2867</v>
      </c>
    </row>
    <row r="913" spans="1:53" ht="16.05" customHeight="1" x14ac:dyDescent="0.3">
      <c r="A913" s="23">
        <v>2009</v>
      </c>
      <c r="B913" s="27" t="s">
        <v>148</v>
      </c>
      <c r="C913" s="27" t="s">
        <v>191</v>
      </c>
      <c r="D913" s="27" t="s">
        <v>2023</v>
      </c>
      <c r="E913" s="28">
        <v>39935</v>
      </c>
      <c r="F913" s="36">
        <v>4.9456018518518517E-2</v>
      </c>
      <c r="G913" s="22">
        <v>39934</v>
      </c>
      <c r="H913" s="37">
        <v>0.75778935185185192</v>
      </c>
      <c r="I913" s="34" t="s">
        <v>6250</v>
      </c>
      <c r="J913" s="35">
        <v>34.069000000000003</v>
      </c>
      <c r="K913" s="35">
        <v>-118.88200000000001</v>
      </c>
      <c r="L913" s="42">
        <v>14</v>
      </c>
      <c r="M913" s="35">
        <v>5.15</v>
      </c>
      <c r="N913" s="35">
        <v>4.0999999999999996</v>
      </c>
      <c r="O913" s="44"/>
      <c r="P913" s="44">
        <v>3.9</v>
      </c>
      <c r="Q913" s="44">
        <v>3.3</v>
      </c>
      <c r="R913" s="44"/>
      <c r="S913" s="27" t="s">
        <v>6189</v>
      </c>
      <c r="T913" s="23" t="s">
        <v>582</v>
      </c>
      <c r="U913" s="27"/>
      <c r="V913" s="46"/>
      <c r="W913" s="47"/>
      <c r="X913" s="23">
        <v>0</v>
      </c>
      <c r="Y913" s="23">
        <v>0</v>
      </c>
      <c r="Z913" s="23">
        <v>1</v>
      </c>
      <c r="AA913" s="23"/>
      <c r="AB913" s="47"/>
      <c r="AC913" s="27"/>
      <c r="AD913" s="23"/>
      <c r="AE913" s="23"/>
      <c r="AF913" s="23"/>
      <c r="AG913" s="23"/>
      <c r="AH913" s="23"/>
      <c r="AI913" s="23"/>
      <c r="AJ913" s="23" t="s">
        <v>43</v>
      </c>
      <c r="AK913" s="27" t="s">
        <v>100</v>
      </c>
      <c r="AL913" s="27"/>
      <c r="AM913" s="23"/>
      <c r="AN913" s="23"/>
      <c r="AO913" s="23"/>
      <c r="AP913" s="23"/>
      <c r="AQ913" s="23"/>
      <c r="AR913" s="23"/>
      <c r="AS913" s="23" t="s">
        <v>129</v>
      </c>
      <c r="AT913" s="23" t="s">
        <v>129</v>
      </c>
      <c r="AU913" s="23" t="s">
        <v>128</v>
      </c>
      <c r="AV913" s="23" t="s">
        <v>128</v>
      </c>
      <c r="AW913" s="23" t="s">
        <v>129</v>
      </c>
      <c r="AX913" s="23" t="s">
        <v>128</v>
      </c>
      <c r="AY913" s="23"/>
      <c r="AZ913" s="23" t="s">
        <v>2868</v>
      </c>
      <c r="BA913" s="39" t="s">
        <v>6190</v>
      </c>
    </row>
    <row r="914" spans="1:53" ht="16.05" customHeight="1" x14ac:dyDescent="0.3">
      <c r="A914" s="23">
        <v>2009</v>
      </c>
      <c r="B914" s="27" t="s">
        <v>187</v>
      </c>
      <c r="C914" s="27" t="s">
        <v>2323</v>
      </c>
      <c r="D914" s="27" t="s">
        <v>2869</v>
      </c>
      <c r="E914" s="28">
        <v>39950</v>
      </c>
      <c r="F914" s="36">
        <v>0.82645833333333341</v>
      </c>
      <c r="G914" s="22">
        <v>39950</v>
      </c>
      <c r="H914" s="37">
        <v>0.95145833333333341</v>
      </c>
      <c r="I914" s="34" t="s">
        <v>6250</v>
      </c>
      <c r="J914" s="35">
        <v>25.212</v>
      </c>
      <c r="K914" s="35">
        <v>37.597000000000001</v>
      </c>
      <c r="L914" s="42">
        <v>10</v>
      </c>
      <c r="M914" s="43">
        <v>4.7</v>
      </c>
      <c r="N914" s="35"/>
      <c r="O914" s="44"/>
      <c r="P914" s="44">
        <v>4.5999999999999996</v>
      </c>
      <c r="Q914" s="44"/>
      <c r="R914" s="44"/>
      <c r="S914" s="27" t="s">
        <v>5277</v>
      </c>
      <c r="T914" s="23"/>
      <c r="U914" s="27"/>
      <c r="V914" s="46"/>
      <c r="W914" s="47"/>
      <c r="X914" s="23"/>
      <c r="Y914" s="23"/>
      <c r="Z914" s="23"/>
      <c r="AA914" s="23"/>
      <c r="AB914" s="47"/>
      <c r="AC914" s="27"/>
      <c r="AD914" s="23"/>
      <c r="AE914" s="50" t="s">
        <v>211</v>
      </c>
      <c r="AF914" s="66" t="s">
        <v>141</v>
      </c>
      <c r="AG914" s="23"/>
      <c r="AH914" s="23"/>
      <c r="AI914" s="23"/>
      <c r="AJ914" s="23" t="s">
        <v>2871</v>
      </c>
      <c r="AK914" s="27"/>
      <c r="AL914" s="27"/>
      <c r="AM914" s="23"/>
      <c r="AN914" s="23"/>
      <c r="AO914" s="23"/>
      <c r="AP914" s="23" t="s">
        <v>129</v>
      </c>
      <c r="AQ914" s="23" t="s">
        <v>129</v>
      </c>
      <c r="AR914" s="23"/>
      <c r="AS914" s="23" t="s">
        <v>129</v>
      </c>
      <c r="AT914" s="23" t="s">
        <v>128</v>
      </c>
      <c r="AU914" s="23" t="s">
        <v>129</v>
      </c>
      <c r="AV914" s="23" t="s">
        <v>128</v>
      </c>
      <c r="AW914" s="23" t="s">
        <v>129</v>
      </c>
      <c r="AX914" s="23" t="s">
        <v>128</v>
      </c>
      <c r="AY914" s="23"/>
      <c r="AZ914" s="23" t="s">
        <v>2870</v>
      </c>
      <c r="BA914" s="45" t="s">
        <v>6472</v>
      </c>
    </row>
    <row r="915" spans="1:53" ht="16.05" customHeight="1" x14ac:dyDescent="0.3">
      <c r="A915" s="23">
        <v>2009</v>
      </c>
      <c r="B915" s="27" t="s">
        <v>148</v>
      </c>
      <c r="C915" s="27" t="s">
        <v>191</v>
      </c>
      <c r="D915" s="27" t="s">
        <v>2023</v>
      </c>
      <c r="E915" s="25">
        <v>39951</v>
      </c>
      <c r="F915" s="38">
        <v>0.1525</v>
      </c>
      <c r="G915" s="22">
        <v>39950</v>
      </c>
      <c r="H915" s="37">
        <v>0.86083333333333334</v>
      </c>
      <c r="I915" s="34" t="s">
        <v>6250</v>
      </c>
      <c r="J915" s="43">
        <v>33.938000000000002</v>
      </c>
      <c r="K915" s="43">
        <v>-118.336</v>
      </c>
      <c r="L915" s="56">
        <v>13.8</v>
      </c>
      <c r="M915" s="43">
        <v>4.7</v>
      </c>
      <c r="N915" s="43"/>
      <c r="O915" s="57">
        <v>5.0599999999999996</v>
      </c>
      <c r="P915" s="57"/>
      <c r="Q915" s="57"/>
      <c r="R915" s="57"/>
      <c r="S915" s="24" t="s">
        <v>35</v>
      </c>
      <c r="T915" s="26" t="s">
        <v>139</v>
      </c>
      <c r="U915" s="24"/>
      <c r="V915" s="46"/>
      <c r="W915" s="58"/>
      <c r="X915" s="26">
        <v>0</v>
      </c>
      <c r="Y915" s="26">
        <v>0</v>
      </c>
      <c r="Z915" s="26">
        <v>0</v>
      </c>
      <c r="AA915" s="26"/>
      <c r="AB915" s="58"/>
      <c r="AC915" s="24"/>
      <c r="AD915" s="26" t="s">
        <v>420</v>
      </c>
      <c r="AE915" s="26"/>
      <c r="AF915" s="59"/>
      <c r="AG915" s="26"/>
      <c r="AH915" s="26"/>
      <c r="AI915" s="26"/>
      <c r="AJ915" s="26" t="s">
        <v>1631</v>
      </c>
      <c r="AK915" s="24"/>
      <c r="AL915" s="24"/>
      <c r="AM915" s="26"/>
      <c r="AN915" s="26"/>
      <c r="AO915" s="26"/>
      <c r="AP915" s="26"/>
      <c r="AQ915" s="26"/>
      <c r="AR915" s="26"/>
      <c r="AS915" s="26" t="s">
        <v>128</v>
      </c>
      <c r="AT915" s="26" t="s">
        <v>128</v>
      </c>
      <c r="AU915" s="26" t="s">
        <v>128</v>
      </c>
      <c r="AV915" s="26" t="s">
        <v>128</v>
      </c>
      <c r="AW915" s="26" t="s">
        <v>128</v>
      </c>
      <c r="AX915" s="26" t="s">
        <v>128</v>
      </c>
      <c r="AY915" s="26"/>
      <c r="AZ915" s="26" t="s">
        <v>5262</v>
      </c>
      <c r="BA915" s="39" t="s">
        <v>5263</v>
      </c>
    </row>
    <row r="916" spans="1:53" ht="16.05" customHeight="1" x14ac:dyDescent="0.3">
      <c r="A916" s="23">
        <v>2009</v>
      </c>
      <c r="B916" s="27" t="s">
        <v>357</v>
      </c>
      <c r="C916" s="27" t="s">
        <v>358</v>
      </c>
      <c r="D916" s="27" t="s">
        <v>2872</v>
      </c>
      <c r="E916" s="28">
        <v>39952</v>
      </c>
      <c r="F916" s="36">
        <v>0.81236111111111109</v>
      </c>
      <c r="G916" s="22">
        <v>39953</v>
      </c>
      <c r="H916" s="37">
        <v>4.1527777777777775E-2</v>
      </c>
      <c r="I916" s="34" t="s">
        <v>6250</v>
      </c>
      <c r="J916" s="35">
        <v>33.198</v>
      </c>
      <c r="K916" s="35">
        <v>75.787000000000006</v>
      </c>
      <c r="L916" s="42">
        <v>20.8</v>
      </c>
      <c r="M916" s="43">
        <v>4.7699999999999996</v>
      </c>
      <c r="N916" s="35"/>
      <c r="O916" s="44"/>
      <c r="P916" s="44">
        <v>4.9000000000000004</v>
      </c>
      <c r="Q916" s="44"/>
      <c r="R916" s="44"/>
      <c r="S916" s="27" t="s">
        <v>5110</v>
      </c>
      <c r="T916" s="23" t="s">
        <v>582</v>
      </c>
      <c r="U916" s="27"/>
      <c r="V916" s="46"/>
      <c r="W916" s="47"/>
      <c r="X916" s="23"/>
      <c r="Y916" s="23"/>
      <c r="Z916" s="23"/>
      <c r="AA916" s="23"/>
      <c r="AB916" s="47"/>
      <c r="AC916" s="27"/>
      <c r="AD916" s="23">
        <v>100</v>
      </c>
      <c r="AE916" s="23"/>
      <c r="AF916" s="66" t="s">
        <v>141</v>
      </c>
      <c r="AG916" s="23"/>
      <c r="AH916" s="23"/>
      <c r="AI916" s="23"/>
      <c r="AJ916" s="23" t="s">
        <v>1631</v>
      </c>
      <c r="AK916" s="27"/>
      <c r="AL916" s="27"/>
      <c r="AM916" s="23"/>
      <c r="AN916" s="23"/>
      <c r="AO916" s="23"/>
      <c r="AP916" s="23"/>
      <c r="AQ916" s="23" t="s">
        <v>129</v>
      </c>
      <c r="AR916" s="23"/>
      <c r="AS916" s="23" t="s">
        <v>129</v>
      </c>
      <c r="AT916" s="23" t="s">
        <v>128</v>
      </c>
      <c r="AU916" s="23" t="s">
        <v>129</v>
      </c>
      <c r="AV916" s="23" t="s">
        <v>128</v>
      </c>
      <c r="AW916" s="23" t="s">
        <v>129</v>
      </c>
      <c r="AX916" s="23" t="s">
        <v>128</v>
      </c>
      <c r="AY916" s="23"/>
      <c r="AZ916" s="23" t="s">
        <v>2873</v>
      </c>
      <c r="BA916" s="45" t="s">
        <v>6444</v>
      </c>
    </row>
    <row r="917" spans="1:53" ht="16.05" customHeight="1" x14ac:dyDescent="0.3">
      <c r="A917" s="23">
        <v>2009</v>
      </c>
      <c r="B917" s="27" t="s">
        <v>159</v>
      </c>
      <c r="C917" s="27" t="s">
        <v>888</v>
      </c>
      <c r="D917" s="27" t="s">
        <v>2874</v>
      </c>
      <c r="E917" s="28">
        <v>39957</v>
      </c>
      <c r="F917" s="36">
        <v>0.67905092592592586</v>
      </c>
      <c r="G917" s="22">
        <v>39957</v>
      </c>
      <c r="H917" s="37">
        <v>0.76238425925925923</v>
      </c>
      <c r="I917" s="34" t="s">
        <v>6250</v>
      </c>
      <c r="J917" s="35">
        <v>41.302999999999997</v>
      </c>
      <c r="K917" s="35">
        <v>22.713999999999999</v>
      </c>
      <c r="L917" s="42">
        <v>0.1</v>
      </c>
      <c r="M917" s="35">
        <v>5.3239999999999998</v>
      </c>
      <c r="N917" s="35"/>
      <c r="O917" s="44"/>
      <c r="P917" s="44">
        <v>5.2</v>
      </c>
      <c r="Q917" s="44"/>
      <c r="R917" s="44"/>
      <c r="S917" s="27" t="s">
        <v>5297</v>
      </c>
      <c r="T917" s="23" t="s">
        <v>139</v>
      </c>
      <c r="U917" s="27"/>
      <c r="V917" s="46"/>
      <c r="W917" s="47"/>
      <c r="X917" s="23"/>
      <c r="Y917" s="23"/>
      <c r="Z917" s="23"/>
      <c r="AA917" s="23"/>
      <c r="AB917" s="47"/>
      <c r="AC917" s="27"/>
      <c r="AD917" s="23" t="s">
        <v>6377</v>
      </c>
      <c r="AE917" s="23"/>
      <c r="AF917" s="62" t="s">
        <v>137</v>
      </c>
      <c r="AG917" s="23"/>
      <c r="AH917" s="23"/>
      <c r="AI917" s="23"/>
      <c r="AJ917" s="23" t="s">
        <v>1631</v>
      </c>
      <c r="AK917" s="27"/>
      <c r="AL917" s="27"/>
      <c r="AM917" s="23"/>
      <c r="AN917" s="23"/>
      <c r="AO917" s="23"/>
      <c r="AP917" s="23"/>
      <c r="AQ917" s="23" t="s">
        <v>129</v>
      </c>
      <c r="AR917" s="23"/>
      <c r="AS917" s="23" t="s">
        <v>129</v>
      </c>
      <c r="AT917" s="23" t="s">
        <v>128</v>
      </c>
      <c r="AU917" s="23" t="s">
        <v>129</v>
      </c>
      <c r="AV917" s="23" t="s">
        <v>128</v>
      </c>
      <c r="AW917" s="23" t="s">
        <v>129</v>
      </c>
      <c r="AX917" s="23" t="s">
        <v>128</v>
      </c>
      <c r="AY917" s="23"/>
      <c r="AZ917" s="23" t="s">
        <v>2875</v>
      </c>
      <c r="BA917" s="45" t="s">
        <v>6454</v>
      </c>
    </row>
    <row r="918" spans="1:53" ht="16.05" customHeight="1" x14ac:dyDescent="0.3">
      <c r="A918" s="23">
        <v>2009</v>
      </c>
      <c r="B918" s="27" t="s">
        <v>393</v>
      </c>
      <c r="C918" s="27" t="s">
        <v>1311</v>
      </c>
      <c r="D918" s="27" t="s">
        <v>2876</v>
      </c>
      <c r="E918" s="28">
        <v>39977</v>
      </c>
      <c r="F918" s="36">
        <v>0.72056712962962965</v>
      </c>
      <c r="G918" s="22">
        <v>39977</v>
      </c>
      <c r="H918" s="37">
        <v>0.97056712962962965</v>
      </c>
      <c r="I918" s="34" t="s">
        <v>6250</v>
      </c>
      <c r="J918" s="35">
        <v>44.725000000000001</v>
      </c>
      <c r="K918" s="35">
        <v>78.866</v>
      </c>
      <c r="L918" s="42">
        <v>11</v>
      </c>
      <c r="M918" s="35">
        <v>5.4359999999999999</v>
      </c>
      <c r="N918" s="35"/>
      <c r="O918" s="44"/>
      <c r="P918" s="44"/>
      <c r="Q918" s="44"/>
      <c r="R918" s="44"/>
      <c r="S918" s="27" t="s">
        <v>5347</v>
      </c>
      <c r="T918" s="26" t="s">
        <v>134</v>
      </c>
      <c r="U918" s="27"/>
      <c r="V918" s="46"/>
      <c r="W918" s="47"/>
      <c r="X918" s="23">
        <v>1</v>
      </c>
      <c r="Y918" s="26">
        <v>0</v>
      </c>
      <c r="Z918" s="23"/>
      <c r="AA918" s="23"/>
      <c r="AB918" s="47"/>
      <c r="AC918" s="24" t="s">
        <v>808</v>
      </c>
      <c r="AD918" s="50" t="s">
        <v>211</v>
      </c>
      <c r="AE918" s="23"/>
      <c r="AF918" s="23" t="s">
        <v>141</v>
      </c>
      <c r="AG918" s="23"/>
      <c r="AH918" s="23"/>
      <c r="AI918" s="23"/>
      <c r="AJ918" s="23" t="s">
        <v>1631</v>
      </c>
      <c r="AK918" s="27"/>
      <c r="AL918" s="27"/>
      <c r="AM918" s="23"/>
      <c r="AN918" s="23"/>
      <c r="AO918" s="23" t="s">
        <v>129</v>
      </c>
      <c r="AP918" s="23"/>
      <c r="AQ918" s="23" t="s">
        <v>129</v>
      </c>
      <c r="AR918" s="23"/>
      <c r="AS918" s="23" t="s">
        <v>129</v>
      </c>
      <c r="AT918" s="23" t="s">
        <v>129</v>
      </c>
      <c r="AU918" s="23" t="s">
        <v>129</v>
      </c>
      <c r="AV918" s="23" t="s">
        <v>128</v>
      </c>
      <c r="AW918" s="23" t="s">
        <v>129</v>
      </c>
      <c r="AX918" s="23" t="s">
        <v>128</v>
      </c>
      <c r="AY918" s="23"/>
      <c r="AZ918" s="23" t="s">
        <v>2877</v>
      </c>
      <c r="BA918" s="45"/>
    </row>
    <row r="919" spans="1:53" ht="16.05" customHeight="1" x14ac:dyDescent="0.3">
      <c r="A919" s="23">
        <v>2009</v>
      </c>
      <c r="B919" s="27" t="s">
        <v>130</v>
      </c>
      <c r="C919" s="27" t="s">
        <v>131</v>
      </c>
      <c r="D919" s="27" t="s">
        <v>2878</v>
      </c>
      <c r="E919" s="28">
        <v>40033</v>
      </c>
      <c r="F919" s="36">
        <v>0.55991898148148145</v>
      </c>
      <c r="G919" s="22">
        <v>40033</v>
      </c>
      <c r="H919" s="37">
        <v>0.89325231481481471</v>
      </c>
      <c r="I919" s="34" t="s">
        <v>6250</v>
      </c>
      <c r="J919" s="35">
        <v>29.358000000000001</v>
      </c>
      <c r="K919" s="35">
        <v>105.438</v>
      </c>
      <c r="L919" s="42">
        <v>10</v>
      </c>
      <c r="M919" s="43">
        <v>4.53</v>
      </c>
      <c r="N919" s="35"/>
      <c r="O919" s="44">
        <v>4.2</v>
      </c>
      <c r="P919" s="44">
        <v>3.7</v>
      </c>
      <c r="Q919" s="44">
        <v>3.5</v>
      </c>
      <c r="R919" s="44"/>
      <c r="S919" s="27" t="s">
        <v>5110</v>
      </c>
      <c r="T919" s="23" t="s">
        <v>582</v>
      </c>
      <c r="U919" s="27"/>
      <c r="V919" s="46"/>
      <c r="W919" s="46"/>
      <c r="X919" s="23">
        <v>2</v>
      </c>
      <c r="Y919" s="23"/>
      <c r="Z919" s="23">
        <v>1</v>
      </c>
      <c r="AA919" s="23"/>
      <c r="AB919" s="47"/>
      <c r="AC919" s="24" t="s">
        <v>5969</v>
      </c>
      <c r="AD919" s="23">
        <v>440</v>
      </c>
      <c r="AE919" s="23" t="s">
        <v>136</v>
      </c>
      <c r="AF919" s="62" t="s">
        <v>137</v>
      </c>
      <c r="AG919" s="23"/>
      <c r="AH919" s="23"/>
      <c r="AI919" s="23"/>
      <c r="AJ919" s="23" t="s">
        <v>43</v>
      </c>
      <c r="AK919" s="27" t="s">
        <v>100</v>
      </c>
      <c r="AL919" s="27"/>
      <c r="AM919" s="23"/>
      <c r="AN919" s="23"/>
      <c r="AO919" s="23"/>
      <c r="AP919" s="23"/>
      <c r="AQ919" s="23" t="s">
        <v>129</v>
      </c>
      <c r="AR919" s="23"/>
      <c r="AS919" s="23" t="s">
        <v>129</v>
      </c>
      <c r="AT919" s="23" t="s">
        <v>129</v>
      </c>
      <c r="AU919" s="23" t="s">
        <v>129</v>
      </c>
      <c r="AV919" s="23" t="s">
        <v>128</v>
      </c>
      <c r="AW919" s="23" t="s">
        <v>129</v>
      </c>
      <c r="AX919" s="23" t="s">
        <v>128</v>
      </c>
      <c r="AY919" s="23"/>
      <c r="AZ919" s="23" t="s">
        <v>2879</v>
      </c>
      <c r="BA919" s="45"/>
    </row>
    <row r="920" spans="1:53" ht="16.05" customHeight="1" x14ac:dyDescent="0.3">
      <c r="A920" s="23">
        <v>2009</v>
      </c>
      <c r="B920" s="27" t="s">
        <v>218</v>
      </c>
      <c r="C920" s="27" t="s">
        <v>219</v>
      </c>
      <c r="D920" s="27" t="s">
        <v>2880</v>
      </c>
      <c r="E920" s="28">
        <v>40055</v>
      </c>
      <c r="F920" s="36">
        <v>0.81097222222222232</v>
      </c>
      <c r="G920" s="22">
        <v>40056</v>
      </c>
      <c r="H920" s="37">
        <v>8.1805555555555562E-2</v>
      </c>
      <c r="I920" s="34" t="s">
        <v>6250</v>
      </c>
      <c r="J920" s="35">
        <v>25.28</v>
      </c>
      <c r="K920" s="35">
        <v>95.100999999999999</v>
      </c>
      <c r="L920" s="42">
        <v>82.2</v>
      </c>
      <c r="M920" s="35">
        <v>5.3040000000000003</v>
      </c>
      <c r="N920" s="35"/>
      <c r="O920" s="44"/>
      <c r="P920" s="44">
        <v>5.2</v>
      </c>
      <c r="Q920" s="44"/>
      <c r="R920" s="44"/>
      <c r="S920" s="27" t="s">
        <v>5494</v>
      </c>
      <c r="T920" s="23" t="s">
        <v>582</v>
      </c>
      <c r="U920" s="27"/>
      <c r="V920" s="46"/>
      <c r="W920" s="46"/>
      <c r="X920" s="23"/>
      <c r="Y920" s="23"/>
      <c r="Z920" s="23"/>
      <c r="AA920" s="23"/>
      <c r="AB920" s="47"/>
      <c r="AC920" s="27"/>
      <c r="AD920" s="23" t="s">
        <v>470</v>
      </c>
      <c r="AE920" s="23"/>
      <c r="AF920" s="66" t="s">
        <v>141</v>
      </c>
      <c r="AG920" s="23"/>
      <c r="AH920" s="23"/>
      <c r="AI920" s="23"/>
      <c r="AJ920" s="23" t="s">
        <v>1631</v>
      </c>
      <c r="AK920" s="27"/>
      <c r="AL920" s="27"/>
      <c r="AM920" s="23"/>
      <c r="AN920" s="23"/>
      <c r="AO920" s="23"/>
      <c r="AP920" s="23"/>
      <c r="AQ920" s="23" t="s">
        <v>129</v>
      </c>
      <c r="AR920" s="23"/>
      <c r="AS920" s="23" t="s">
        <v>129</v>
      </c>
      <c r="AT920" s="23" t="s">
        <v>128</v>
      </c>
      <c r="AU920" s="23" t="s">
        <v>129</v>
      </c>
      <c r="AV920" s="23" t="s">
        <v>128</v>
      </c>
      <c r="AW920" s="23" t="s">
        <v>129</v>
      </c>
      <c r="AX920" s="23" t="s">
        <v>128</v>
      </c>
      <c r="AY920" s="23"/>
      <c r="AZ920" s="23" t="s">
        <v>2881</v>
      </c>
      <c r="BA920" s="45" t="s">
        <v>6466</v>
      </c>
    </row>
    <row r="921" spans="1:53" ht="16.05" customHeight="1" x14ac:dyDescent="0.3">
      <c r="A921" s="23">
        <v>2009</v>
      </c>
      <c r="B921" s="27" t="s">
        <v>159</v>
      </c>
      <c r="C921" s="27" t="s">
        <v>239</v>
      </c>
      <c r="D921" s="27" t="s">
        <v>2882</v>
      </c>
      <c r="E921" s="28">
        <v>40062</v>
      </c>
      <c r="F921" s="36">
        <v>0.90951388888888884</v>
      </c>
      <c r="G921" s="22">
        <v>40062</v>
      </c>
      <c r="H921" s="37">
        <v>0.99284722222222221</v>
      </c>
      <c r="I921" s="34" t="s">
        <v>6250</v>
      </c>
      <c r="J921" s="35">
        <v>41.482999999999997</v>
      </c>
      <c r="K921" s="35">
        <v>20.388000000000002</v>
      </c>
      <c r="L921" s="42">
        <v>3</v>
      </c>
      <c r="M921" s="35">
        <v>5.4870000000000001</v>
      </c>
      <c r="N921" s="35">
        <v>5.3</v>
      </c>
      <c r="O921" s="44"/>
      <c r="P921" s="44">
        <v>5.3</v>
      </c>
      <c r="Q921" s="44"/>
      <c r="R921" s="44"/>
      <c r="S921" s="27" t="s">
        <v>5517</v>
      </c>
      <c r="T921" s="23" t="s">
        <v>139</v>
      </c>
      <c r="U921" s="27"/>
      <c r="V921" s="46"/>
      <c r="W921" s="47" t="s">
        <v>2883</v>
      </c>
      <c r="X921" s="23"/>
      <c r="Y921" s="23"/>
      <c r="Z921" s="23"/>
      <c r="AA921" s="23"/>
      <c r="AB921" s="47"/>
      <c r="AC921" s="27"/>
      <c r="AD921" s="23">
        <v>179</v>
      </c>
      <c r="AE921" s="23"/>
      <c r="AF921" s="66"/>
      <c r="AG921" s="23"/>
      <c r="AH921" s="23"/>
      <c r="AI921" s="23"/>
      <c r="AJ921" s="23" t="s">
        <v>43</v>
      </c>
      <c r="AK921" s="27"/>
      <c r="AL921" s="27"/>
      <c r="AM921" s="23"/>
      <c r="AN921" s="23"/>
      <c r="AO921" s="23"/>
      <c r="AP921" s="23"/>
      <c r="AQ921" s="23"/>
      <c r="AR921" s="23"/>
      <c r="AS921" s="23" t="s">
        <v>128</v>
      </c>
      <c r="AT921" s="23" t="s">
        <v>128</v>
      </c>
      <c r="AU921" s="23" t="s">
        <v>128</v>
      </c>
      <c r="AV921" s="23" t="s">
        <v>129</v>
      </c>
      <c r="AW921" s="23" t="s">
        <v>128</v>
      </c>
      <c r="AX921" s="23" t="s">
        <v>128</v>
      </c>
      <c r="AY921" s="23"/>
      <c r="AZ921" s="23" t="s">
        <v>2884</v>
      </c>
      <c r="BA921" s="65" t="s">
        <v>2885</v>
      </c>
    </row>
    <row r="922" spans="1:53" ht="16.05" customHeight="1" x14ac:dyDescent="0.3">
      <c r="A922" s="23">
        <v>2009</v>
      </c>
      <c r="B922" s="27" t="s">
        <v>148</v>
      </c>
      <c r="C922" s="27" t="s">
        <v>191</v>
      </c>
      <c r="D922" s="27" t="s">
        <v>2886</v>
      </c>
      <c r="E922" s="28">
        <v>40089</v>
      </c>
      <c r="F922" s="36">
        <v>5.2777777777777778E-2</v>
      </c>
      <c r="G922" s="22">
        <v>40088</v>
      </c>
      <c r="H922" s="37">
        <v>0.76111111111111107</v>
      </c>
      <c r="I922" s="34" t="s">
        <v>6250</v>
      </c>
      <c r="J922" s="35">
        <v>36.390999999999998</v>
      </c>
      <c r="K922" s="35">
        <v>-117.861</v>
      </c>
      <c r="L922" s="42">
        <v>0</v>
      </c>
      <c r="M922" s="35">
        <v>5.2569999999999997</v>
      </c>
      <c r="N922" s="35"/>
      <c r="O922" s="44">
        <v>5.2</v>
      </c>
      <c r="P922" s="44"/>
      <c r="Q922" s="44"/>
      <c r="R922" s="44"/>
      <c r="S922" s="27" t="s">
        <v>5303</v>
      </c>
      <c r="T922" s="23" t="s">
        <v>139</v>
      </c>
      <c r="U922" s="27"/>
      <c r="V922" s="46">
        <v>2000</v>
      </c>
      <c r="W922" s="47"/>
      <c r="X922" s="23"/>
      <c r="Y922" s="23"/>
      <c r="Z922" s="23"/>
      <c r="AA922" s="23"/>
      <c r="AB922" s="47"/>
      <c r="AC922" s="27"/>
      <c r="AD922" s="23"/>
      <c r="AE922" s="23"/>
      <c r="AF922" s="23"/>
      <c r="AG922" s="23"/>
      <c r="AH922" s="23"/>
      <c r="AI922" s="23" t="s">
        <v>129</v>
      </c>
      <c r="AJ922" s="23" t="s">
        <v>311</v>
      </c>
      <c r="AK922" s="27" t="s">
        <v>100</v>
      </c>
      <c r="AL922" s="27" t="s">
        <v>2888</v>
      </c>
      <c r="AM922" s="23"/>
      <c r="AN922" s="23"/>
      <c r="AO922" s="23"/>
      <c r="AP922" s="23"/>
      <c r="AQ922" s="23"/>
      <c r="AR922" s="23"/>
      <c r="AS922" s="23" t="s">
        <v>128</v>
      </c>
      <c r="AT922" s="23" t="s">
        <v>128</v>
      </c>
      <c r="AU922" s="23" t="s">
        <v>128</v>
      </c>
      <c r="AV922" s="23" t="s">
        <v>128</v>
      </c>
      <c r="AW922" s="23" t="s">
        <v>128</v>
      </c>
      <c r="AX922" s="23" t="s">
        <v>128</v>
      </c>
      <c r="AY922" s="23"/>
      <c r="AZ922" s="23" t="s">
        <v>2887</v>
      </c>
      <c r="BA922" s="45" t="s">
        <v>2889</v>
      </c>
    </row>
    <row r="923" spans="1:53" ht="16.05" customHeight="1" x14ac:dyDescent="0.3">
      <c r="A923" s="23">
        <v>2009</v>
      </c>
      <c r="B923" s="27" t="s">
        <v>269</v>
      </c>
      <c r="C923" s="27" t="s">
        <v>500</v>
      </c>
      <c r="D923" s="27" t="s">
        <v>2890</v>
      </c>
      <c r="E923" s="28">
        <v>40095</v>
      </c>
      <c r="F923" s="36">
        <v>0.75809027777777782</v>
      </c>
      <c r="G923" s="22">
        <v>40095</v>
      </c>
      <c r="H923" s="37">
        <v>0.54975694444444445</v>
      </c>
      <c r="I923" s="34" t="s">
        <v>6250</v>
      </c>
      <c r="J923" s="35">
        <v>-0.96199999999999997</v>
      </c>
      <c r="K923" s="35">
        <v>-77.816999999999993</v>
      </c>
      <c r="L923" s="42">
        <v>35.200000000000003</v>
      </c>
      <c r="M923" s="35">
        <v>5.2119999999999997</v>
      </c>
      <c r="N923" s="35"/>
      <c r="O923" s="44"/>
      <c r="P923" s="44">
        <v>5.4</v>
      </c>
      <c r="Q923" s="44"/>
      <c r="R923" s="44"/>
      <c r="S923" s="27" t="s">
        <v>5332</v>
      </c>
      <c r="T923" s="23" t="s">
        <v>1276</v>
      </c>
      <c r="U923" s="27"/>
      <c r="V923" s="46"/>
      <c r="W923" s="47"/>
      <c r="X923" s="23"/>
      <c r="Y923" s="23"/>
      <c r="Z923" s="23"/>
      <c r="AA923" s="23"/>
      <c r="AB923" s="47"/>
      <c r="AC923" s="27"/>
      <c r="AD923" s="23" t="s">
        <v>420</v>
      </c>
      <c r="AE923" s="23"/>
      <c r="AF923" s="66" t="s">
        <v>141</v>
      </c>
      <c r="AG923" s="23"/>
      <c r="AH923" s="23"/>
      <c r="AI923" s="23"/>
      <c r="AJ923" s="23" t="s">
        <v>43</v>
      </c>
      <c r="AK923" s="27"/>
      <c r="AL923" s="27"/>
      <c r="AM923" s="23"/>
      <c r="AN923" s="23"/>
      <c r="AO923" s="23"/>
      <c r="AP923" s="23"/>
      <c r="AQ923" s="23" t="s">
        <v>129</v>
      </c>
      <c r="AR923" s="23"/>
      <c r="AS923" s="23" t="s">
        <v>129</v>
      </c>
      <c r="AT923" s="23" t="s">
        <v>128</v>
      </c>
      <c r="AU923" s="23" t="s">
        <v>129</v>
      </c>
      <c r="AV923" s="23" t="s">
        <v>128</v>
      </c>
      <c r="AW923" s="23" t="s">
        <v>129</v>
      </c>
      <c r="AX923" s="23" t="s">
        <v>128</v>
      </c>
      <c r="AY923" s="23"/>
      <c r="AZ923" s="23" t="s">
        <v>2891</v>
      </c>
      <c r="BA923" s="65" t="s">
        <v>2892</v>
      </c>
    </row>
    <row r="924" spans="1:53" ht="16.05" customHeight="1" x14ac:dyDescent="0.3">
      <c r="A924" s="23">
        <v>2009</v>
      </c>
      <c r="B924" s="27" t="s">
        <v>357</v>
      </c>
      <c r="C924" s="27" t="s">
        <v>2179</v>
      </c>
      <c r="D924" s="27" t="s">
        <v>2893</v>
      </c>
      <c r="E924" s="28" t="s">
        <v>2894</v>
      </c>
      <c r="F924" s="36">
        <v>0.70877314814814818</v>
      </c>
      <c r="G924" s="22">
        <v>40115</v>
      </c>
      <c r="H924" s="37">
        <v>0.95877314814814818</v>
      </c>
      <c r="I924" s="34" t="s">
        <v>6250</v>
      </c>
      <c r="J924" s="35">
        <v>27.262</v>
      </c>
      <c r="K924" s="35">
        <v>91.417000000000002</v>
      </c>
      <c r="L924" s="42">
        <v>26</v>
      </c>
      <c r="M924" s="35">
        <v>5.1509999999999998</v>
      </c>
      <c r="N924" s="35"/>
      <c r="O924" s="44"/>
      <c r="P924" s="44">
        <v>5.3</v>
      </c>
      <c r="Q924" s="44">
        <v>4.8</v>
      </c>
      <c r="R924" s="44"/>
      <c r="S924" s="27" t="s">
        <v>5334</v>
      </c>
      <c r="T924" s="23"/>
      <c r="U924" s="27"/>
      <c r="V924" s="46"/>
      <c r="W924" s="47"/>
      <c r="X924" s="23"/>
      <c r="Y924" s="23"/>
      <c r="Z924" s="23"/>
      <c r="AA924" s="23"/>
      <c r="AB924" s="47"/>
      <c r="AC924" s="27"/>
      <c r="AD924" s="23">
        <v>116</v>
      </c>
      <c r="AE924" s="23">
        <v>1</v>
      </c>
      <c r="AF924" s="62" t="s">
        <v>137</v>
      </c>
      <c r="AG924" s="23"/>
      <c r="AH924" s="23"/>
      <c r="AI924" s="23"/>
      <c r="AJ924" s="23" t="s">
        <v>390</v>
      </c>
      <c r="AK924" s="27" t="s">
        <v>95</v>
      </c>
      <c r="AL924" s="27" t="s">
        <v>2896</v>
      </c>
      <c r="AM924" s="23"/>
      <c r="AN924" s="23"/>
      <c r="AO924" s="23"/>
      <c r="AP924" s="23"/>
      <c r="AQ924" s="23" t="s">
        <v>129</v>
      </c>
      <c r="AR924" s="23"/>
      <c r="AS924" s="23" t="s">
        <v>128</v>
      </c>
      <c r="AT924" s="23" t="s">
        <v>128</v>
      </c>
      <c r="AU924" s="23" t="s">
        <v>129</v>
      </c>
      <c r="AV924" s="23" t="s">
        <v>128</v>
      </c>
      <c r="AW924" s="23" t="s">
        <v>129</v>
      </c>
      <c r="AX924" s="23" t="s">
        <v>128</v>
      </c>
      <c r="AY924" s="23"/>
      <c r="AZ924" s="23" t="s">
        <v>2895</v>
      </c>
      <c r="BA924" s="45"/>
    </row>
    <row r="925" spans="1:53" ht="16.05" customHeight="1" x14ac:dyDescent="0.3">
      <c r="A925" s="23">
        <v>2009</v>
      </c>
      <c r="B925" s="27" t="s">
        <v>130</v>
      </c>
      <c r="C925" s="27" t="s">
        <v>131</v>
      </c>
      <c r="D925" s="27" t="s">
        <v>2897</v>
      </c>
      <c r="E925" s="28">
        <v>40118</v>
      </c>
      <c r="F925" s="36">
        <v>0.88009259259259265</v>
      </c>
      <c r="G925" s="22">
        <v>40119</v>
      </c>
      <c r="H925" s="37">
        <v>0.21342592592592591</v>
      </c>
      <c r="I925" s="34" t="s">
        <v>6250</v>
      </c>
      <c r="J925" s="35">
        <v>25.962</v>
      </c>
      <c r="K925" s="35">
        <v>100.825</v>
      </c>
      <c r="L925" s="42">
        <v>24.5</v>
      </c>
      <c r="M925" s="35">
        <v>4.9009999999999998</v>
      </c>
      <c r="N925" s="35"/>
      <c r="O925" s="44"/>
      <c r="P925" s="44">
        <v>5</v>
      </c>
      <c r="Q925" s="44">
        <v>4.5</v>
      </c>
      <c r="R925" s="44"/>
      <c r="S925" s="27" t="s">
        <v>5505</v>
      </c>
      <c r="T925" s="23" t="s">
        <v>582</v>
      </c>
      <c r="U925" s="27"/>
      <c r="V925" s="46"/>
      <c r="W925" s="47">
        <v>280000</v>
      </c>
      <c r="X925" s="23">
        <v>0</v>
      </c>
      <c r="Y925" s="23">
        <v>0</v>
      </c>
      <c r="Z925" s="23">
        <v>28</v>
      </c>
      <c r="AA925" s="23"/>
      <c r="AB925" s="47"/>
      <c r="AC925" s="27"/>
      <c r="AD925" s="66">
        <v>30000</v>
      </c>
      <c r="AE925" s="23">
        <v>1000</v>
      </c>
      <c r="AF925" s="66">
        <v>985000</v>
      </c>
      <c r="AG925" s="23"/>
      <c r="AH925" s="23"/>
      <c r="AI925" s="23"/>
      <c r="AJ925" s="23" t="s">
        <v>390</v>
      </c>
      <c r="AK925" s="27" t="s">
        <v>1309</v>
      </c>
      <c r="AL925" s="27" t="s">
        <v>2899</v>
      </c>
      <c r="AM925" s="23"/>
      <c r="AN925" s="23"/>
      <c r="AO925" s="23"/>
      <c r="AP925" s="23"/>
      <c r="AQ925" s="23"/>
      <c r="AR925" s="23"/>
      <c r="AS925" s="23" t="s">
        <v>129</v>
      </c>
      <c r="AT925" s="23" t="s">
        <v>129</v>
      </c>
      <c r="AU925" s="23" t="s">
        <v>129</v>
      </c>
      <c r="AV925" s="23" t="s">
        <v>128</v>
      </c>
      <c r="AW925" s="23" t="s">
        <v>129</v>
      </c>
      <c r="AX925" s="23" t="s">
        <v>128</v>
      </c>
      <c r="AY925" s="23"/>
      <c r="AZ925" s="23" t="s">
        <v>2898</v>
      </c>
      <c r="BA925" s="65" t="s">
        <v>2900</v>
      </c>
    </row>
    <row r="926" spans="1:53" ht="16.05" customHeight="1" x14ac:dyDescent="0.3">
      <c r="A926" s="23">
        <v>2009</v>
      </c>
      <c r="B926" s="27" t="s">
        <v>187</v>
      </c>
      <c r="C926" s="27" t="s">
        <v>188</v>
      </c>
      <c r="D926" s="27" t="s">
        <v>2901</v>
      </c>
      <c r="E926" s="28">
        <v>40120</v>
      </c>
      <c r="F926" s="36">
        <v>0.97699074074074066</v>
      </c>
      <c r="G926" s="22">
        <v>40121</v>
      </c>
      <c r="H926" s="37">
        <v>0.12282407407407407</v>
      </c>
      <c r="I926" s="34" t="s">
        <v>6250</v>
      </c>
      <c r="J926" s="35">
        <v>27.334</v>
      </c>
      <c r="K926" s="35">
        <v>56.201999999999998</v>
      </c>
      <c r="L926" s="42">
        <v>14</v>
      </c>
      <c r="M926" s="35">
        <v>5.0250000000000004</v>
      </c>
      <c r="N926" s="35"/>
      <c r="O926" s="44"/>
      <c r="P926" s="44">
        <v>5.0999999999999996</v>
      </c>
      <c r="Q926" s="44"/>
      <c r="R926" s="44"/>
      <c r="S926" s="27" t="s">
        <v>5298</v>
      </c>
      <c r="T926" s="23"/>
      <c r="U926" s="27"/>
      <c r="V926" s="46"/>
      <c r="W926" s="47">
        <v>269</v>
      </c>
      <c r="X926" s="23">
        <v>0</v>
      </c>
      <c r="Y926" s="23">
        <v>0</v>
      </c>
      <c r="Z926" s="23">
        <v>269</v>
      </c>
      <c r="AA926" s="23"/>
      <c r="AB926" s="47"/>
      <c r="AC926" s="27"/>
      <c r="AD926" s="23" t="s">
        <v>163</v>
      </c>
      <c r="AE926" s="23"/>
      <c r="AF926" s="23" t="s">
        <v>141</v>
      </c>
      <c r="AG926" s="23"/>
      <c r="AH926" s="23"/>
      <c r="AI926" s="23"/>
      <c r="AJ926" s="23" t="s">
        <v>1631</v>
      </c>
      <c r="AK926" s="27"/>
      <c r="AL926" s="27"/>
      <c r="AM926" s="23"/>
      <c r="AN926" s="23"/>
      <c r="AO926" s="23"/>
      <c r="AP926" s="23"/>
      <c r="AQ926" s="23" t="s">
        <v>129</v>
      </c>
      <c r="AR926" s="23"/>
      <c r="AS926" s="23" t="s">
        <v>129</v>
      </c>
      <c r="AT926" s="23" t="s">
        <v>129</v>
      </c>
      <c r="AU926" s="23" t="s">
        <v>129</v>
      </c>
      <c r="AV926" s="23" t="s">
        <v>129</v>
      </c>
      <c r="AW926" s="23" t="s">
        <v>129</v>
      </c>
      <c r="AX926" s="23" t="s">
        <v>128</v>
      </c>
      <c r="AY926" s="23"/>
      <c r="AZ926" s="23" t="s">
        <v>2902</v>
      </c>
      <c r="BA926" s="45" t="s">
        <v>2903</v>
      </c>
    </row>
    <row r="927" spans="1:53" ht="16.05" customHeight="1" x14ac:dyDescent="0.3">
      <c r="A927" s="23">
        <v>2009</v>
      </c>
      <c r="B927" s="27" t="s">
        <v>269</v>
      </c>
      <c r="C927" s="27" t="s">
        <v>414</v>
      </c>
      <c r="D927" s="27" t="s">
        <v>2904</v>
      </c>
      <c r="E927" s="28" t="s">
        <v>2905</v>
      </c>
      <c r="F927" s="36">
        <v>0.34436342592592589</v>
      </c>
      <c r="G927" s="22">
        <v>40144</v>
      </c>
      <c r="H927" s="37">
        <v>0.15686342592592592</v>
      </c>
      <c r="I927" s="34" t="s">
        <v>6250</v>
      </c>
      <c r="J927" s="35">
        <v>10.433999999999999</v>
      </c>
      <c r="K927" s="35">
        <v>-69.715000000000003</v>
      </c>
      <c r="L927" s="42">
        <v>7</v>
      </c>
      <c r="M927" s="35">
        <v>5.4489999999999998</v>
      </c>
      <c r="N927" s="35">
        <v>5.6</v>
      </c>
      <c r="O927" s="44"/>
      <c r="P927" s="44">
        <v>5.4</v>
      </c>
      <c r="Q927" s="44">
        <v>5</v>
      </c>
      <c r="R927" s="44"/>
      <c r="S927" s="27" t="s">
        <v>5518</v>
      </c>
      <c r="T927" s="23" t="s">
        <v>582</v>
      </c>
      <c r="U927" s="27"/>
      <c r="V927" s="46"/>
      <c r="W927" s="47"/>
      <c r="X927" s="23">
        <v>0</v>
      </c>
      <c r="Y927" s="23">
        <v>0</v>
      </c>
      <c r="Z927" s="23">
        <v>0</v>
      </c>
      <c r="AA927" s="23"/>
      <c r="AB927" s="47"/>
      <c r="AC927" s="27"/>
      <c r="AD927" s="23" t="s">
        <v>470</v>
      </c>
      <c r="AE927" s="23"/>
      <c r="AF927" s="66" t="s">
        <v>141</v>
      </c>
      <c r="AG927" s="23"/>
      <c r="AH927" s="23"/>
      <c r="AI927" s="23"/>
      <c r="AJ927" s="23" t="s">
        <v>43</v>
      </c>
      <c r="AK927" s="27"/>
      <c r="AL927" s="27"/>
      <c r="AM927" s="23"/>
      <c r="AN927" s="23"/>
      <c r="AO927" s="23"/>
      <c r="AP927" s="23"/>
      <c r="AQ927" s="23" t="s">
        <v>129</v>
      </c>
      <c r="AR927" s="23"/>
      <c r="AS927" s="23" t="s">
        <v>129</v>
      </c>
      <c r="AT927" s="23" t="s">
        <v>128</v>
      </c>
      <c r="AU927" s="23" t="s">
        <v>129</v>
      </c>
      <c r="AV927" s="23" t="s">
        <v>128</v>
      </c>
      <c r="AW927" s="23" t="s">
        <v>129</v>
      </c>
      <c r="AX927" s="23" t="s">
        <v>128</v>
      </c>
      <c r="AY927" s="23"/>
      <c r="AZ927" s="23" t="s">
        <v>2906</v>
      </c>
      <c r="BA927" s="65" t="s">
        <v>2907</v>
      </c>
    </row>
    <row r="928" spans="1:53" ht="16.05" customHeight="1" x14ac:dyDescent="0.3">
      <c r="A928" s="23">
        <v>2009</v>
      </c>
      <c r="B928" s="27" t="s">
        <v>143</v>
      </c>
      <c r="C928" s="27" t="s">
        <v>661</v>
      </c>
      <c r="D928" s="27" t="s">
        <v>2908</v>
      </c>
      <c r="E928" s="28">
        <v>40153</v>
      </c>
      <c r="F928" s="36">
        <v>0.91109953703703705</v>
      </c>
      <c r="G928" s="22">
        <v>40153</v>
      </c>
      <c r="H928" s="37">
        <v>0.99443287037037031</v>
      </c>
      <c r="I928" s="34" t="s">
        <v>6250</v>
      </c>
      <c r="J928" s="35">
        <v>-26.414000000000001</v>
      </c>
      <c r="K928" s="35">
        <v>27.494</v>
      </c>
      <c r="L928" s="42">
        <v>2</v>
      </c>
      <c r="M928" s="43">
        <v>4.1900000000000004</v>
      </c>
      <c r="N928" s="35"/>
      <c r="O928" s="44">
        <v>3.5</v>
      </c>
      <c r="P928" s="44"/>
      <c r="Q928" s="44"/>
      <c r="R928" s="44"/>
      <c r="S928" s="27" t="s">
        <v>5110</v>
      </c>
      <c r="T928" s="23" t="s">
        <v>582</v>
      </c>
      <c r="U928" s="27" t="s">
        <v>193</v>
      </c>
      <c r="V928" s="46"/>
      <c r="W928" s="47"/>
      <c r="X928" s="23">
        <v>2</v>
      </c>
      <c r="Y928" s="23">
        <v>2</v>
      </c>
      <c r="Z928" s="23">
        <v>3</v>
      </c>
      <c r="AA928" s="23"/>
      <c r="AB928" s="47"/>
      <c r="AC928" s="27" t="s">
        <v>1518</v>
      </c>
      <c r="AD928" s="23"/>
      <c r="AE928" s="23"/>
      <c r="AF928" s="66"/>
      <c r="AG928" s="23"/>
      <c r="AH928" s="23"/>
      <c r="AI928" s="23"/>
      <c r="AJ928" s="23" t="s">
        <v>1355</v>
      </c>
      <c r="AK928" s="27" t="s">
        <v>100</v>
      </c>
      <c r="AL928" s="27" t="s">
        <v>2910</v>
      </c>
      <c r="AM928" s="23"/>
      <c r="AN928" s="23"/>
      <c r="AO928" s="23"/>
      <c r="AP928" s="23"/>
      <c r="AQ928" s="23"/>
      <c r="AR928" s="23"/>
      <c r="AS928" s="23" t="s">
        <v>129</v>
      </c>
      <c r="AT928" s="23" t="s">
        <v>129</v>
      </c>
      <c r="AU928" s="23" t="s">
        <v>129</v>
      </c>
      <c r="AV928" s="23" t="s">
        <v>128</v>
      </c>
      <c r="AW928" s="23" t="s">
        <v>129</v>
      </c>
      <c r="AX928" s="23" t="s">
        <v>128</v>
      </c>
      <c r="AY928" s="23"/>
      <c r="AZ928" s="23" t="s">
        <v>2909</v>
      </c>
      <c r="BA928" s="65" t="s">
        <v>2911</v>
      </c>
    </row>
    <row r="929" spans="1:53" ht="16.05" customHeight="1" x14ac:dyDescent="0.3">
      <c r="A929" s="23">
        <v>2009</v>
      </c>
      <c r="B929" s="27" t="s">
        <v>357</v>
      </c>
      <c r="C929" s="27" t="s">
        <v>358</v>
      </c>
      <c r="D929" s="27" t="s">
        <v>2912</v>
      </c>
      <c r="E929" s="28" t="s">
        <v>2913</v>
      </c>
      <c r="F929" s="36">
        <v>0.49403935185185183</v>
      </c>
      <c r="G929" s="22">
        <v>40159</v>
      </c>
      <c r="H929" s="37">
        <v>0.72320601851851851</v>
      </c>
      <c r="I929" s="34" t="s">
        <v>6250</v>
      </c>
      <c r="J929" s="35">
        <v>17.134</v>
      </c>
      <c r="K929" s="35">
        <v>73.772999999999996</v>
      </c>
      <c r="L929" s="42">
        <v>10</v>
      </c>
      <c r="M929" s="35">
        <v>4.8710000000000004</v>
      </c>
      <c r="N929" s="35"/>
      <c r="O929" s="44"/>
      <c r="P929" s="44">
        <v>5.0999999999999996</v>
      </c>
      <c r="Q929" s="44"/>
      <c r="R929" s="44"/>
      <c r="S929" s="27" t="s">
        <v>5519</v>
      </c>
      <c r="T929" s="23" t="s">
        <v>497</v>
      </c>
      <c r="U929" s="27"/>
      <c r="V929" s="46"/>
      <c r="W929" s="47"/>
      <c r="X929" s="23"/>
      <c r="Y929" s="23"/>
      <c r="Z929" s="23"/>
      <c r="AA929" s="23"/>
      <c r="AB929" s="47"/>
      <c r="AC929" s="27"/>
      <c r="AD929" s="23" t="s">
        <v>163</v>
      </c>
      <c r="AE929" s="23"/>
      <c r="AF929" s="66" t="s">
        <v>141</v>
      </c>
      <c r="AG929" s="23"/>
      <c r="AH929" s="23"/>
      <c r="AI929" s="23"/>
      <c r="AJ929" s="26" t="s">
        <v>3493</v>
      </c>
      <c r="AK929" s="27"/>
      <c r="AL929" s="27" t="s">
        <v>2915</v>
      </c>
      <c r="AM929" s="23"/>
      <c r="AN929" s="23"/>
      <c r="AO929" s="23"/>
      <c r="AP929" s="23"/>
      <c r="AQ929" s="23" t="s">
        <v>129</v>
      </c>
      <c r="AR929" s="23"/>
      <c r="AS929" s="23" t="s">
        <v>129</v>
      </c>
      <c r="AT929" s="23" t="s">
        <v>128</v>
      </c>
      <c r="AU929" s="23" t="s">
        <v>129</v>
      </c>
      <c r="AV929" s="23" t="s">
        <v>128</v>
      </c>
      <c r="AW929" s="23" t="s">
        <v>129</v>
      </c>
      <c r="AX929" s="23" t="s">
        <v>128</v>
      </c>
      <c r="AY929" s="23"/>
      <c r="AZ929" s="23" t="s">
        <v>2914</v>
      </c>
      <c r="BA929" s="45" t="s">
        <v>6464</v>
      </c>
    </row>
    <row r="930" spans="1:53" ht="16.05" customHeight="1" x14ac:dyDescent="0.3">
      <c r="A930" s="23">
        <v>2009</v>
      </c>
      <c r="B930" s="27" t="s">
        <v>598</v>
      </c>
      <c r="C930" s="27" t="s">
        <v>598</v>
      </c>
      <c r="D930" s="27" t="s">
        <v>2916</v>
      </c>
      <c r="E930" s="28">
        <v>40164</v>
      </c>
      <c r="F930" s="36">
        <v>0.9900000000000001</v>
      </c>
      <c r="G930" s="22">
        <v>40165</v>
      </c>
      <c r="H930" s="37">
        <v>0.36499999999999999</v>
      </c>
      <c r="I930" s="34" t="s">
        <v>6250</v>
      </c>
      <c r="J930" s="35">
        <v>34.920999999999999</v>
      </c>
      <c r="K930" s="35">
        <v>139.261</v>
      </c>
      <c r="L930" s="42">
        <v>6.8</v>
      </c>
      <c r="M930" s="35">
        <v>5.0369999999999999</v>
      </c>
      <c r="N930" s="35">
        <v>4.9000000000000004</v>
      </c>
      <c r="O930" s="44"/>
      <c r="P930" s="44">
        <v>4.9000000000000004</v>
      </c>
      <c r="Q930" s="44"/>
      <c r="R930" s="44"/>
      <c r="S930" s="27" t="s">
        <v>5520</v>
      </c>
      <c r="T930" s="23" t="s">
        <v>139</v>
      </c>
      <c r="U930" s="27"/>
      <c r="V930" s="46"/>
      <c r="W930" s="47"/>
      <c r="X930" s="23">
        <v>0</v>
      </c>
      <c r="Y930" s="23">
        <v>0</v>
      </c>
      <c r="Z930" s="23">
        <v>7</v>
      </c>
      <c r="AA930" s="23"/>
      <c r="AB930" s="47"/>
      <c r="AC930" s="27"/>
      <c r="AD930" s="23">
        <v>20</v>
      </c>
      <c r="AE930" s="23"/>
      <c r="AF930" s="23" t="s">
        <v>141</v>
      </c>
      <c r="AG930" s="23"/>
      <c r="AH930" s="23"/>
      <c r="AI930" s="23"/>
      <c r="AJ930" s="23" t="s">
        <v>43</v>
      </c>
      <c r="AK930" s="27" t="s">
        <v>999</v>
      </c>
      <c r="AL930" s="27" t="s">
        <v>2918</v>
      </c>
      <c r="AM930" s="23"/>
      <c r="AN930" s="23"/>
      <c r="AO930" s="23"/>
      <c r="AP930" s="23"/>
      <c r="AQ930" s="23" t="s">
        <v>129</v>
      </c>
      <c r="AR930" s="23"/>
      <c r="AS930" s="23" t="s">
        <v>129</v>
      </c>
      <c r="AT930" s="23" t="s">
        <v>129</v>
      </c>
      <c r="AU930" s="23" t="s">
        <v>129</v>
      </c>
      <c r="AV930" s="23" t="s">
        <v>128</v>
      </c>
      <c r="AW930" s="23" t="s">
        <v>129</v>
      </c>
      <c r="AX930" s="23" t="s">
        <v>128</v>
      </c>
      <c r="AY930" s="23"/>
      <c r="AZ930" s="23" t="s">
        <v>2917</v>
      </c>
      <c r="BA930" s="45"/>
    </row>
    <row r="931" spans="1:53" ht="16.05" customHeight="1" x14ac:dyDescent="0.3">
      <c r="A931" s="23">
        <v>2010</v>
      </c>
      <c r="B931" s="27" t="s">
        <v>393</v>
      </c>
      <c r="C931" s="27" t="s">
        <v>769</v>
      </c>
      <c r="D931" s="27" t="s">
        <v>2919</v>
      </c>
      <c r="E931" s="28">
        <v>40180</v>
      </c>
      <c r="F931" s="36">
        <v>9.3888888888888897E-2</v>
      </c>
      <c r="G931" s="22">
        <v>40180</v>
      </c>
      <c r="H931" s="37">
        <v>0.30222222222222223</v>
      </c>
      <c r="I931" s="34" t="s">
        <v>6250</v>
      </c>
      <c r="J931" s="35">
        <v>38.244999999999997</v>
      </c>
      <c r="K931" s="35">
        <v>71.466999999999999</v>
      </c>
      <c r="L931" s="42">
        <v>47</v>
      </c>
      <c r="M931" s="35">
        <v>5.4580000000000002</v>
      </c>
      <c r="N931" s="35"/>
      <c r="O931" s="44"/>
      <c r="P931" s="44">
        <v>5.4</v>
      </c>
      <c r="Q931" s="44">
        <v>5.0999999999999996</v>
      </c>
      <c r="R931" s="44"/>
      <c r="S931" s="27" t="s">
        <v>5335</v>
      </c>
      <c r="T931" s="23" t="s">
        <v>582</v>
      </c>
      <c r="U931" s="27"/>
      <c r="V931" s="46"/>
      <c r="W931" s="46">
        <v>7840</v>
      </c>
      <c r="X931" s="23"/>
      <c r="Y931" s="23"/>
      <c r="Z931" s="23"/>
      <c r="AA931" s="23">
        <v>783</v>
      </c>
      <c r="AB931" s="47"/>
      <c r="AC931" s="27"/>
      <c r="AD931" s="23">
        <v>1000</v>
      </c>
      <c r="AE931" s="23">
        <v>98</v>
      </c>
      <c r="AF931" s="66">
        <v>1500000</v>
      </c>
      <c r="AG931" s="23"/>
      <c r="AH931" s="23"/>
      <c r="AI931" s="23"/>
      <c r="AJ931" s="23" t="s">
        <v>43</v>
      </c>
      <c r="AK931" s="27" t="s">
        <v>999</v>
      </c>
      <c r="AL931" s="27" t="s">
        <v>2921</v>
      </c>
      <c r="AM931" s="23"/>
      <c r="AN931" s="23"/>
      <c r="AO931" s="23"/>
      <c r="AP931" s="23"/>
      <c r="AQ931" s="23"/>
      <c r="AR931" s="23"/>
      <c r="AS931" s="23" t="s">
        <v>129</v>
      </c>
      <c r="AT931" s="23" t="s">
        <v>128</v>
      </c>
      <c r="AU931" s="23" t="s">
        <v>129</v>
      </c>
      <c r="AV931" s="23" t="s">
        <v>129</v>
      </c>
      <c r="AW931" s="23" t="s">
        <v>129</v>
      </c>
      <c r="AX931" s="23" t="s">
        <v>128</v>
      </c>
      <c r="AY931" s="23"/>
      <c r="AZ931" s="23" t="s">
        <v>2920</v>
      </c>
      <c r="BA931" s="45"/>
    </row>
    <row r="932" spans="1:53" ht="16.05" customHeight="1" x14ac:dyDescent="0.3">
      <c r="A932" s="23">
        <v>2010</v>
      </c>
      <c r="B932" s="27" t="s">
        <v>218</v>
      </c>
      <c r="C932" s="27" t="s">
        <v>426</v>
      </c>
      <c r="D932" s="27" t="s">
        <v>2922</v>
      </c>
      <c r="E932" s="28">
        <v>40188</v>
      </c>
      <c r="F932" s="36">
        <v>1.7407407407407406E-2</v>
      </c>
      <c r="G932" s="28">
        <v>40188</v>
      </c>
      <c r="H932" s="36">
        <v>0.30907407407407406</v>
      </c>
      <c r="I932" s="34" t="s">
        <v>6252</v>
      </c>
      <c r="J932" s="35">
        <v>-7.907</v>
      </c>
      <c r="K932" s="35">
        <v>107.879</v>
      </c>
      <c r="L932" s="42">
        <v>65</v>
      </c>
      <c r="M932" s="43">
        <v>5.25</v>
      </c>
      <c r="N932" s="35"/>
      <c r="O932" s="44"/>
      <c r="P932" s="44">
        <v>5.0999999999999996</v>
      </c>
      <c r="Q932" s="44"/>
      <c r="R932" s="44"/>
      <c r="S932" s="27" t="s">
        <v>5110</v>
      </c>
      <c r="T932" s="23" t="s">
        <v>497</v>
      </c>
      <c r="U932" s="27"/>
      <c r="V932" s="46"/>
      <c r="W932" s="47"/>
      <c r="X932" s="23">
        <v>1</v>
      </c>
      <c r="Y932" s="23">
        <v>0</v>
      </c>
      <c r="Z932" s="23">
        <v>2</v>
      </c>
      <c r="AA932" s="23"/>
      <c r="AB932" s="47"/>
      <c r="AC932" s="27" t="s">
        <v>808</v>
      </c>
      <c r="AD932" s="23"/>
      <c r="AE932" s="23"/>
      <c r="AF932" s="23"/>
      <c r="AG932" s="23"/>
      <c r="AH932" s="23"/>
      <c r="AI932" s="23"/>
      <c r="AJ932" s="23" t="s">
        <v>390</v>
      </c>
      <c r="AK932" s="27"/>
      <c r="AL932" s="27" t="s">
        <v>2924</v>
      </c>
      <c r="AM932" s="23"/>
      <c r="AN932" s="23"/>
      <c r="AO932" s="23"/>
      <c r="AP932" s="23"/>
      <c r="AQ932" s="23"/>
      <c r="AR932" s="23"/>
      <c r="AS932" s="23" t="s">
        <v>129</v>
      </c>
      <c r="AT932" s="23" t="s">
        <v>129</v>
      </c>
      <c r="AU932" s="23" t="s">
        <v>129</v>
      </c>
      <c r="AV932" s="23" t="s">
        <v>128</v>
      </c>
      <c r="AW932" s="23" t="s">
        <v>129</v>
      </c>
      <c r="AX932" s="23" t="s">
        <v>128</v>
      </c>
      <c r="AY932" s="23"/>
      <c r="AZ932" s="23" t="s">
        <v>2923</v>
      </c>
      <c r="BA932" s="65" t="s">
        <v>2925</v>
      </c>
    </row>
    <row r="933" spans="1:53" ht="16.05" customHeight="1" x14ac:dyDescent="0.3">
      <c r="A933" s="23">
        <v>2010</v>
      </c>
      <c r="B933" s="27" t="s">
        <v>187</v>
      </c>
      <c r="C933" s="27" t="s">
        <v>188</v>
      </c>
      <c r="D933" s="27" t="s">
        <v>2926</v>
      </c>
      <c r="E933" s="28">
        <v>40194</v>
      </c>
      <c r="F933" s="36" t="s">
        <v>2927</v>
      </c>
      <c r="G933" s="22">
        <v>40194</v>
      </c>
      <c r="H933" s="37">
        <v>0.99556712962962957</v>
      </c>
      <c r="I933" s="34" t="s">
        <v>6250</v>
      </c>
      <c r="J933" s="35">
        <v>32.450000000000003</v>
      </c>
      <c r="K933" s="35">
        <v>48.3</v>
      </c>
      <c r="L933" s="42">
        <v>5</v>
      </c>
      <c r="M933" s="35">
        <v>5.14</v>
      </c>
      <c r="N933" s="35"/>
      <c r="O933" s="44"/>
      <c r="P933" s="44">
        <v>5</v>
      </c>
      <c r="Q933" s="44"/>
      <c r="R933" s="44"/>
      <c r="S933" s="27" t="s">
        <v>5110</v>
      </c>
      <c r="T933" s="23" t="s">
        <v>139</v>
      </c>
      <c r="U933" s="27"/>
      <c r="V933" s="46"/>
      <c r="W933" s="47">
        <v>750</v>
      </c>
      <c r="X933" s="23"/>
      <c r="Y933" s="23"/>
      <c r="Z933" s="23"/>
      <c r="AA933" s="23"/>
      <c r="AB933" s="47"/>
      <c r="AC933" s="27"/>
      <c r="AD933" s="23">
        <v>150</v>
      </c>
      <c r="AE933" s="23"/>
      <c r="AF933" s="62" t="s">
        <v>137</v>
      </c>
      <c r="AG933" s="23"/>
      <c r="AH933" s="23"/>
      <c r="AI933" s="23"/>
      <c r="AJ933" s="23" t="s">
        <v>2929</v>
      </c>
      <c r="AK933" s="27" t="s">
        <v>290</v>
      </c>
      <c r="AL933" s="27"/>
      <c r="AM933" s="23"/>
      <c r="AN933" s="23"/>
      <c r="AO933" s="23"/>
      <c r="AP933" s="23"/>
      <c r="AQ933" s="23" t="s">
        <v>129</v>
      </c>
      <c r="AR933" s="23"/>
      <c r="AS933" s="23" t="s">
        <v>129</v>
      </c>
      <c r="AT933" s="23" t="s">
        <v>128</v>
      </c>
      <c r="AU933" s="23" t="s">
        <v>129</v>
      </c>
      <c r="AV933" s="23" t="s">
        <v>129</v>
      </c>
      <c r="AW933" s="23" t="s">
        <v>129</v>
      </c>
      <c r="AX933" s="23" t="s">
        <v>128</v>
      </c>
      <c r="AY933" s="23"/>
      <c r="AZ933" s="23" t="s">
        <v>2928</v>
      </c>
      <c r="BA933" s="65" t="s">
        <v>2930</v>
      </c>
    </row>
    <row r="934" spans="1:53" ht="16.05" customHeight="1" x14ac:dyDescent="0.3">
      <c r="A934" s="23">
        <v>2010</v>
      </c>
      <c r="B934" s="27" t="s">
        <v>130</v>
      </c>
      <c r="C934" s="27" t="s">
        <v>131</v>
      </c>
      <c r="D934" s="27" t="s">
        <v>2931</v>
      </c>
      <c r="E934" s="28">
        <v>40195</v>
      </c>
      <c r="F934" s="36">
        <v>0.40099537037037036</v>
      </c>
      <c r="G934" s="22">
        <v>40195</v>
      </c>
      <c r="H934" s="37">
        <v>0.73432870370370373</v>
      </c>
      <c r="I934" s="34" t="s">
        <v>6250</v>
      </c>
      <c r="J934" s="35">
        <v>25.558</v>
      </c>
      <c r="K934" s="35">
        <v>105.804</v>
      </c>
      <c r="L934" s="42">
        <v>26.6</v>
      </c>
      <c r="M934" s="43">
        <v>4.4400000000000004</v>
      </c>
      <c r="N934" s="35"/>
      <c r="O934" s="44"/>
      <c r="P934" s="44">
        <v>4.4000000000000004</v>
      </c>
      <c r="Q934" s="44"/>
      <c r="R934" s="44"/>
      <c r="S934" s="27" t="s">
        <v>5110</v>
      </c>
      <c r="T934" s="23" t="s">
        <v>497</v>
      </c>
      <c r="U934" s="27" t="s">
        <v>193</v>
      </c>
      <c r="V934" s="46"/>
      <c r="W934" s="47"/>
      <c r="X934" s="50" t="s">
        <v>2084</v>
      </c>
      <c r="Y934" s="23">
        <v>0</v>
      </c>
      <c r="Z934" s="23">
        <v>9</v>
      </c>
      <c r="AA934" s="23"/>
      <c r="AB934" s="47"/>
      <c r="AC934" s="27" t="s">
        <v>5696</v>
      </c>
      <c r="AD934" s="23"/>
      <c r="AE934" s="23"/>
      <c r="AF934" s="23"/>
      <c r="AG934" s="23"/>
      <c r="AH934" s="23" t="s">
        <v>129</v>
      </c>
      <c r="AI934" s="23"/>
      <c r="AJ934" s="23" t="s">
        <v>43</v>
      </c>
      <c r="AK934" s="27" t="s">
        <v>100</v>
      </c>
      <c r="AL934" s="27"/>
      <c r="AM934" s="23"/>
      <c r="AN934" s="23"/>
      <c r="AO934" s="23"/>
      <c r="AP934" s="23"/>
      <c r="AQ934" s="23"/>
      <c r="AR934" s="23"/>
      <c r="AS934" s="23" t="s">
        <v>129</v>
      </c>
      <c r="AT934" s="23" t="s">
        <v>129</v>
      </c>
      <c r="AU934" s="23" t="s">
        <v>129</v>
      </c>
      <c r="AV934" s="23" t="s">
        <v>129</v>
      </c>
      <c r="AW934" s="23" t="s">
        <v>129</v>
      </c>
      <c r="AX934" s="23" t="s">
        <v>128</v>
      </c>
      <c r="AY934" s="23"/>
      <c r="AZ934" s="23" t="s">
        <v>2932</v>
      </c>
      <c r="BA934" s="45" t="s">
        <v>2933</v>
      </c>
    </row>
    <row r="935" spans="1:53" ht="16.05" customHeight="1" x14ac:dyDescent="0.3">
      <c r="A935" s="23">
        <v>2010</v>
      </c>
      <c r="B935" s="27" t="s">
        <v>130</v>
      </c>
      <c r="C935" s="27" t="s">
        <v>131</v>
      </c>
      <c r="D935" s="27" t="s">
        <v>2934</v>
      </c>
      <c r="E935" s="28">
        <v>40208</v>
      </c>
      <c r="F935" s="36">
        <v>0.90067129629629628</v>
      </c>
      <c r="G935" s="22">
        <v>40209</v>
      </c>
      <c r="H935" s="37">
        <v>0.23400462962962965</v>
      </c>
      <c r="I935" s="34" t="s">
        <v>6250</v>
      </c>
      <c r="J935" s="35">
        <v>30.268000000000001</v>
      </c>
      <c r="K935" s="35">
        <v>105.66800000000001</v>
      </c>
      <c r="L935" s="42">
        <v>10</v>
      </c>
      <c r="M935" s="35">
        <v>5.08</v>
      </c>
      <c r="N935" s="35"/>
      <c r="O935" s="44">
        <v>4.9000000000000004</v>
      </c>
      <c r="P935" s="44">
        <v>5.0999999999999996</v>
      </c>
      <c r="Q935" s="44">
        <v>4.7</v>
      </c>
      <c r="R935" s="44"/>
      <c r="S935" s="27" t="s">
        <v>5110</v>
      </c>
      <c r="T935" s="23" t="s">
        <v>139</v>
      </c>
      <c r="U935" s="27"/>
      <c r="V935" s="46">
        <v>30000</v>
      </c>
      <c r="W935" s="47">
        <v>10515</v>
      </c>
      <c r="X935" s="23">
        <v>1</v>
      </c>
      <c r="Y935" s="23">
        <v>1</v>
      </c>
      <c r="Z935" s="23">
        <v>15</v>
      </c>
      <c r="AA935" s="23"/>
      <c r="AB935" s="47"/>
      <c r="AC935" s="27" t="s">
        <v>5694</v>
      </c>
      <c r="AD935" s="50" t="s">
        <v>397</v>
      </c>
      <c r="AE935" s="50" t="s">
        <v>709</v>
      </c>
      <c r="AF935" s="62">
        <v>4400000</v>
      </c>
      <c r="AG935" s="23"/>
      <c r="AH935" s="23"/>
      <c r="AI935" s="23"/>
      <c r="AJ935" s="23" t="s">
        <v>43</v>
      </c>
      <c r="AK935" s="27" t="s">
        <v>100</v>
      </c>
      <c r="AL935" s="27"/>
      <c r="AM935" s="23"/>
      <c r="AN935" s="23"/>
      <c r="AO935" s="23"/>
      <c r="AP935" s="23"/>
      <c r="AQ935" s="23"/>
      <c r="AR935" s="23"/>
      <c r="AS935" s="23" t="s">
        <v>129</v>
      </c>
      <c r="AT935" s="23" t="s">
        <v>129</v>
      </c>
      <c r="AU935" s="23" t="s">
        <v>129</v>
      </c>
      <c r="AV935" s="23" t="s">
        <v>129</v>
      </c>
      <c r="AW935" s="23" t="s">
        <v>129</v>
      </c>
      <c r="AX935" s="23" t="s">
        <v>128</v>
      </c>
      <c r="AY935" s="23"/>
      <c r="AZ935" s="23" t="s">
        <v>2935</v>
      </c>
      <c r="BA935" s="65" t="s">
        <v>2936</v>
      </c>
    </row>
    <row r="936" spans="1:53" ht="16.05" customHeight="1" x14ac:dyDescent="0.3">
      <c r="A936" s="23">
        <v>2010</v>
      </c>
      <c r="B936" s="27" t="s">
        <v>130</v>
      </c>
      <c r="C936" s="27" t="s">
        <v>131</v>
      </c>
      <c r="D936" s="27" t="s">
        <v>132</v>
      </c>
      <c r="E936" s="28">
        <v>40234</v>
      </c>
      <c r="F936" s="36">
        <v>0.20614583333333333</v>
      </c>
      <c r="G936" s="22">
        <v>40234</v>
      </c>
      <c r="H936" s="37">
        <v>0.53947916666666662</v>
      </c>
      <c r="I936" s="34" t="s">
        <v>6250</v>
      </c>
      <c r="J936" s="35">
        <v>25.523</v>
      </c>
      <c r="K936" s="35">
        <v>101.90300000000001</v>
      </c>
      <c r="L936" s="42">
        <v>10</v>
      </c>
      <c r="M936" s="35">
        <v>5.1989999999999998</v>
      </c>
      <c r="N936" s="35"/>
      <c r="O936" s="44"/>
      <c r="P936" s="44">
        <v>5.2</v>
      </c>
      <c r="Q936" s="44">
        <v>4.5</v>
      </c>
      <c r="R936" s="44"/>
      <c r="S936" s="27" t="s">
        <v>5497</v>
      </c>
      <c r="T936" s="23" t="s">
        <v>497</v>
      </c>
      <c r="U936" s="27"/>
      <c r="V936" s="46"/>
      <c r="W936" s="47">
        <v>50011</v>
      </c>
      <c r="X936" s="23">
        <v>0</v>
      </c>
      <c r="Y936" s="23">
        <v>0</v>
      </c>
      <c r="Z936" s="23">
        <v>11</v>
      </c>
      <c r="AA936" s="23"/>
      <c r="AB936" s="47"/>
      <c r="AC936" s="27"/>
      <c r="AD936" s="23" t="s">
        <v>2257</v>
      </c>
      <c r="AE936" s="23"/>
      <c r="AF936" s="23" t="s">
        <v>141</v>
      </c>
      <c r="AG936" s="23"/>
      <c r="AH936" s="23"/>
      <c r="AI936" s="23"/>
      <c r="AJ936" s="23" t="s">
        <v>43</v>
      </c>
      <c r="AK936" s="27" t="s">
        <v>100</v>
      </c>
      <c r="AL936" s="27"/>
      <c r="AM936" s="23"/>
      <c r="AN936" s="23"/>
      <c r="AO936" s="23"/>
      <c r="AP936" s="23"/>
      <c r="AQ936" s="23" t="s">
        <v>129</v>
      </c>
      <c r="AR936" s="23"/>
      <c r="AS936" s="23" t="s">
        <v>129</v>
      </c>
      <c r="AT936" s="23" t="s">
        <v>129</v>
      </c>
      <c r="AU936" s="23" t="s">
        <v>129</v>
      </c>
      <c r="AV936" s="23" t="s">
        <v>129</v>
      </c>
      <c r="AW936" s="23" t="s">
        <v>129</v>
      </c>
      <c r="AX936" s="23" t="s">
        <v>128</v>
      </c>
      <c r="AY936" s="23"/>
      <c r="AZ936" s="23" t="s">
        <v>2937</v>
      </c>
      <c r="BA936" s="45"/>
    </row>
    <row r="937" spans="1:53" ht="16.05" customHeight="1" x14ac:dyDescent="0.3">
      <c r="A937" s="23">
        <v>2010</v>
      </c>
      <c r="B937" s="27" t="s">
        <v>294</v>
      </c>
      <c r="C937" s="27" t="s">
        <v>295</v>
      </c>
      <c r="D937" s="27" t="s">
        <v>2938</v>
      </c>
      <c r="E937" s="28">
        <v>40288</v>
      </c>
      <c r="F937" s="36">
        <v>1.1898148148148149E-2</v>
      </c>
      <c r="G937" s="22">
        <v>40288</v>
      </c>
      <c r="H937" s="37">
        <v>0.34523148148148147</v>
      </c>
      <c r="I937" s="34" t="s">
        <v>6250</v>
      </c>
      <c r="J937" s="35">
        <v>-30.794</v>
      </c>
      <c r="K937" s="35">
        <v>121.40600000000001</v>
      </c>
      <c r="L937" s="42">
        <v>0</v>
      </c>
      <c r="M937" s="43">
        <v>4.53</v>
      </c>
      <c r="N937" s="35"/>
      <c r="O937" s="44">
        <v>5</v>
      </c>
      <c r="P937" s="44">
        <v>5.2</v>
      </c>
      <c r="Q937" s="44">
        <v>3.5</v>
      </c>
      <c r="R937" s="44"/>
      <c r="S937" s="27" t="s">
        <v>5110</v>
      </c>
      <c r="T937" s="23" t="s">
        <v>134</v>
      </c>
      <c r="U937" s="27" t="s">
        <v>193</v>
      </c>
      <c r="V937" s="46"/>
      <c r="W937" s="47"/>
      <c r="X937" s="23">
        <v>0</v>
      </c>
      <c r="Y937" s="23">
        <v>0</v>
      </c>
      <c r="Z937" s="50" t="s">
        <v>1477</v>
      </c>
      <c r="AA937" s="23"/>
      <c r="AB937" s="47"/>
      <c r="AC937" s="27"/>
      <c r="AD937" s="23" t="s">
        <v>909</v>
      </c>
      <c r="AE937" s="23">
        <v>0</v>
      </c>
      <c r="AF937" s="23" t="s">
        <v>141</v>
      </c>
      <c r="AG937" s="23" t="s">
        <v>129</v>
      </c>
      <c r="AH937" s="23"/>
      <c r="AI937" s="23"/>
      <c r="AJ937" s="23" t="s">
        <v>43</v>
      </c>
      <c r="AK937" s="27" t="s">
        <v>1164</v>
      </c>
      <c r="AL937" s="27"/>
      <c r="AM937" s="23"/>
      <c r="AN937" s="23"/>
      <c r="AO937" s="23"/>
      <c r="AP937" s="23"/>
      <c r="AQ937" s="23" t="s">
        <v>129</v>
      </c>
      <c r="AR937" s="23"/>
      <c r="AS937" s="23" t="s">
        <v>129</v>
      </c>
      <c r="AT937" s="23" t="s">
        <v>129</v>
      </c>
      <c r="AU937" s="23" t="s">
        <v>129</v>
      </c>
      <c r="AV937" s="23" t="s">
        <v>128</v>
      </c>
      <c r="AW937" s="23" t="s">
        <v>129</v>
      </c>
      <c r="AX937" s="23" t="s">
        <v>128</v>
      </c>
      <c r="AY937" s="23"/>
      <c r="AZ937" s="23" t="s">
        <v>2939</v>
      </c>
      <c r="BA937" s="65" t="s">
        <v>5244</v>
      </c>
    </row>
    <row r="938" spans="1:53" ht="16.05" customHeight="1" x14ac:dyDescent="0.3">
      <c r="A938" s="23">
        <v>2010</v>
      </c>
      <c r="B938" s="27" t="s">
        <v>357</v>
      </c>
      <c r="C938" s="27" t="s">
        <v>358</v>
      </c>
      <c r="D938" s="27" t="s">
        <v>2940</v>
      </c>
      <c r="E938" s="28">
        <v>40299</v>
      </c>
      <c r="F938" s="36">
        <v>0.94200231481481478</v>
      </c>
      <c r="G938" s="22">
        <v>40300</v>
      </c>
      <c r="H938" s="37">
        <v>0.17116898148148149</v>
      </c>
      <c r="I938" s="34" t="s">
        <v>6250</v>
      </c>
      <c r="J938" s="35">
        <v>30.099</v>
      </c>
      <c r="K938" s="35">
        <v>80.025999999999996</v>
      </c>
      <c r="L938" s="42">
        <v>35.5</v>
      </c>
      <c r="M938" s="43">
        <v>4.59</v>
      </c>
      <c r="N938" s="35"/>
      <c r="O938" s="44"/>
      <c r="P938" s="44">
        <v>4.5</v>
      </c>
      <c r="Q938" s="44"/>
      <c r="R938" s="44"/>
      <c r="S938" s="27" t="s">
        <v>5110</v>
      </c>
      <c r="T938" s="23"/>
      <c r="U938" s="27"/>
      <c r="V938" s="46"/>
      <c r="W938" s="46"/>
      <c r="X938" s="23"/>
      <c r="Y938" s="23"/>
      <c r="Z938" s="23"/>
      <c r="AA938" s="23"/>
      <c r="AB938" s="47"/>
      <c r="AC938" s="27"/>
      <c r="AD938" s="23" t="s">
        <v>420</v>
      </c>
      <c r="AE938" s="23"/>
      <c r="AF938" s="66" t="s">
        <v>141</v>
      </c>
      <c r="AG938" s="23"/>
      <c r="AH938" s="23"/>
      <c r="AI938" s="23"/>
      <c r="AJ938" s="23" t="s">
        <v>1631</v>
      </c>
      <c r="AK938" s="27"/>
      <c r="AL938" s="27"/>
      <c r="AM938" s="23"/>
      <c r="AN938" s="23"/>
      <c r="AO938" s="23"/>
      <c r="AP938" s="23"/>
      <c r="AQ938" s="23" t="s">
        <v>129</v>
      </c>
      <c r="AR938" s="23"/>
      <c r="AS938" s="23" t="s">
        <v>129</v>
      </c>
      <c r="AT938" s="23" t="s">
        <v>128</v>
      </c>
      <c r="AU938" s="23" t="s">
        <v>129</v>
      </c>
      <c r="AV938" s="23" t="s">
        <v>128</v>
      </c>
      <c r="AW938" s="23" t="s">
        <v>129</v>
      </c>
      <c r="AX938" s="23" t="s">
        <v>128</v>
      </c>
      <c r="AY938" s="23"/>
      <c r="AZ938" s="23" t="s">
        <v>2941</v>
      </c>
      <c r="BA938" s="65" t="s">
        <v>2942</v>
      </c>
    </row>
    <row r="939" spans="1:53" ht="16.05" customHeight="1" x14ac:dyDescent="0.3">
      <c r="A939" s="23">
        <v>2010</v>
      </c>
      <c r="B939" s="27" t="s">
        <v>254</v>
      </c>
      <c r="C939" s="27" t="s">
        <v>255</v>
      </c>
      <c r="D939" s="27" t="s">
        <v>2943</v>
      </c>
      <c r="E939" s="28">
        <v>40312</v>
      </c>
      <c r="F939" s="36">
        <v>0.52039351851851856</v>
      </c>
      <c r="G939" s="22">
        <v>40312</v>
      </c>
      <c r="H939" s="37">
        <v>0.56206018518518519</v>
      </c>
      <c r="I939" s="34" t="s">
        <v>6250</v>
      </c>
      <c r="J939" s="35">
        <v>35.9</v>
      </c>
      <c r="K939" s="35">
        <v>4.12</v>
      </c>
      <c r="L939" s="42">
        <v>2</v>
      </c>
      <c r="M939" s="35">
        <v>5.375</v>
      </c>
      <c r="N939" s="35">
        <v>5.4</v>
      </c>
      <c r="O939" s="44">
        <v>5.2</v>
      </c>
      <c r="P939" s="44">
        <v>5.2</v>
      </c>
      <c r="Q939" s="44"/>
      <c r="R939" s="44"/>
      <c r="S939" s="27" t="s">
        <v>5521</v>
      </c>
      <c r="T939" s="23" t="s">
        <v>139</v>
      </c>
      <c r="U939" s="27"/>
      <c r="V939" s="46"/>
      <c r="W939" s="47"/>
      <c r="X939" s="23">
        <v>2</v>
      </c>
      <c r="Y939" s="23">
        <v>2</v>
      </c>
      <c r="Z939" s="23">
        <v>43</v>
      </c>
      <c r="AA939" s="23"/>
      <c r="AB939" s="47"/>
      <c r="AC939" s="27" t="s">
        <v>5695</v>
      </c>
      <c r="AD939" s="23"/>
      <c r="AE939" s="23"/>
      <c r="AF939" s="23"/>
      <c r="AG939" s="23"/>
      <c r="AH939" s="23"/>
      <c r="AI939" s="23"/>
      <c r="AJ939" s="23" t="s">
        <v>311</v>
      </c>
      <c r="AK939" s="27" t="s">
        <v>102</v>
      </c>
      <c r="AL939" s="27" t="s">
        <v>2945</v>
      </c>
      <c r="AM939" s="23"/>
      <c r="AN939" s="23"/>
      <c r="AO939" s="23"/>
      <c r="AP939" s="23"/>
      <c r="AQ939" s="23"/>
      <c r="AR939" s="23"/>
      <c r="AS939" s="23" t="s">
        <v>129</v>
      </c>
      <c r="AT939" s="23" t="s">
        <v>129</v>
      </c>
      <c r="AU939" s="23" t="s">
        <v>129</v>
      </c>
      <c r="AV939" s="23" t="s">
        <v>128</v>
      </c>
      <c r="AW939" s="23" t="s">
        <v>129</v>
      </c>
      <c r="AX939" s="23" t="s">
        <v>128</v>
      </c>
      <c r="AY939" s="23"/>
      <c r="AZ939" s="23" t="s">
        <v>2944</v>
      </c>
      <c r="BA939" s="65" t="s">
        <v>2946</v>
      </c>
    </row>
    <row r="940" spans="1:53" ht="16.05" customHeight="1" x14ac:dyDescent="0.3">
      <c r="A940" s="23">
        <v>2010</v>
      </c>
      <c r="B940" s="27" t="s">
        <v>357</v>
      </c>
      <c r="C940" s="27" t="s">
        <v>358</v>
      </c>
      <c r="D940" s="27" t="s">
        <v>2947</v>
      </c>
      <c r="E940" s="28">
        <v>40351</v>
      </c>
      <c r="F940" s="36">
        <v>0.96817129629629628</v>
      </c>
      <c r="G940" s="22">
        <v>40352</v>
      </c>
      <c r="H940" s="37">
        <v>0.19733796296296294</v>
      </c>
      <c r="I940" s="34" t="s">
        <v>6250</v>
      </c>
      <c r="J940" s="35">
        <v>29.872</v>
      </c>
      <c r="K940" s="35">
        <v>80.427999999999997</v>
      </c>
      <c r="L940" s="42">
        <v>16.3</v>
      </c>
      <c r="M940" s="35">
        <v>4.8899999999999997</v>
      </c>
      <c r="N940" s="35"/>
      <c r="O940" s="44">
        <v>5.2</v>
      </c>
      <c r="P940" s="44">
        <v>5.2</v>
      </c>
      <c r="Q940" s="44"/>
      <c r="R940" s="44"/>
      <c r="S940" s="27" t="s">
        <v>5110</v>
      </c>
      <c r="T940" s="23" t="s">
        <v>582</v>
      </c>
      <c r="U940" s="27"/>
      <c r="V940" s="46"/>
      <c r="W940" s="47"/>
      <c r="X940" s="23"/>
      <c r="Y940" s="23"/>
      <c r="Z940" s="23"/>
      <c r="AA940" s="23"/>
      <c r="AB940" s="47"/>
      <c r="AC940" s="27"/>
      <c r="AD940" s="50" t="s">
        <v>140</v>
      </c>
      <c r="AE940" s="23">
        <v>1</v>
      </c>
      <c r="AF940" s="66" t="s">
        <v>141</v>
      </c>
      <c r="AG940" s="23"/>
      <c r="AH940" s="23"/>
      <c r="AI940" s="23"/>
      <c r="AJ940" s="23" t="s">
        <v>404</v>
      </c>
      <c r="AK940" s="27" t="s">
        <v>100</v>
      </c>
      <c r="AL940" s="27" t="s">
        <v>2949</v>
      </c>
      <c r="AM940" s="23"/>
      <c r="AN940" s="23"/>
      <c r="AO940" s="23" t="s">
        <v>129</v>
      </c>
      <c r="AP940" s="23"/>
      <c r="AQ940" s="23" t="s">
        <v>129</v>
      </c>
      <c r="AR940" s="23"/>
      <c r="AS940" s="23" t="s">
        <v>129</v>
      </c>
      <c r="AT940" s="23" t="s">
        <v>128</v>
      </c>
      <c r="AU940" s="23" t="s">
        <v>129</v>
      </c>
      <c r="AV940" s="23" t="s">
        <v>128</v>
      </c>
      <c r="AW940" s="23" t="s">
        <v>129</v>
      </c>
      <c r="AX940" s="23" t="s">
        <v>128</v>
      </c>
      <c r="AY940" s="23"/>
      <c r="AZ940" s="23" t="s">
        <v>2948</v>
      </c>
      <c r="BA940" s="45"/>
    </row>
    <row r="941" spans="1:53" ht="16.05" customHeight="1" x14ac:dyDescent="0.3">
      <c r="A941" s="23">
        <v>2010</v>
      </c>
      <c r="B941" s="27" t="s">
        <v>148</v>
      </c>
      <c r="C941" s="27" t="s">
        <v>831</v>
      </c>
      <c r="D941" s="27" t="s">
        <v>2950</v>
      </c>
      <c r="E941" s="28">
        <v>40352</v>
      </c>
      <c r="F941" s="36">
        <v>0.73729166666666668</v>
      </c>
      <c r="G941" s="22">
        <v>40352</v>
      </c>
      <c r="H941" s="37">
        <v>0.57062500000000005</v>
      </c>
      <c r="I941" s="34" t="s">
        <v>6250</v>
      </c>
      <c r="J941" s="35">
        <v>45.884</v>
      </c>
      <c r="K941" s="35">
        <v>-75.474999999999994</v>
      </c>
      <c r="L941" s="42">
        <v>18.899999999999999</v>
      </c>
      <c r="M941" s="35">
        <v>5.2039999999999997</v>
      </c>
      <c r="N941" s="35"/>
      <c r="O941" s="44">
        <v>5.35</v>
      </c>
      <c r="P941" s="44"/>
      <c r="Q941" s="44"/>
      <c r="R941" s="44"/>
      <c r="S941" s="27" t="s">
        <v>5497</v>
      </c>
      <c r="T941" s="23" t="s">
        <v>139</v>
      </c>
      <c r="U941" s="27"/>
      <c r="V941" s="46"/>
      <c r="W941" s="47"/>
      <c r="X941" s="23">
        <v>0</v>
      </c>
      <c r="Y941" s="23">
        <v>0</v>
      </c>
      <c r="Z941" s="23">
        <v>0</v>
      </c>
      <c r="AA941" s="23"/>
      <c r="AB941" s="47"/>
      <c r="AC941" s="27"/>
      <c r="AD941" s="23" t="s">
        <v>2951</v>
      </c>
      <c r="AE941" s="23"/>
      <c r="AF941" s="66" t="s">
        <v>141</v>
      </c>
      <c r="AG941" s="23" t="s">
        <v>129</v>
      </c>
      <c r="AH941" s="23" t="s">
        <v>129</v>
      </c>
      <c r="AI941" s="23"/>
      <c r="AJ941" s="23" t="s">
        <v>43</v>
      </c>
      <c r="AK941" s="27"/>
      <c r="AL941" s="27"/>
      <c r="AM941" s="23"/>
      <c r="AN941" s="23"/>
      <c r="AO941" s="23"/>
      <c r="AP941" s="23"/>
      <c r="AQ941" s="23" t="s">
        <v>129</v>
      </c>
      <c r="AR941" s="23"/>
      <c r="AS941" s="23" t="s">
        <v>129</v>
      </c>
      <c r="AT941" s="23" t="s">
        <v>128</v>
      </c>
      <c r="AU941" s="23" t="s">
        <v>129</v>
      </c>
      <c r="AV941" s="23" t="s">
        <v>128</v>
      </c>
      <c r="AW941" s="23" t="s">
        <v>129</v>
      </c>
      <c r="AX941" s="23" t="s">
        <v>128</v>
      </c>
      <c r="AY941" s="23"/>
      <c r="AZ941" s="23" t="s">
        <v>2952</v>
      </c>
      <c r="BA941" s="65" t="s">
        <v>2953</v>
      </c>
    </row>
    <row r="942" spans="1:53" ht="16.05" customHeight="1" x14ac:dyDescent="0.3">
      <c r="A942" s="23">
        <v>2010</v>
      </c>
      <c r="B942" s="27" t="s">
        <v>187</v>
      </c>
      <c r="C942" s="27" t="s">
        <v>188</v>
      </c>
      <c r="D942" s="27" t="s">
        <v>2954</v>
      </c>
      <c r="E942" s="28">
        <v>40389</v>
      </c>
      <c r="F942" s="36">
        <v>0.57652777777777775</v>
      </c>
      <c r="G942" s="22">
        <v>40389</v>
      </c>
      <c r="H942" s="37">
        <v>0.76402777777777775</v>
      </c>
      <c r="I942" s="34" t="s">
        <v>6250</v>
      </c>
      <c r="J942" s="35">
        <v>35.220999999999997</v>
      </c>
      <c r="K942" s="35">
        <v>59.317</v>
      </c>
      <c r="L942" s="42">
        <v>19</v>
      </c>
      <c r="M942" s="35">
        <v>5.5030000000000001</v>
      </c>
      <c r="N942" s="35">
        <v>5.4</v>
      </c>
      <c r="O942" s="44">
        <v>5.8</v>
      </c>
      <c r="P942" s="44">
        <v>5.5</v>
      </c>
      <c r="Q942" s="44"/>
      <c r="R942" s="44"/>
      <c r="S942" s="27" t="s">
        <v>5522</v>
      </c>
      <c r="T942" s="23"/>
      <c r="U942" s="27"/>
      <c r="V942" s="46"/>
      <c r="W942" s="47">
        <v>274</v>
      </c>
      <c r="X942" s="23">
        <v>0</v>
      </c>
      <c r="Y942" s="23">
        <v>0</v>
      </c>
      <c r="Z942" s="23">
        <v>274</v>
      </c>
      <c r="AA942" s="23"/>
      <c r="AB942" s="47"/>
      <c r="AC942" s="27"/>
      <c r="AD942" s="23" t="s">
        <v>336</v>
      </c>
      <c r="AE942" s="23"/>
      <c r="AF942" s="50" t="s">
        <v>127</v>
      </c>
      <c r="AG942" s="23" t="s">
        <v>129</v>
      </c>
      <c r="AH942" s="23"/>
      <c r="AI942" s="23"/>
      <c r="AJ942" s="23" t="s">
        <v>1631</v>
      </c>
      <c r="AK942" s="27"/>
      <c r="AL942" s="27"/>
      <c r="AM942" s="23"/>
      <c r="AN942" s="23"/>
      <c r="AO942" s="23"/>
      <c r="AP942" s="23"/>
      <c r="AQ942" s="23" t="s">
        <v>129</v>
      </c>
      <c r="AR942" s="23"/>
      <c r="AS942" s="23" t="s">
        <v>129</v>
      </c>
      <c r="AT942" s="23" t="s">
        <v>129</v>
      </c>
      <c r="AU942" s="23" t="s">
        <v>129</v>
      </c>
      <c r="AV942" s="23" t="s">
        <v>129</v>
      </c>
      <c r="AW942" s="23" t="s">
        <v>129</v>
      </c>
      <c r="AX942" s="23" t="s">
        <v>128</v>
      </c>
      <c r="AY942" s="23"/>
      <c r="AZ942" s="23" t="s">
        <v>2955</v>
      </c>
      <c r="BA942" s="45" t="s">
        <v>2956</v>
      </c>
    </row>
    <row r="943" spans="1:53" ht="16.05" customHeight="1" x14ac:dyDescent="0.3">
      <c r="A943" s="23">
        <v>2010</v>
      </c>
      <c r="B943" s="27" t="s">
        <v>130</v>
      </c>
      <c r="C943" s="27" t="s">
        <v>131</v>
      </c>
      <c r="D943" s="27" t="s">
        <v>2957</v>
      </c>
      <c r="E943" s="28">
        <v>40419</v>
      </c>
      <c r="F943" s="36">
        <v>3.7164351851851851E-2</v>
      </c>
      <c r="G943" s="22">
        <v>40419</v>
      </c>
      <c r="H943" s="37">
        <v>0.37049768518518517</v>
      </c>
      <c r="I943" s="34" t="s">
        <v>6250</v>
      </c>
      <c r="J943" s="35">
        <v>27.196999999999999</v>
      </c>
      <c r="K943" s="35">
        <v>103.005</v>
      </c>
      <c r="L943" s="42">
        <v>35</v>
      </c>
      <c r="M943" s="43">
        <v>4.96</v>
      </c>
      <c r="N943" s="35"/>
      <c r="O943" s="44">
        <v>5.2</v>
      </c>
      <c r="P943" s="44">
        <v>4.9000000000000004</v>
      </c>
      <c r="Q943" s="44">
        <v>4.2</v>
      </c>
      <c r="R943" s="44"/>
      <c r="S943" s="27" t="s">
        <v>5110</v>
      </c>
      <c r="T943" s="23"/>
      <c r="U943" s="27"/>
      <c r="V943" s="46"/>
      <c r="W943" s="47">
        <v>5014</v>
      </c>
      <c r="X943" s="23">
        <v>0</v>
      </c>
      <c r="Y943" s="23">
        <v>0</v>
      </c>
      <c r="Z943" s="23">
        <v>14</v>
      </c>
      <c r="AA943" s="23"/>
      <c r="AB943" s="47"/>
      <c r="AC943" s="27"/>
      <c r="AD943" s="23">
        <v>1000</v>
      </c>
      <c r="AE943" s="23"/>
      <c r="AF943" s="50" t="s">
        <v>127</v>
      </c>
      <c r="AG943" s="23"/>
      <c r="AH943" s="23"/>
      <c r="AI943" s="23"/>
      <c r="AJ943" s="23" t="s">
        <v>43</v>
      </c>
      <c r="AK943" s="27" t="s">
        <v>100</v>
      </c>
      <c r="AL943" s="27"/>
      <c r="AM943" s="23"/>
      <c r="AN943" s="23"/>
      <c r="AO943" s="23"/>
      <c r="AP943" s="23"/>
      <c r="AQ943" s="23" t="s">
        <v>129</v>
      </c>
      <c r="AR943" s="23"/>
      <c r="AS943" s="23" t="s">
        <v>129</v>
      </c>
      <c r="AT943" s="23" t="s">
        <v>129</v>
      </c>
      <c r="AU943" s="23" t="s">
        <v>129</v>
      </c>
      <c r="AV943" s="23" t="s">
        <v>129</v>
      </c>
      <c r="AW943" s="23" t="s">
        <v>129</v>
      </c>
      <c r="AX943" s="23" t="s">
        <v>128</v>
      </c>
      <c r="AY943" s="23"/>
      <c r="AZ943" s="23" t="s">
        <v>2958</v>
      </c>
      <c r="BA943" s="45"/>
    </row>
    <row r="944" spans="1:53" ht="16.05" customHeight="1" x14ac:dyDescent="0.3">
      <c r="A944" s="23">
        <v>2010</v>
      </c>
      <c r="B944" s="27" t="s">
        <v>294</v>
      </c>
      <c r="C944" s="27" t="s">
        <v>304</v>
      </c>
      <c r="D944" s="27" t="s">
        <v>2959</v>
      </c>
      <c r="E944" s="28">
        <v>40427</v>
      </c>
      <c r="F944" s="36">
        <v>0.47501157407407407</v>
      </c>
      <c r="G944" s="22">
        <v>40427</v>
      </c>
      <c r="H944" s="37">
        <v>0.97501157407407402</v>
      </c>
      <c r="I944" s="34" t="s">
        <v>6250</v>
      </c>
      <c r="J944" s="35">
        <v>-43.57</v>
      </c>
      <c r="K944" s="35">
        <v>172.38800000000001</v>
      </c>
      <c r="L944" s="42">
        <v>8.6</v>
      </c>
      <c r="M944" s="35">
        <v>4.8540000000000001</v>
      </c>
      <c r="N944" s="35"/>
      <c r="O944" s="44">
        <v>5.3</v>
      </c>
      <c r="P944" s="44">
        <v>5</v>
      </c>
      <c r="Q944" s="44"/>
      <c r="R944" s="44"/>
      <c r="S944" s="27" t="s">
        <v>5523</v>
      </c>
      <c r="T944" s="23" t="s">
        <v>497</v>
      </c>
      <c r="U944" s="27"/>
      <c r="V944" s="46"/>
      <c r="W944" s="47"/>
      <c r="X944" s="23"/>
      <c r="Y944" s="23"/>
      <c r="Z944" s="23"/>
      <c r="AA944" s="23"/>
      <c r="AB944" s="47"/>
      <c r="AC944" s="27"/>
      <c r="AD944" s="23" t="s">
        <v>470</v>
      </c>
      <c r="AE944" s="23"/>
      <c r="AF944" s="66" t="s">
        <v>141</v>
      </c>
      <c r="AG944" s="23"/>
      <c r="AH944" s="23"/>
      <c r="AI944" s="23"/>
      <c r="AJ944" s="23" t="s">
        <v>390</v>
      </c>
      <c r="AK944" s="27"/>
      <c r="AL944" s="27" t="s">
        <v>2961</v>
      </c>
      <c r="AM944" s="23"/>
      <c r="AN944" s="23"/>
      <c r="AO944" s="23"/>
      <c r="AP944" s="23"/>
      <c r="AQ944" s="23" t="s">
        <v>129</v>
      </c>
      <c r="AR944" s="23"/>
      <c r="AS944" s="23" t="s">
        <v>129</v>
      </c>
      <c r="AT944" s="23" t="s">
        <v>128</v>
      </c>
      <c r="AU944" s="23" t="s">
        <v>129</v>
      </c>
      <c r="AV944" s="23" t="s">
        <v>128</v>
      </c>
      <c r="AW944" s="23" t="s">
        <v>129</v>
      </c>
      <c r="AX944" s="23" t="s">
        <v>128</v>
      </c>
      <c r="AY944" s="23"/>
      <c r="AZ944" s="23" t="s">
        <v>2960</v>
      </c>
      <c r="BA944" s="45" t="s">
        <v>6468</v>
      </c>
    </row>
    <row r="945" spans="1:53" ht="16.05" customHeight="1" x14ac:dyDescent="0.3">
      <c r="A945" s="23">
        <v>2010</v>
      </c>
      <c r="B945" s="27" t="s">
        <v>294</v>
      </c>
      <c r="C945" s="27" t="s">
        <v>304</v>
      </c>
      <c r="D945" s="27" t="s">
        <v>2962</v>
      </c>
      <c r="E945" s="28">
        <v>40427</v>
      </c>
      <c r="F945" s="36">
        <v>0.95038194444444446</v>
      </c>
      <c r="G945" s="22">
        <v>40428</v>
      </c>
      <c r="H945" s="37">
        <v>0.4503819444444444</v>
      </c>
      <c r="I945" s="34" t="s">
        <v>6250</v>
      </c>
      <c r="J945" s="35">
        <v>-40.433</v>
      </c>
      <c r="K945" s="35">
        <v>176.81800000000001</v>
      </c>
      <c r="L945" s="42">
        <v>21</v>
      </c>
      <c r="M945" s="35">
        <v>4.99</v>
      </c>
      <c r="N945" s="35"/>
      <c r="O945" s="44"/>
      <c r="P945" s="44">
        <v>5.0999999999999996</v>
      </c>
      <c r="Q945" s="44"/>
      <c r="R945" s="44"/>
      <c r="S945" s="27" t="s">
        <v>5352</v>
      </c>
      <c r="T945" s="23" t="s">
        <v>139</v>
      </c>
      <c r="U945" s="27"/>
      <c r="V945" s="46"/>
      <c r="W945" s="47"/>
      <c r="X945" s="23"/>
      <c r="Y945" s="23"/>
      <c r="Z945" s="23"/>
      <c r="AA945" s="23"/>
      <c r="AB945" s="47"/>
      <c r="AC945" s="27"/>
      <c r="AD945" s="23" t="s">
        <v>470</v>
      </c>
      <c r="AE945" s="23"/>
      <c r="AF945" s="66" t="s">
        <v>141</v>
      </c>
      <c r="AG945" s="23"/>
      <c r="AH945" s="23"/>
      <c r="AI945" s="23"/>
      <c r="AJ945" s="23" t="s">
        <v>1631</v>
      </c>
      <c r="AK945" s="27"/>
      <c r="AL945" s="27"/>
      <c r="AM945" s="23"/>
      <c r="AN945" s="23"/>
      <c r="AO945" s="23"/>
      <c r="AP945" s="23"/>
      <c r="AQ945" s="23" t="s">
        <v>129</v>
      </c>
      <c r="AR945" s="23"/>
      <c r="AS945" s="23" t="s">
        <v>129</v>
      </c>
      <c r="AT945" s="23" t="s">
        <v>128</v>
      </c>
      <c r="AU945" s="23" t="s">
        <v>129</v>
      </c>
      <c r="AV945" s="23" t="s">
        <v>128</v>
      </c>
      <c r="AW945" s="23" t="s">
        <v>129</v>
      </c>
      <c r="AX945" s="23" t="s">
        <v>128</v>
      </c>
      <c r="AY945" s="23"/>
      <c r="AZ945" s="23" t="s">
        <v>2963</v>
      </c>
      <c r="BA945" s="45" t="s">
        <v>6467</v>
      </c>
    </row>
    <row r="946" spans="1:53" ht="16.05" customHeight="1" x14ac:dyDescent="0.3">
      <c r="A946" s="23">
        <v>2010</v>
      </c>
      <c r="B946" s="27" t="s">
        <v>294</v>
      </c>
      <c r="C946" s="27" t="s">
        <v>304</v>
      </c>
      <c r="D946" s="27" t="s">
        <v>2959</v>
      </c>
      <c r="E946" s="28">
        <v>40428</v>
      </c>
      <c r="F946" s="36">
        <v>0.82635416666666661</v>
      </c>
      <c r="G946" s="22">
        <v>40429</v>
      </c>
      <c r="H946" s="37">
        <v>0.32635416666666667</v>
      </c>
      <c r="I946" s="34" t="s">
        <v>6250</v>
      </c>
      <c r="J946" s="35">
        <v>-43.597999999999999</v>
      </c>
      <c r="K946" s="35">
        <v>172.69</v>
      </c>
      <c r="L946" s="42">
        <v>6</v>
      </c>
      <c r="M946" s="35">
        <v>4.7</v>
      </c>
      <c r="N946" s="35"/>
      <c r="O946" s="44">
        <v>5</v>
      </c>
      <c r="P946" s="44">
        <v>5</v>
      </c>
      <c r="Q946" s="44"/>
      <c r="R946" s="44"/>
      <c r="S946" s="27" t="s">
        <v>35</v>
      </c>
      <c r="T946" s="23" t="s">
        <v>134</v>
      </c>
      <c r="U946" s="27"/>
      <c r="V946" s="46"/>
      <c r="W946" s="47"/>
      <c r="X946" s="23"/>
      <c r="Y946" s="23"/>
      <c r="Z946" s="23"/>
      <c r="AA946" s="23"/>
      <c r="AB946" s="47"/>
      <c r="AC946" s="27"/>
      <c r="AD946" s="23" t="s">
        <v>232</v>
      </c>
      <c r="AE946" s="23"/>
      <c r="AF946" s="66" t="s">
        <v>141</v>
      </c>
      <c r="AG946" s="23"/>
      <c r="AH946" s="23"/>
      <c r="AI946" s="23"/>
      <c r="AJ946" s="23" t="s">
        <v>390</v>
      </c>
      <c r="AK946" s="27"/>
      <c r="AL946" s="27" t="s">
        <v>2965</v>
      </c>
      <c r="AM946" s="23"/>
      <c r="AN946" s="23"/>
      <c r="AO946" s="23"/>
      <c r="AP946" s="23"/>
      <c r="AQ946" s="23" t="s">
        <v>129</v>
      </c>
      <c r="AR946" s="23"/>
      <c r="AS946" s="23" t="s">
        <v>129</v>
      </c>
      <c r="AT946" s="23" t="s">
        <v>128</v>
      </c>
      <c r="AU946" s="23" t="s">
        <v>129</v>
      </c>
      <c r="AV946" s="23" t="s">
        <v>128</v>
      </c>
      <c r="AW946" s="23" t="s">
        <v>129</v>
      </c>
      <c r="AX946" s="23" t="s">
        <v>128</v>
      </c>
      <c r="AY946" s="23"/>
      <c r="AZ946" s="23" t="s">
        <v>2964</v>
      </c>
      <c r="BA946" s="45" t="s">
        <v>6471</v>
      </c>
    </row>
    <row r="947" spans="1:53" ht="16.05" customHeight="1" x14ac:dyDescent="0.3">
      <c r="A947" s="23">
        <v>2010</v>
      </c>
      <c r="B947" s="27" t="s">
        <v>357</v>
      </c>
      <c r="C947" s="27" t="s">
        <v>1813</v>
      </c>
      <c r="D947" s="27" t="s">
        <v>2966</v>
      </c>
      <c r="E947" s="28">
        <v>40431</v>
      </c>
      <c r="F947" s="36">
        <v>0.72518518518518515</v>
      </c>
      <c r="G947" s="22">
        <v>40431</v>
      </c>
      <c r="H947" s="37">
        <v>0.97518518518518515</v>
      </c>
      <c r="I947" s="34" t="s">
        <v>6250</v>
      </c>
      <c r="J947" s="35">
        <v>23.407</v>
      </c>
      <c r="K947" s="35">
        <v>90.647999999999996</v>
      </c>
      <c r="L947" s="42">
        <v>10</v>
      </c>
      <c r="M947" s="35">
        <v>5.1020000000000003</v>
      </c>
      <c r="N947" s="35"/>
      <c r="O947" s="44"/>
      <c r="P947" s="44">
        <v>4.8</v>
      </c>
      <c r="Q947" s="44"/>
      <c r="R947" s="44"/>
      <c r="S947" s="27" t="s">
        <v>5493</v>
      </c>
      <c r="T947" s="23" t="s">
        <v>1669</v>
      </c>
      <c r="U947" s="27"/>
      <c r="V947" s="46"/>
      <c r="W947" s="47"/>
      <c r="X947" s="23"/>
      <c r="Y947" s="23"/>
      <c r="Z947" s="23"/>
      <c r="AA947" s="23"/>
      <c r="AB947" s="47"/>
      <c r="AC947" s="27"/>
      <c r="AD947" s="23" t="s">
        <v>470</v>
      </c>
      <c r="AE947" s="23"/>
      <c r="AF947" s="66" t="s">
        <v>141</v>
      </c>
      <c r="AG947" s="23"/>
      <c r="AH947" s="23"/>
      <c r="AI947" s="23"/>
      <c r="AJ947" s="23" t="s">
        <v>1631</v>
      </c>
      <c r="AK947" s="27"/>
      <c r="AL947" s="27"/>
      <c r="AM947" s="23"/>
      <c r="AN947" s="23"/>
      <c r="AO947" s="23"/>
      <c r="AP947" s="23"/>
      <c r="AQ947" s="23" t="s">
        <v>129</v>
      </c>
      <c r="AR947" s="23"/>
      <c r="AS947" s="23" t="s">
        <v>129</v>
      </c>
      <c r="AT947" s="23" t="s">
        <v>128</v>
      </c>
      <c r="AU947" s="23" t="s">
        <v>129</v>
      </c>
      <c r="AV947" s="23" t="s">
        <v>128</v>
      </c>
      <c r="AW947" s="23" t="s">
        <v>129</v>
      </c>
      <c r="AX947" s="23" t="s">
        <v>128</v>
      </c>
      <c r="AY947" s="23"/>
      <c r="AZ947" s="23" t="s">
        <v>2967</v>
      </c>
      <c r="BA947" s="45" t="s">
        <v>6465</v>
      </c>
    </row>
    <row r="948" spans="1:53" ht="16.05" customHeight="1" x14ac:dyDescent="0.3">
      <c r="A948" s="23">
        <v>2010</v>
      </c>
      <c r="B948" s="27" t="s">
        <v>357</v>
      </c>
      <c r="C948" s="27" t="s">
        <v>648</v>
      </c>
      <c r="D948" s="27" t="s">
        <v>2968</v>
      </c>
      <c r="E948" s="28">
        <v>40461</v>
      </c>
      <c r="F948" s="36">
        <v>0.90585648148148146</v>
      </c>
      <c r="G948" s="22">
        <v>40462</v>
      </c>
      <c r="H948" s="37">
        <v>0.11418981481481481</v>
      </c>
      <c r="I948" s="34" t="s">
        <v>6250</v>
      </c>
      <c r="J948" s="35">
        <v>33.869</v>
      </c>
      <c r="K948" s="35">
        <v>72.887</v>
      </c>
      <c r="L948" s="42">
        <v>33.200000000000003</v>
      </c>
      <c r="M948" s="35">
        <v>5.2</v>
      </c>
      <c r="N948" s="35"/>
      <c r="O948" s="44"/>
      <c r="P948" s="44">
        <v>5.2</v>
      </c>
      <c r="Q948" s="44">
        <v>4.5999999999999996</v>
      </c>
      <c r="R948" s="44"/>
      <c r="S948" s="27" t="s">
        <v>5110</v>
      </c>
      <c r="T948" s="23" t="s">
        <v>1041</v>
      </c>
      <c r="U948" s="27"/>
      <c r="V948" s="46"/>
      <c r="W948" s="47"/>
      <c r="X948" s="23">
        <v>1</v>
      </c>
      <c r="Y948" s="23">
        <v>1</v>
      </c>
      <c r="Z948" s="23">
        <v>15</v>
      </c>
      <c r="AA948" s="23"/>
      <c r="AB948" s="47"/>
      <c r="AC948" s="27" t="s">
        <v>2969</v>
      </c>
      <c r="AD948" s="23">
        <v>100</v>
      </c>
      <c r="AE948" s="23" t="s">
        <v>136</v>
      </c>
      <c r="AF948" s="50" t="s">
        <v>137</v>
      </c>
      <c r="AG948" s="23"/>
      <c r="AH948" s="23"/>
      <c r="AI948" s="23"/>
      <c r="AJ948" s="23" t="s">
        <v>43</v>
      </c>
      <c r="AK948" s="27" t="s">
        <v>100</v>
      </c>
      <c r="AL948" s="27"/>
      <c r="AM948" s="23"/>
      <c r="AN948" s="23"/>
      <c r="AO948" s="23"/>
      <c r="AP948" s="23"/>
      <c r="AQ948" s="23" t="s">
        <v>129</v>
      </c>
      <c r="AR948" s="23"/>
      <c r="AS948" s="23" t="s">
        <v>129</v>
      </c>
      <c r="AT948" s="23" t="s">
        <v>129</v>
      </c>
      <c r="AU948" s="23" t="s">
        <v>129</v>
      </c>
      <c r="AV948" s="23" t="s">
        <v>128</v>
      </c>
      <c r="AW948" s="23" t="s">
        <v>129</v>
      </c>
      <c r="AX948" s="23" t="s">
        <v>128</v>
      </c>
      <c r="AY948" s="23"/>
      <c r="AZ948" s="23" t="s">
        <v>2970</v>
      </c>
      <c r="BA948" s="65" t="s">
        <v>2971</v>
      </c>
    </row>
    <row r="949" spans="1:53" ht="16.05" customHeight="1" x14ac:dyDescent="0.3">
      <c r="A949" s="23">
        <v>2010</v>
      </c>
      <c r="B949" s="27" t="s">
        <v>148</v>
      </c>
      <c r="C949" s="27" t="s">
        <v>191</v>
      </c>
      <c r="D949" s="27" t="s">
        <v>2972</v>
      </c>
      <c r="E949" s="28">
        <v>40464</v>
      </c>
      <c r="F949" s="36">
        <v>0.58784722222222219</v>
      </c>
      <c r="G949" s="22">
        <v>40464</v>
      </c>
      <c r="H949" s="37">
        <v>0.37951388888888887</v>
      </c>
      <c r="I949" s="34" t="s">
        <v>6250</v>
      </c>
      <c r="J949" s="35">
        <v>35.192</v>
      </c>
      <c r="K949" s="35">
        <v>-97.32</v>
      </c>
      <c r="L949" s="42">
        <v>13</v>
      </c>
      <c r="M949" s="43">
        <v>4.3</v>
      </c>
      <c r="N949" s="43"/>
      <c r="O949" s="44"/>
      <c r="P949" s="44">
        <v>4.3</v>
      </c>
      <c r="Q949" s="44">
        <v>3.6</v>
      </c>
      <c r="R949" s="44"/>
      <c r="S949" s="27" t="s">
        <v>35</v>
      </c>
      <c r="T949" s="23" t="s">
        <v>497</v>
      </c>
      <c r="U949" s="27"/>
      <c r="V949" s="46"/>
      <c r="W949" s="47"/>
      <c r="X949" s="23">
        <v>0</v>
      </c>
      <c r="Y949" s="23">
        <v>0</v>
      </c>
      <c r="Z949" s="23">
        <v>2</v>
      </c>
      <c r="AA949" s="23"/>
      <c r="AB949" s="47"/>
      <c r="AC949" s="27" t="s">
        <v>2973</v>
      </c>
      <c r="AD949" s="23" t="s">
        <v>420</v>
      </c>
      <c r="AE949" s="23"/>
      <c r="AF949" s="23"/>
      <c r="AG949" s="23"/>
      <c r="AH949" s="23"/>
      <c r="AI949" s="23"/>
      <c r="AJ949" s="23" t="s">
        <v>43</v>
      </c>
      <c r="AK949" s="27" t="s">
        <v>100</v>
      </c>
      <c r="AL949" s="27"/>
      <c r="AM949" s="23"/>
      <c r="AN949" s="23"/>
      <c r="AO949" s="23"/>
      <c r="AP949" s="23"/>
      <c r="AQ949" s="23"/>
      <c r="AR949" s="23"/>
      <c r="AS949" s="23" t="s">
        <v>129</v>
      </c>
      <c r="AT949" s="23" t="s">
        <v>129</v>
      </c>
      <c r="AU949" s="23" t="s">
        <v>128</v>
      </c>
      <c r="AV949" s="23" t="s">
        <v>128</v>
      </c>
      <c r="AW949" s="23" t="s">
        <v>129</v>
      </c>
      <c r="AX949" s="23" t="s">
        <v>128</v>
      </c>
      <c r="AY949" s="23"/>
      <c r="AZ949" s="23" t="s">
        <v>2974</v>
      </c>
      <c r="BA949" s="45" t="s">
        <v>2975</v>
      </c>
    </row>
    <row r="950" spans="1:53" ht="16.05" customHeight="1" x14ac:dyDescent="0.3">
      <c r="A950" s="23">
        <v>2010</v>
      </c>
      <c r="B950" s="27" t="s">
        <v>159</v>
      </c>
      <c r="C950" s="27" t="s">
        <v>694</v>
      </c>
      <c r="D950" s="27" t="s">
        <v>2976</v>
      </c>
      <c r="E950" s="28">
        <v>40485</v>
      </c>
      <c r="F950" s="36">
        <v>3.953703703703703E-2</v>
      </c>
      <c r="G950" s="22">
        <v>40485</v>
      </c>
      <c r="H950" s="37">
        <v>8.1203703703703708E-2</v>
      </c>
      <c r="I950" s="34" t="s">
        <v>6250</v>
      </c>
      <c r="J950" s="35">
        <v>43.76</v>
      </c>
      <c r="K950" s="35">
        <v>20.73</v>
      </c>
      <c r="L950" s="42">
        <v>0.9</v>
      </c>
      <c r="M950" s="35">
        <v>5.5209999999999999</v>
      </c>
      <c r="N950" s="35">
        <v>5.3</v>
      </c>
      <c r="O950" s="44">
        <v>5.8</v>
      </c>
      <c r="P950" s="44">
        <v>5.3</v>
      </c>
      <c r="Q950" s="44">
        <v>5.2</v>
      </c>
      <c r="R950" s="44"/>
      <c r="S950" s="27" t="s">
        <v>5524</v>
      </c>
      <c r="T950" s="23" t="s">
        <v>204</v>
      </c>
      <c r="U950" s="27"/>
      <c r="V950" s="46"/>
      <c r="W950" s="93" t="s">
        <v>2977</v>
      </c>
      <c r="X950" s="23">
        <v>2</v>
      </c>
      <c r="Y950" s="23">
        <v>2</v>
      </c>
      <c r="Z950" s="50" t="s">
        <v>2978</v>
      </c>
      <c r="AA950" s="66">
        <v>8000</v>
      </c>
      <c r="AB950" s="47"/>
      <c r="AC950" s="27" t="s">
        <v>2979</v>
      </c>
      <c r="AD950" s="62" t="s">
        <v>2980</v>
      </c>
      <c r="AE950" s="62" t="s">
        <v>2981</v>
      </c>
      <c r="AF950" s="66">
        <v>140000000</v>
      </c>
      <c r="AG950" s="23" t="s">
        <v>129</v>
      </c>
      <c r="AH950" s="23" t="s">
        <v>128</v>
      </c>
      <c r="AI950" s="23" t="s">
        <v>129</v>
      </c>
      <c r="AJ950" s="23" t="s">
        <v>43</v>
      </c>
      <c r="AK950" s="27" t="s">
        <v>100</v>
      </c>
      <c r="AL950" s="27" t="s">
        <v>2983</v>
      </c>
      <c r="AM950" s="23"/>
      <c r="AN950" s="23"/>
      <c r="AO950" s="23"/>
      <c r="AP950" s="23"/>
      <c r="AQ950" s="23"/>
      <c r="AR950" s="23"/>
      <c r="AS950" s="23" t="s">
        <v>129</v>
      </c>
      <c r="AT950" s="23" t="s">
        <v>129</v>
      </c>
      <c r="AU950" s="23" t="s">
        <v>129</v>
      </c>
      <c r="AV950" s="23" t="s">
        <v>129</v>
      </c>
      <c r="AW950" s="23" t="s">
        <v>129</v>
      </c>
      <c r="AX950" s="23" t="s">
        <v>128</v>
      </c>
      <c r="AY950" s="23"/>
      <c r="AZ950" s="23" t="s">
        <v>2982</v>
      </c>
      <c r="BA950" s="82" t="s">
        <v>2984</v>
      </c>
    </row>
    <row r="951" spans="1:53" ht="16.05" customHeight="1" x14ac:dyDescent="0.3">
      <c r="A951" s="23">
        <v>2010</v>
      </c>
      <c r="B951" s="27" t="s">
        <v>187</v>
      </c>
      <c r="C951" s="27" t="s">
        <v>188</v>
      </c>
      <c r="D951" s="27" t="s">
        <v>2985</v>
      </c>
      <c r="E951" s="28">
        <v>40488</v>
      </c>
      <c r="F951" s="36">
        <v>0.16134259259259259</v>
      </c>
      <c r="G951" s="22">
        <v>40488</v>
      </c>
      <c r="H951" s="37">
        <v>0.30717592592592591</v>
      </c>
      <c r="I951" s="34" t="s">
        <v>6250</v>
      </c>
      <c r="J951" s="35">
        <v>33.369999999999997</v>
      </c>
      <c r="K951" s="35">
        <v>48.94</v>
      </c>
      <c r="L951" s="42">
        <v>5</v>
      </c>
      <c r="M951" s="43">
        <v>4.83</v>
      </c>
      <c r="N951" s="35"/>
      <c r="O951" s="44">
        <v>4.7</v>
      </c>
      <c r="P951" s="44">
        <v>4.9000000000000004</v>
      </c>
      <c r="Q951" s="44"/>
      <c r="R951" s="44"/>
      <c r="S951" s="27" t="s">
        <v>5110</v>
      </c>
      <c r="T951" s="23" t="s">
        <v>497</v>
      </c>
      <c r="U951" s="27"/>
      <c r="V951" s="46"/>
      <c r="W951" s="47">
        <v>104</v>
      </c>
      <c r="X951" s="23">
        <v>0</v>
      </c>
      <c r="Y951" s="23">
        <v>0</v>
      </c>
      <c r="Z951" s="23">
        <v>104</v>
      </c>
      <c r="AA951" s="23"/>
      <c r="AB951" s="47"/>
      <c r="AC951" s="27"/>
      <c r="AD951" s="50" t="s">
        <v>211</v>
      </c>
      <c r="AE951" s="23"/>
      <c r="AF951" s="23" t="s">
        <v>141</v>
      </c>
      <c r="AG951" s="23" t="s">
        <v>129</v>
      </c>
      <c r="AH951" s="23"/>
      <c r="AI951" s="23"/>
      <c r="AJ951" s="23" t="s">
        <v>43</v>
      </c>
      <c r="AK951" s="27" t="s">
        <v>100</v>
      </c>
      <c r="AL951" s="27"/>
      <c r="AM951" s="23"/>
      <c r="AN951" s="23"/>
      <c r="AO951" s="23" t="s">
        <v>129</v>
      </c>
      <c r="AP951" s="23"/>
      <c r="AQ951" s="23" t="s">
        <v>129</v>
      </c>
      <c r="AR951" s="23"/>
      <c r="AS951" s="23" t="s">
        <v>129</v>
      </c>
      <c r="AT951" s="23" t="s">
        <v>129</v>
      </c>
      <c r="AU951" s="23" t="s">
        <v>129</v>
      </c>
      <c r="AV951" s="23" t="s">
        <v>129</v>
      </c>
      <c r="AW951" s="23" t="s">
        <v>129</v>
      </c>
      <c r="AX951" s="23" t="s">
        <v>128</v>
      </c>
      <c r="AY951" s="23"/>
      <c r="AZ951" s="23" t="s">
        <v>2986</v>
      </c>
      <c r="BA951" s="45"/>
    </row>
    <row r="952" spans="1:53" ht="16.05" customHeight="1" x14ac:dyDescent="0.3">
      <c r="A952" s="23">
        <v>2010</v>
      </c>
      <c r="B952" s="27" t="s">
        <v>357</v>
      </c>
      <c r="C952" s="27" t="s">
        <v>648</v>
      </c>
      <c r="D952" s="27" t="s">
        <v>2314</v>
      </c>
      <c r="E952" s="28">
        <v>40494</v>
      </c>
      <c r="F952" s="36">
        <v>0.40092592592592591</v>
      </c>
      <c r="G952" s="22">
        <v>40494</v>
      </c>
      <c r="H952" s="37">
        <v>0.60925925925925928</v>
      </c>
      <c r="I952" s="34" t="s">
        <v>6250</v>
      </c>
      <c r="J952" s="35">
        <v>30.178000000000001</v>
      </c>
      <c r="K952" s="35">
        <v>67.117000000000004</v>
      </c>
      <c r="L952" s="42">
        <v>27</v>
      </c>
      <c r="M952" s="43">
        <v>4.4000000000000004</v>
      </c>
      <c r="N952" s="35"/>
      <c r="O952" s="44"/>
      <c r="P952" s="57">
        <v>4.7</v>
      </c>
      <c r="Q952" s="44">
        <v>3.3</v>
      </c>
      <c r="R952" s="44"/>
      <c r="S952" s="27" t="s">
        <v>5110</v>
      </c>
      <c r="T952" s="23" t="s">
        <v>582</v>
      </c>
      <c r="U952" s="27"/>
      <c r="V952" s="46"/>
      <c r="W952" s="47"/>
      <c r="X952" s="23">
        <v>0</v>
      </c>
      <c r="Y952" s="23">
        <v>0</v>
      </c>
      <c r="Z952" s="23">
        <v>12</v>
      </c>
      <c r="AA952" s="23"/>
      <c r="AB952" s="47"/>
      <c r="AC952" s="27"/>
      <c r="AD952" s="50" t="s">
        <v>211</v>
      </c>
      <c r="AE952" s="50"/>
      <c r="AF952" s="23" t="s">
        <v>141</v>
      </c>
      <c r="AG952" s="23"/>
      <c r="AH952" s="23"/>
      <c r="AI952" s="23"/>
      <c r="AJ952" s="23" t="s">
        <v>43</v>
      </c>
      <c r="AK952" s="27" t="s">
        <v>100</v>
      </c>
      <c r="AL952" s="27"/>
      <c r="AM952" s="23"/>
      <c r="AN952" s="23"/>
      <c r="AO952" s="23" t="s">
        <v>129</v>
      </c>
      <c r="AP952" s="23"/>
      <c r="AQ952" s="23" t="s">
        <v>129</v>
      </c>
      <c r="AR952" s="23"/>
      <c r="AS952" s="23" t="s">
        <v>129</v>
      </c>
      <c r="AT952" s="23" t="s">
        <v>129</v>
      </c>
      <c r="AU952" s="23" t="s">
        <v>129</v>
      </c>
      <c r="AV952" s="23" t="s">
        <v>128</v>
      </c>
      <c r="AW952" s="23" t="s">
        <v>129</v>
      </c>
      <c r="AX952" s="23" t="s">
        <v>128</v>
      </c>
      <c r="AY952" s="23"/>
      <c r="AZ952" s="23" t="s">
        <v>2987</v>
      </c>
      <c r="BA952" s="65" t="s">
        <v>2988</v>
      </c>
    </row>
    <row r="953" spans="1:53" ht="16.05" customHeight="1" x14ac:dyDescent="0.3">
      <c r="A953" s="23">
        <v>2010</v>
      </c>
      <c r="B953" s="27" t="s">
        <v>143</v>
      </c>
      <c r="C953" s="27" t="s">
        <v>1236</v>
      </c>
      <c r="D953" s="27" t="s">
        <v>2994</v>
      </c>
      <c r="E953" s="28">
        <v>40531</v>
      </c>
      <c r="F953" s="36">
        <v>0.51</v>
      </c>
      <c r="G953" s="22">
        <v>40531</v>
      </c>
      <c r="H953" s="37">
        <v>0.63500000000000001</v>
      </c>
      <c r="I953" s="34" t="s">
        <v>6250</v>
      </c>
      <c r="J953" s="35">
        <v>7.5209999999999999</v>
      </c>
      <c r="K953" s="35">
        <v>37.838999999999999</v>
      </c>
      <c r="L953" s="42">
        <v>10</v>
      </c>
      <c r="M953" s="35">
        <v>5.1790000000000003</v>
      </c>
      <c r="N953" s="35">
        <v>5.0999999999999996</v>
      </c>
      <c r="O953" s="44"/>
      <c r="P953" s="44">
        <v>5.0999999999999996</v>
      </c>
      <c r="Q953" s="44"/>
      <c r="R953" s="44"/>
      <c r="S953" s="27" t="s">
        <v>5452</v>
      </c>
      <c r="T953" s="23" t="s">
        <v>497</v>
      </c>
      <c r="U953" s="27"/>
      <c r="V953" s="47"/>
      <c r="W953" s="47"/>
      <c r="X953" s="23">
        <v>0</v>
      </c>
      <c r="Y953" s="23">
        <v>0</v>
      </c>
      <c r="Z953" s="23" t="s">
        <v>135</v>
      </c>
      <c r="AA953" s="23"/>
      <c r="AB953" s="47"/>
      <c r="AC953" s="27"/>
      <c r="AD953" s="23" t="s">
        <v>135</v>
      </c>
      <c r="AE953" s="23" t="s">
        <v>126</v>
      </c>
      <c r="AF953" s="62" t="s">
        <v>137</v>
      </c>
      <c r="AG953" s="23"/>
      <c r="AH953" s="23"/>
      <c r="AI953" s="23"/>
      <c r="AJ953" s="23" t="s">
        <v>43</v>
      </c>
      <c r="AK953" s="27"/>
      <c r="AL953" s="27"/>
      <c r="AM953" s="23"/>
      <c r="AN953" s="23" t="s">
        <v>129</v>
      </c>
      <c r="AO953" s="23" t="s">
        <v>129</v>
      </c>
      <c r="AP953" s="23"/>
      <c r="AQ953" s="23" t="s">
        <v>129</v>
      </c>
      <c r="AR953" s="23"/>
      <c r="AS953" s="23" t="s">
        <v>129</v>
      </c>
      <c r="AT953" s="23" t="s">
        <v>129</v>
      </c>
      <c r="AU953" s="23" t="s">
        <v>129</v>
      </c>
      <c r="AV953" s="23" t="s">
        <v>128</v>
      </c>
      <c r="AW953" s="23" t="s">
        <v>129</v>
      </c>
      <c r="AX953" s="23" t="s">
        <v>128</v>
      </c>
      <c r="AY953" s="23"/>
      <c r="AZ953" s="23" t="s">
        <v>2995</v>
      </c>
      <c r="BA953" s="45" t="s">
        <v>2996</v>
      </c>
    </row>
    <row r="954" spans="1:53" ht="16.05" customHeight="1" x14ac:dyDescent="0.3">
      <c r="A954" s="23">
        <v>2010</v>
      </c>
      <c r="B954" s="27" t="s">
        <v>294</v>
      </c>
      <c r="C954" s="27" t="s">
        <v>304</v>
      </c>
      <c r="D954" s="27" t="s">
        <v>2959</v>
      </c>
      <c r="E954" s="28" t="s">
        <v>2997</v>
      </c>
      <c r="F954" s="36">
        <v>0.8960069444444444</v>
      </c>
      <c r="G954" s="22">
        <v>40538</v>
      </c>
      <c r="H954" s="37">
        <v>0.43767361111111108</v>
      </c>
      <c r="I954" s="34" t="s">
        <v>6250</v>
      </c>
      <c r="J954" s="35">
        <v>-43.55</v>
      </c>
      <c r="K954" s="35">
        <v>172.64699999999999</v>
      </c>
      <c r="L954" s="42">
        <v>5</v>
      </c>
      <c r="M954" s="35">
        <v>4.8899999999999997</v>
      </c>
      <c r="N954" s="35"/>
      <c r="O954" s="44">
        <v>4.9000000000000004</v>
      </c>
      <c r="P954" s="44">
        <v>4.5</v>
      </c>
      <c r="Q954" s="44"/>
      <c r="R954" s="44"/>
      <c r="S954" s="27" t="s">
        <v>5110</v>
      </c>
      <c r="T954" s="23"/>
      <c r="U954" s="27"/>
      <c r="V954" s="46"/>
      <c r="W954" s="47"/>
      <c r="X954" s="23"/>
      <c r="Y954" s="23"/>
      <c r="Z954" s="23"/>
      <c r="AA954" s="23"/>
      <c r="AB954" s="47"/>
      <c r="AC954" s="27"/>
      <c r="AD954" s="23">
        <v>20</v>
      </c>
      <c r="AE954" s="23"/>
      <c r="AF954" s="66" t="s">
        <v>141</v>
      </c>
      <c r="AG954" s="23"/>
      <c r="AH954" s="23"/>
      <c r="AI954" s="23"/>
      <c r="AJ954" s="23" t="s">
        <v>390</v>
      </c>
      <c r="AK954" s="27"/>
      <c r="AL954" s="27" t="s">
        <v>2961</v>
      </c>
      <c r="AM954" s="23"/>
      <c r="AN954" s="23"/>
      <c r="AO954" s="23"/>
      <c r="AP954" s="23"/>
      <c r="AQ954" s="23" t="s">
        <v>129</v>
      </c>
      <c r="AR954" s="23"/>
      <c r="AS954" s="23" t="s">
        <v>129</v>
      </c>
      <c r="AT954" s="23" t="s">
        <v>128</v>
      </c>
      <c r="AU954" s="23" t="s">
        <v>129</v>
      </c>
      <c r="AV954" s="23" t="s">
        <v>128</v>
      </c>
      <c r="AW954" s="23" t="s">
        <v>129</v>
      </c>
      <c r="AX954" s="23" t="s">
        <v>128</v>
      </c>
      <c r="AY954" s="23"/>
      <c r="AZ954" s="23" t="s">
        <v>2998</v>
      </c>
      <c r="BA954" s="45" t="s">
        <v>6476</v>
      </c>
    </row>
    <row r="955" spans="1:53" ht="15.6" customHeight="1" x14ac:dyDescent="0.3">
      <c r="A955" s="107">
        <v>2011</v>
      </c>
      <c r="B955" s="108" t="s">
        <v>130</v>
      </c>
      <c r="C955" s="108" t="s">
        <v>131</v>
      </c>
      <c r="D955" s="109" t="s">
        <v>2999</v>
      </c>
      <c r="E955" s="110">
        <v>40544</v>
      </c>
      <c r="F955" s="111">
        <v>0.98170138888888892</v>
      </c>
      <c r="G955" s="22">
        <v>40545</v>
      </c>
      <c r="H955" s="37">
        <v>0.31503472222222223</v>
      </c>
      <c r="I955" s="34" t="s">
        <v>6250</v>
      </c>
      <c r="J955" s="112">
        <v>24.652999999999999</v>
      </c>
      <c r="K955" s="112">
        <v>97.918000000000006</v>
      </c>
      <c r="L955" s="113">
        <v>21.4</v>
      </c>
      <c r="M955" s="112">
        <v>4.8899999999999997</v>
      </c>
      <c r="N955" s="112"/>
      <c r="O955" s="114"/>
      <c r="P955" s="114">
        <v>5</v>
      </c>
      <c r="Q955" s="114"/>
      <c r="R955" s="114"/>
      <c r="S955" s="27" t="s">
        <v>5110</v>
      </c>
      <c r="T955" s="107"/>
      <c r="U955" s="108"/>
      <c r="V955" s="115"/>
      <c r="W955" s="116">
        <v>148000</v>
      </c>
      <c r="X955" s="107">
        <v>0</v>
      </c>
      <c r="Y955" s="107">
        <v>0</v>
      </c>
      <c r="Z955" s="107">
        <v>0</v>
      </c>
      <c r="AA955" s="107">
        <v>54000</v>
      </c>
      <c r="AB955" s="116"/>
      <c r="AC955" s="108"/>
      <c r="AD955" s="107">
        <f>8017-1703</f>
        <v>6314</v>
      </c>
      <c r="AE955" s="107">
        <v>1703</v>
      </c>
      <c r="AF955" s="117">
        <v>7500000</v>
      </c>
      <c r="AG955" s="107"/>
      <c r="AH955" s="107"/>
      <c r="AI955" s="107"/>
      <c r="AJ955" s="107" t="s">
        <v>3001</v>
      </c>
      <c r="AK955" s="109" t="s">
        <v>3002</v>
      </c>
      <c r="AL955" s="109" t="s">
        <v>3003</v>
      </c>
      <c r="AM955" s="118"/>
      <c r="AN955" s="118"/>
      <c r="AO955" s="118"/>
      <c r="AP955" s="118"/>
      <c r="AQ955" s="118"/>
      <c r="AR955" s="118"/>
      <c r="AS955" s="118" t="s">
        <v>128</v>
      </c>
      <c r="AT955" s="107" t="s">
        <v>128</v>
      </c>
      <c r="AU955" s="118" t="s">
        <v>128</v>
      </c>
      <c r="AV955" s="118" t="s">
        <v>128</v>
      </c>
      <c r="AW955" s="118" t="s">
        <v>128</v>
      </c>
      <c r="AX955" s="23" t="s">
        <v>128</v>
      </c>
      <c r="AY955" s="23"/>
      <c r="AZ955" s="107" t="s">
        <v>3000</v>
      </c>
      <c r="BA955" s="65" t="s">
        <v>3004</v>
      </c>
    </row>
    <row r="956" spans="1:53" ht="16.05" customHeight="1" x14ac:dyDescent="0.3">
      <c r="A956" s="23">
        <v>2011</v>
      </c>
      <c r="B956" s="27" t="s">
        <v>187</v>
      </c>
      <c r="C956" s="27" t="s">
        <v>188</v>
      </c>
      <c r="D956" s="27" t="s">
        <v>1101</v>
      </c>
      <c r="E956" s="28">
        <v>40548</v>
      </c>
      <c r="F956" s="36">
        <v>0.24708333333333332</v>
      </c>
      <c r="G956" s="22">
        <v>40548</v>
      </c>
      <c r="H956" s="37">
        <v>0.39291666666666664</v>
      </c>
      <c r="I956" s="34" t="s">
        <v>6250</v>
      </c>
      <c r="J956" s="35">
        <v>30.145</v>
      </c>
      <c r="K956" s="35">
        <v>51.789000000000001</v>
      </c>
      <c r="L956" s="42">
        <v>15.5</v>
      </c>
      <c r="M956" s="35">
        <v>5.4059999999999997</v>
      </c>
      <c r="N956" s="35"/>
      <c r="O956" s="44">
        <v>5.2</v>
      </c>
      <c r="P956" s="44">
        <v>5.3</v>
      </c>
      <c r="Q956" s="44">
        <v>5</v>
      </c>
      <c r="R956" s="44"/>
      <c r="S956" s="27" t="s">
        <v>5333</v>
      </c>
      <c r="T956" s="23" t="s">
        <v>1336</v>
      </c>
      <c r="U956" s="27"/>
      <c r="V956" s="46"/>
      <c r="W956" s="47"/>
      <c r="X956" s="23">
        <v>0</v>
      </c>
      <c r="Y956" s="23">
        <v>0</v>
      </c>
      <c r="Z956" s="23">
        <v>37</v>
      </c>
      <c r="AA956" s="23">
        <v>35000</v>
      </c>
      <c r="AB956" s="47"/>
      <c r="AC956" s="27"/>
      <c r="AD956" s="23">
        <v>7300</v>
      </c>
      <c r="AE956" s="23"/>
      <c r="AF956" s="23" t="s">
        <v>137</v>
      </c>
      <c r="AG956" s="23"/>
      <c r="AH956" s="23"/>
      <c r="AI956" s="23"/>
      <c r="AJ956" s="23" t="s">
        <v>43</v>
      </c>
      <c r="AK956" s="27" t="s">
        <v>104</v>
      </c>
      <c r="AL956" s="27" t="s">
        <v>5951</v>
      </c>
      <c r="AM956" s="23"/>
      <c r="AN956" s="23"/>
      <c r="AO956" s="23"/>
      <c r="AP956" s="23"/>
      <c r="AQ956" s="23" t="s">
        <v>129</v>
      </c>
      <c r="AR956" s="23"/>
      <c r="AS956" s="23" t="s">
        <v>128</v>
      </c>
      <c r="AT956" s="23" t="s">
        <v>128</v>
      </c>
      <c r="AU956" s="23" t="s">
        <v>129</v>
      </c>
      <c r="AV956" s="23" t="s">
        <v>128</v>
      </c>
      <c r="AW956" s="23" t="s">
        <v>128</v>
      </c>
      <c r="AX956" s="23" t="s">
        <v>128</v>
      </c>
      <c r="AY956" s="23"/>
      <c r="AZ956" s="23" t="s">
        <v>3005</v>
      </c>
      <c r="BA956" s="65" t="s">
        <v>3006</v>
      </c>
    </row>
    <row r="957" spans="1:53" ht="16.05" customHeight="1" x14ac:dyDescent="0.3">
      <c r="A957" s="23">
        <v>2011</v>
      </c>
      <c r="B957" s="27" t="s">
        <v>130</v>
      </c>
      <c r="C957" s="27" t="s">
        <v>131</v>
      </c>
      <c r="D957" s="27" t="s">
        <v>2999</v>
      </c>
      <c r="E957" s="28">
        <v>40575</v>
      </c>
      <c r="F957" s="36">
        <v>0.29960648148148145</v>
      </c>
      <c r="G957" s="22">
        <v>40575</v>
      </c>
      <c r="H957" s="37">
        <v>0.63293981481481476</v>
      </c>
      <c r="I957" s="34" t="s">
        <v>6250</v>
      </c>
      <c r="J957" s="35">
        <v>24.693000000000001</v>
      </c>
      <c r="K957" s="35">
        <v>97.942999999999998</v>
      </c>
      <c r="L957" s="42">
        <v>31</v>
      </c>
      <c r="M957" s="43">
        <v>4.96</v>
      </c>
      <c r="N957" s="35"/>
      <c r="O957" s="44">
        <v>5</v>
      </c>
      <c r="P957" s="44">
        <v>4.8</v>
      </c>
      <c r="Q957" s="44">
        <v>4.2</v>
      </c>
      <c r="R957" s="44"/>
      <c r="S957" s="27" t="s">
        <v>5110</v>
      </c>
      <c r="T957" s="23" t="s">
        <v>582</v>
      </c>
      <c r="U957" s="27"/>
      <c r="V957" s="46"/>
      <c r="W957" s="47">
        <v>64501</v>
      </c>
      <c r="X957" s="23">
        <v>0</v>
      </c>
      <c r="Y957" s="23">
        <v>0</v>
      </c>
      <c r="Z957" s="23">
        <v>1</v>
      </c>
      <c r="AA957" s="23"/>
      <c r="AB957" s="47">
        <v>64500</v>
      </c>
      <c r="AC957" s="27" t="s">
        <v>3007</v>
      </c>
      <c r="AD957" s="23">
        <v>448</v>
      </c>
      <c r="AE957" s="23">
        <v>230</v>
      </c>
      <c r="AF957" s="23" t="s">
        <v>137</v>
      </c>
      <c r="AG957" s="23"/>
      <c r="AH957" s="23"/>
      <c r="AI957" s="23"/>
      <c r="AJ957" s="23" t="s">
        <v>3001</v>
      </c>
      <c r="AK957" s="27" t="s">
        <v>3009</v>
      </c>
      <c r="AL957" s="27" t="s">
        <v>3010</v>
      </c>
      <c r="AM957" s="23"/>
      <c r="AN957" s="23"/>
      <c r="AO957" s="23"/>
      <c r="AP957" s="23"/>
      <c r="AQ957" s="23" t="s">
        <v>129</v>
      </c>
      <c r="AR957" s="23"/>
      <c r="AS957" s="23" t="s">
        <v>129</v>
      </c>
      <c r="AT957" s="23" t="s">
        <v>129</v>
      </c>
      <c r="AU957" s="23" t="s">
        <v>129</v>
      </c>
      <c r="AV957" s="23" t="s">
        <v>129</v>
      </c>
      <c r="AW957" s="23" t="s">
        <v>129</v>
      </c>
      <c r="AX957" s="23" t="s">
        <v>128</v>
      </c>
      <c r="AY957" s="23"/>
      <c r="AZ957" s="23" t="s">
        <v>3008</v>
      </c>
      <c r="BA957" s="45" t="s">
        <v>3011</v>
      </c>
    </row>
    <row r="958" spans="1:53" ht="16.05" customHeight="1" x14ac:dyDescent="0.3">
      <c r="A958" s="30">
        <v>2011</v>
      </c>
      <c r="B958" s="119" t="s">
        <v>148</v>
      </c>
      <c r="C958" s="119" t="s">
        <v>191</v>
      </c>
      <c r="D958" s="119" t="s">
        <v>3012</v>
      </c>
      <c r="E958" s="120">
        <v>40602</v>
      </c>
      <c r="F958" s="121">
        <v>0.20891203703703706</v>
      </c>
      <c r="G958" s="22">
        <v>40601</v>
      </c>
      <c r="H958" s="37">
        <v>0.95891203703703709</v>
      </c>
      <c r="I958" s="34" t="s">
        <v>6250</v>
      </c>
      <c r="J958" s="122">
        <v>35.265000000000001</v>
      </c>
      <c r="K958" s="122">
        <v>-92.343999999999994</v>
      </c>
      <c r="L958" s="123">
        <v>3.8</v>
      </c>
      <c r="M958" s="35">
        <v>4.8410000000000002</v>
      </c>
      <c r="N958" s="35">
        <v>4.7</v>
      </c>
      <c r="O958" s="124"/>
      <c r="P958" s="124">
        <v>4.5</v>
      </c>
      <c r="Q958" s="124">
        <v>4.2</v>
      </c>
      <c r="R958" s="44"/>
      <c r="S958" s="27" t="s">
        <v>6174</v>
      </c>
      <c r="T958" s="30" t="s">
        <v>724</v>
      </c>
      <c r="U958" s="119" t="s">
        <v>193</v>
      </c>
      <c r="V958" s="125">
        <v>137473</v>
      </c>
      <c r="W958" s="126"/>
      <c r="X958" s="30">
        <v>0</v>
      </c>
      <c r="Y958" s="30">
        <v>0</v>
      </c>
      <c r="Z958" s="30">
        <v>0</v>
      </c>
      <c r="AA958" s="30">
        <v>0</v>
      </c>
      <c r="AB958" s="127"/>
      <c r="AC958" s="128"/>
      <c r="AD958" s="30">
        <v>14</v>
      </c>
      <c r="AE958" s="30">
        <v>0</v>
      </c>
      <c r="AF958" s="129">
        <v>1000000</v>
      </c>
      <c r="AG958" s="30" t="s">
        <v>128</v>
      </c>
      <c r="AH958" s="30" t="s">
        <v>128</v>
      </c>
      <c r="AI958" s="30" t="s">
        <v>128</v>
      </c>
      <c r="AJ958" s="30" t="s">
        <v>43</v>
      </c>
      <c r="AK958" s="119" t="s">
        <v>100</v>
      </c>
      <c r="AL958" s="119"/>
      <c r="AM958" s="30"/>
      <c r="AN958" s="30"/>
      <c r="AO958" s="30"/>
      <c r="AP958" s="30"/>
      <c r="AQ958" s="30"/>
      <c r="AR958" s="30"/>
      <c r="AS958" s="30" t="s">
        <v>128</v>
      </c>
      <c r="AT958" s="30" t="s">
        <v>128</v>
      </c>
      <c r="AU958" s="30" t="s">
        <v>128</v>
      </c>
      <c r="AV958" s="30" t="s">
        <v>128</v>
      </c>
      <c r="AW958" s="30" t="s">
        <v>128</v>
      </c>
      <c r="AX958" s="30" t="s">
        <v>128</v>
      </c>
      <c r="AY958" s="30" t="s">
        <v>6327</v>
      </c>
      <c r="AZ958" s="30" t="s">
        <v>3013</v>
      </c>
      <c r="BA958" s="130" t="s">
        <v>5409</v>
      </c>
    </row>
    <row r="959" spans="1:53" ht="16.05" customHeight="1" x14ac:dyDescent="0.3">
      <c r="A959" s="23">
        <v>2011</v>
      </c>
      <c r="B959" s="27" t="s">
        <v>218</v>
      </c>
      <c r="C959" s="27" t="s">
        <v>481</v>
      </c>
      <c r="D959" s="27" t="s">
        <v>3014</v>
      </c>
      <c r="E959" s="28">
        <v>40605</v>
      </c>
      <c r="F959" s="36">
        <v>0.63334490740740745</v>
      </c>
      <c r="G959" s="22">
        <v>40605</v>
      </c>
      <c r="H959" s="37">
        <v>0.96667824074074071</v>
      </c>
      <c r="I959" s="34" t="s">
        <v>6250</v>
      </c>
      <c r="J959" s="35">
        <v>9.4570000000000007</v>
      </c>
      <c r="K959" s="35">
        <v>125.935</v>
      </c>
      <c r="L959" s="42">
        <v>49.7</v>
      </c>
      <c r="M959" s="35">
        <v>5.4969999999999999</v>
      </c>
      <c r="N959" s="35"/>
      <c r="O959" s="44"/>
      <c r="P959" s="44">
        <v>5.4</v>
      </c>
      <c r="Q959" s="44"/>
      <c r="R959" s="44"/>
      <c r="S959" s="27" t="s">
        <v>5495</v>
      </c>
      <c r="T959" s="23" t="s">
        <v>497</v>
      </c>
      <c r="U959" s="27"/>
      <c r="V959" s="46"/>
      <c r="W959" s="47"/>
      <c r="X959" s="23">
        <v>0</v>
      </c>
      <c r="Y959" s="23">
        <v>0</v>
      </c>
      <c r="Z959" s="23"/>
      <c r="AA959" s="23"/>
      <c r="AB959" s="47"/>
      <c r="AC959" s="27"/>
      <c r="AD959" s="50" t="s">
        <v>211</v>
      </c>
      <c r="AE959" s="23"/>
      <c r="AF959" s="66" t="s">
        <v>141</v>
      </c>
      <c r="AG959" s="23"/>
      <c r="AH959" s="23"/>
      <c r="AI959" s="23"/>
      <c r="AJ959" s="23" t="s">
        <v>43</v>
      </c>
      <c r="AK959" s="27" t="s">
        <v>102</v>
      </c>
      <c r="AL959" s="27" t="s">
        <v>3016</v>
      </c>
      <c r="AM959" s="23"/>
      <c r="AN959" s="23"/>
      <c r="AO959" s="23" t="s">
        <v>129</v>
      </c>
      <c r="AP959" s="23"/>
      <c r="AQ959" s="23" t="s">
        <v>129</v>
      </c>
      <c r="AR959" s="23"/>
      <c r="AS959" s="23" t="s">
        <v>129</v>
      </c>
      <c r="AT959" s="23" t="s">
        <v>129</v>
      </c>
      <c r="AU959" s="23" t="s">
        <v>129</v>
      </c>
      <c r="AV959" s="23" t="s">
        <v>128</v>
      </c>
      <c r="AW959" s="23" t="s">
        <v>129</v>
      </c>
      <c r="AX959" s="23" t="s">
        <v>128</v>
      </c>
      <c r="AY959" s="23"/>
      <c r="AZ959" s="23" t="s">
        <v>3015</v>
      </c>
      <c r="BA959" s="45"/>
    </row>
    <row r="960" spans="1:53" ht="16.05" customHeight="1" x14ac:dyDescent="0.3">
      <c r="A960" s="23">
        <v>2011</v>
      </c>
      <c r="B960" s="27" t="s">
        <v>130</v>
      </c>
      <c r="C960" s="27" t="s">
        <v>131</v>
      </c>
      <c r="D960" s="27" t="s">
        <v>2999</v>
      </c>
      <c r="E960" s="28">
        <v>40612</v>
      </c>
      <c r="F960" s="36">
        <v>0.20709490740740741</v>
      </c>
      <c r="G960" s="22">
        <v>40612</v>
      </c>
      <c r="H960" s="37">
        <v>0.5404282407407407</v>
      </c>
      <c r="I960" s="34" t="s">
        <v>6250</v>
      </c>
      <c r="J960" s="35">
        <v>24.727</v>
      </c>
      <c r="K960" s="35">
        <v>97.956999999999994</v>
      </c>
      <c r="L960" s="42">
        <v>10</v>
      </c>
      <c r="M960" s="35">
        <v>5.4930000000000003</v>
      </c>
      <c r="N960" s="35"/>
      <c r="O960" s="44">
        <v>5.4</v>
      </c>
      <c r="P960" s="44">
        <v>5.4</v>
      </c>
      <c r="Q960" s="44">
        <v>5.3</v>
      </c>
      <c r="R960" s="44"/>
      <c r="S960" s="27" t="s">
        <v>5340</v>
      </c>
      <c r="T960" s="23" t="s">
        <v>139</v>
      </c>
      <c r="U960" s="27"/>
      <c r="V960" s="46"/>
      <c r="W960" s="95" t="s">
        <v>3017</v>
      </c>
      <c r="X960" s="23">
        <v>25</v>
      </c>
      <c r="Y960" s="23">
        <v>25</v>
      </c>
      <c r="Z960" s="23">
        <v>250</v>
      </c>
      <c r="AA960" s="23"/>
      <c r="AB960" s="47"/>
      <c r="AC960" s="27" t="s">
        <v>3018</v>
      </c>
      <c r="AD960" s="50" t="s">
        <v>3019</v>
      </c>
      <c r="AE960" s="50" t="s">
        <v>3020</v>
      </c>
      <c r="AF960" s="62" t="s">
        <v>3021</v>
      </c>
      <c r="AG960" s="23"/>
      <c r="AH960" s="23"/>
      <c r="AI960" s="23"/>
      <c r="AJ960" s="23" t="s">
        <v>43</v>
      </c>
      <c r="AK960" s="27" t="s">
        <v>95</v>
      </c>
      <c r="AL960" s="27" t="s">
        <v>3023</v>
      </c>
      <c r="AM960" s="23"/>
      <c r="AN960" s="23"/>
      <c r="AO960" s="23"/>
      <c r="AP960" s="23"/>
      <c r="AQ960" s="23"/>
      <c r="AR960" s="23"/>
      <c r="AS960" s="23" t="s">
        <v>129</v>
      </c>
      <c r="AT960" s="23" t="s">
        <v>129</v>
      </c>
      <c r="AU960" s="23" t="s">
        <v>129</v>
      </c>
      <c r="AV960" s="23" t="s">
        <v>129</v>
      </c>
      <c r="AW960" s="23" t="s">
        <v>129</v>
      </c>
      <c r="AX960" s="23" t="s">
        <v>128</v>
      </c>
      <c r="AY960" s="23"/>
      <c r="AZ960" s="23" t="s">
        <v>3022</v>
      </c>
      <c r="BA960" s="65" t="s">
        <v>3024</v>
      </c>
    </row>
    <row r="961" spans="1:53" ht="16.05" customHeight="1" x14ac:dyDescent="0.3">
      <c r="A961" s="23">
        <v>2011</v>
      </c>
      <c r="B961" s="27" t="s">
        <v>357</v>
      </c>
      <c r="C961" s="27" t="s">
        <v>3025</v>
      </c>
      <c r="D961" s="27" t="s">
        <v>3026</v>
      </c>
      <c r="E961" s="28">
        <v>40637</v>
      </c>
      <c r="F961" s="36" t="s">
        <v>3027</v>
      </c>
      <c r="G961" s="22">
        <v>40637</v>
      </c>
      <c r="H961" s="37">
        <v>0.71994212962962967</v>
      </c>
      <c r="I961" s="34" t="s">
        <v>6250</v>
      </c>
      <c r="J961" s="35">
        <v>29.698</v>
      </c>
      <c r="K961" s="35">
        <v>80.754000000000005</v>
      </c>
      <c r="L961" s="42">
        <v>26.1</v>
      </c>
      <c r="M961" s="35">
        <v>5.4290000000000003</v>
      </c>
      <c r="N961" s="35">
        <v>5.3</v>
      </c>
      <c r="O961" s="44"/>
      <c r="P961" s="44">
        <v>5.6</v>
      </c>
      <c r="Q961" s="44">
        <v>5.0999999999999996</v>
      </c>
      <c r="R961" s="44"/>
      <c r="S961" s="27" t="s">
        <v>5331</v>
      </c>
      <c r="T961" s="23" t="s">
        <v>497</v>
      </c>
      <c r="U961" s="27"/>
      <c r="V961" s="46"/>
      <c r="W961" s="47"/>
      <c r="X961" s="23"/>
      <c r="Y961" s="23"/>
      <c r="Z961" s="23"/>
      <c r="AA961" s="23"/>
      <c r="AB961" s="47"/>
      <c r="AC961" s="27"/>
      <c r="AD961" s="23" t="s">
        <v>470</v>
      </c>
      <c r="AE961" s="23"/>
      <c r="AF961" s="66" t="s">
        <v>141</v>
      </c>
      <c r="AG961" s="23"/>
      <c r="AH961" s="23"/>
      <c r="AI961" s="23"/>
      <c r="AJ961" s="23" t="s">
        <v>1631</v>
      </c>
      <c r="AK961" s="27"/>
      <c r="AL961" s="27"/>
      <c r="AM961" s="23"/>
      <c r="AN961" s="23"/>
      <c r="AO961" s="23"/>
      <c r="AP961" s="23"/>
      <c r="AQ961" s="23" t="s">
        <v>129</v>
      </c>
      <c r="AR961" s="23"/>
      <c r="AS961" s="23" t="s">
        <v>129</v>
      </c>
      <c r="AT961" s="23" t="s">
        <v>128</v>
      </c>
      <c r="AU961" s="23" t="s">
        <v>129</v>
      </c>
      <c r="AV961" s="23" t="s">
        <v>128</v>
      </c>
      <c r="AW961" s="23" t="s">
        <v>129</v>
      </c>
      <c r="AX961" s="23" t="s">
        <v>128</v>
      </c>
      <c r="AY961" s="23"/>
      <c r="AZ961" s="23" t="s">
        <v>3028</v>
      </c>
      <c r="BA961" s="45" t="s">
        <v>6469</v>
      </c>
    </row>
    <row r="962" spans="1:53" ht="16.05" customHeight="1" x14ac:dyDescent="0.3">
      <c r="A962" s="23">
        <v>2011</v>
      </c>
      <c r="B962" s="27" t="s">
        <v>130</v>
      </c>
      <c r="C962" s="27" t="s">
        <v>131</v>
      </c>
      <c r="D962" s="27" t="s">
        <v>3029</v>
      </c>
      <c r="E962" s="28">
        <v>40643</v>
      </c>
      <c r="F962" s="36">
        <v>0.37693287037037032</v>
      </c>
      <c r="G962" s="22">
        <v>40643</v>
      </c>
      <c r="H962" s="37">
        <v>0.71026620370370364</v>
      </c>
      <c r="I962" s="34" t="s">
        <v>6250</v>
      </c>
      <c r="J962" s="35">
        <v>31.373000000000001</v>
      </c>
      <c r="K962" s="35">
        <v>100.75700000000001</v>
      </c>
      <c r="L962" s="42">
        <v>42.7</v>
      </c>
      <c r="M962" s="35">
        <v>5.4279999999999999</v>
      </c>
      <c r="N962" s="35"/>
      <c r="O962" s="44"/>
      <c r="P962" s="44">
        <v>5.0999999999999996</v>
      </c>
      <c r="Q962" s="44"/>
      <c r="R962" s="44"/>
      <c r="S962" s="27" t="s">
        <v>5355</v>
      </c>
      <c r="T962" s="23"/>
      <c r="U962" s="27"/>
      <c r="V962" s="46"/>
      <c r="W962" s="47"/>
      <c r="X962" s="23"/>
      <c r="Y962" s="23"/>
      <c r="Z962" s="23"/>
      <c r="AA962" s="23"/>
      <c r="AB962" s="47"/>
      <c r="AC962" s="27"/>
      <c r="AD962" s="50" t="s">
        <v>140</v>
      </c>
      <c r="AE962" s="23"/>
      <c r="AF962" s="66" t="s">
        <v>141</v>
      </c>
      <c r="AG962" s="23" t="s">
        <v>129</v>
      </c>
      <c r="AH962" s="23"/>
      <c r="AI962" s="23"/>
      <c r="AJ962" s="23" t="s">
        <v>1631</v>
      </c>
      <c r="AK962" s="27"/>
      <c r="AL962" s="27"/>
      <c r="AM962" s="23"/>
      <c r="AN962" s="23"/>
      <c r="AO962" s="23" t="s">
        <v>129</v>
      </c>
      <c r="AP962" s="23"/>
      <c r="AQ962" s="23" t="s">
        <v>129</v>
      </c>
      <c r="AR962" s="23"/>
      <c r="AS962" s="23" t="s">
        <v>129</v>
      </c>
      <c r="AT962" s="23" t="s">
        <v>128</v>
      </c>
      <c r="AU962" s="23" t="s">
        <v>129</v>
      </c>
      <c r="AV962" s="23" t="s">
        <v>128</v>
      </c>
      <c r="AW962" s="23" t="s">
        <v>129</v>
      </c>
      <c r="AX962" s="23" t="s">
        <v>128</v>
      </c>
      <c r="AY962" s="23"/>
      <c r="AZ962" s="23" t="s">
        <v>3030</v>
      </c>
      <c r="BA962" s="45" t="s">
        <v>6458</v>
      </c>
    </row>
    <row r="963" spans="1:53" ht="16.05" customHeight="1" x14ac:dyDescent="0.3">
      <c r="A963" s="23">
        <v>2011</v>
      </c>
      <c r="B963" s="27" t="s">
        <v>159</v>
      </c>
      <c r="C963" s="27" t="s">
        <v>229</v>
      </c>
      <c r="D963" s="27" t="s">
        <v>3031</v>
      </c>
      <c r="E963" s="28">
        <v>40674</v>
      </c>
      <c r="F963" s="36">
        <v>0.69959490740740737</v>
      </c>
      <c r="G963" s="22">
        <v>40674</v>
      </c>
      <c r="H963" s="37">
        <v>0.78292824074074074</v>
      </c>
      <c r="I963" s="34" t="s">
        <v>6250</v>
      </c>
      <c r="J963" s="35">
        <v>37.698999999999998</v>
      </c>
      <c r="K963" s="35">
        <v>-1.6719999999999999</v>
      </c>
      <c r="L963" s="42">
        <v>1</v>
      </c>
      <c r="M963" s="35">
        <v>5.1210000000000004</v>
      </c>
      <c r="N963" s="35">
        <v>5.2</v>
      </c>
      <c r="O963" s="44">
        <v>5.4</v>
      </c>
      <c r="P963" s="44">
        <v>5.3</v>
      </c>
      <c r="Q963" s="44">
        <v>4.7</v>
      </c>
      <c r="R963" s="44"/>
      <c r="S963" s="27" t="s">
        <v>5407</v>
      </c>
      <c r="T963" s="23" t="s">
        <v>567</v>
      </c>
      <c r="U963" s="27" t="s">
        <v>193</v>
      </c>
      <c r="V963" s="131">
        <v>465001</v>
      </c>
      <c r="W963" s="132">
        <v>15300</v>
      </c>
      <c r="X963" s="50" t="s">
        <v>3032</v>
      </c>
      <c r="Y963" s="50" t="s">
        <v>3032</v>
      </c>
      <c r="Z963" s="50" t="s">
        <v>3033</v>
      </c>
      <c r="AA963" s="133">
        <v>15000</v>
      </c>
      <c r="AB963" s="47"/>
      <c r="AC963" s="27" t="s">
        <v>3034</v>
      </c>
      <c r="AD963" s="23">
        <v>6052</v>
      </c>
      <c r="AE963" s="23">
        <f>329+2</f>
        <v>331</v>
      </c>
      <c r="AF963" s="62" t="s">
        <v>3035</v>
      </c>
      <c r="AG963" s="23" t="s">
        <v>129</v>
      </c>
      <c r="AH963" s="23" t="s">
        <v>129</v>
      </c>
      <c r="AI963" s="23" t="s">
        <v>128</v>
      </c>
      <c r="AJ963" s="23" t="s">
        <v>43</v>
      </c>
      <c r="AK963" s="27" t="s">
        <v>3037</v>
      </c>
      <c r="AL963" s="27" t="s">
        <v>3038</v>
      </c>
      <c r="AM963" s="23"/>
      <c r="AN963" s="23"/>
      <c r="AO963" s="23"/>
      <c r="AP963" s="23"/>
      <c r="AQ963" s="23"/>
      <c r="AR963" s="23"/>
      <c r="AS963" s="23" t="s">
        <v>129</v>
      </c>
      <c r="AT963" s="23" t="s">
        <v>129</v>
      </c>
      <c r="AU963" s="23" t="s">
        <v>129</v>
      </c>
      <c r="AV963" s="23" t="s">
        <v>129</v>
      </c>
      <c r="AW963" s="23" t="s">
        <v>129</v>
      </c>
      <c r="AX963" s="23" t="s">
        <v>128</v>
      </c>
      <c r="AY963" s="23" t="s">
        <v>6328</v>
      </c>
      <c r="AZ963" s="23" t="s">
        <v>3036</v>
      </c>
      <c r="BA963" s="45" t="s">
        <v>6373</v>
      </c>
    </row>
    <row r="964" spans="1:53" ht="16.05" customHeight="1" x14ac:dyDescent="0.3">
      <c r="A964" s="23">
        <v>2011</v>
      </c>
      <c r="B964" s="27" t="s">
        <v>130</v>
      </c>
      <c r="C964" s="27" t="s">
        <v>131</v>
      </c>
      <c r="D964" s="27" t="s">
        <v>3039</v>
      </c>
      <c r="E964" s="28">
        <v>40702</v>
      </c>
      <c r="F964" s="36">
        <v>7.8773148148148148E-2</v>
      </c>
      <c r="G964" s="22">
        <v>40702</v>
      </c>
      <c r="H964" s="37">
        <v>0.41210648148148149</v>
      </c>
      <c r="I964" s="34" t="s">
        <v>6250</v>
      </c>
      <c r="J964" s="35">
        <v>43.015000000000001</v>
      </c>
      <c r="K964" s="35">
        <v>88.247</v>
      </c>
      <c r="L964" s="42">
        <v>21</v>
      </c>
      <c r="M964" s="35">
        <v>5.0970000000000004</v>
      </c>
      <c r="N964" s="35"/>
      <c r="O964" s="44"/>
      <c r="P964" s="44">
        <v>5.3</v>
      </c>
      <c r="Q964" s="44"/>
      <c r="R964" s="44"/>
      <c r="S964" s="27" t="s">
        <v>5493</v>
      </c>
      <c r="T964" s="23"/>
      <c r="U964" s="27"/>
      <c r="V964" s="46"/>
      <c r="W964" s="47">
        <v>258</v>
      </c>
      <c r="X964" s="23">
        <v>0</v>
      </c>
      <c r="Y964" s="23">
        <v>0</v>
      </c>
      <c r="Z964" s="23">
        <v>8</v>
      </c>
      <c r="AA964" s="23"/>
      <c r="AB964" s="47"/>
      <c r="AC964" s="27"/>
      <c r="AD964" s="23">
        <v>50</v>
      </c>
      <c r="AE964" s="23"/>
      <c r="AF964" s="23" t="s">
        <v>141</v>
      </c>
      <c r="AG964" s="23"/>
      <c r="AH964" s="23" t="s">
        <v>129</v>
      </c>
      <c r="AI964" s="23"/>
      <c r="AJ964" s="23" t="s">
        <v>3041</v>
      </c>
      <c r="AK964" s="27"/>
      <c r="AL964" s="27"/>
      <c r="AM964" s="23"/>
      <c r="AN964" s="23"/>
      <c r="AO964" s="23"/>
      <c r="AP964" s="23"/>
      <c r="AQ964" s="23" t="s">
        <v>129</v>
      </c>
      <c r="AR964" s="23"/>
      <c r="AS964" s="23" t="s">
        <v>129</v>
      </c>
      <c r="AT964" s="23" t="s">
        <v>129</v>
      </c>
      <c r="AU964" s="23" t="s">
        <v>129</v>
      </c>
      <c r="AV964" s="23" t="s">
        <v>129</v>
      </c>
      <c r="AW964" s="23" t="s">
        <v>129</v>
      </c>
      <c r="AX964" s="23" t="s">
        <v>128</v>
      </c>
      <c r="AY964" s="23"/>
      <c r="AZ964" s="23" t="s">
        <v>3040</v>
      </c>
      <c r="BA964" s="45" t="s">
        <v>6451</v>
      </c>
    </row>
    <row r="965" spans="1:53" ht="16.05" customHeight="1" x14ac:dyDescent="0.3">
      <c r="A965" s="23">
        <v>2011</v>
      </c>
      <c r="B965" s="27" t="s">
        <v>130</v>
      </c>
      <c r="C965" s="27" t="s">
        <v>131</v>
      </c>
      <c r="D965" s="27" t="s">
        <v>2357</v>
      </c>
      <c r="E965" s="28">
        <v>40714</v>
      </c>
      <c r="F965" s="36">
        <v>0.42841435185185189</v>
      </c>
      <c r="G965" s="22">
        <v>40714</v>
      </c>
      <c r="H965" s="37">
        <v>0.76174768518518521</v>
      </c>
      <c r="I965" s="34" t="s">
        <v>6250</v>
      </c>
      <c r="J965" s="35">
        <v>25.074999999999999</v>
      </c>
      <c r="K965" s="35">
        <v>98.721000000000004</v>
      </c>
      <c r="L965" s="42">
        <v>39</v>
      </c>
      <c r="M965" s="35">
        <v>5.0519999999999996</v>
      </c>
      <c r="N965" s="35"/>
      <c r="O965" s="44"/>
      <c r="P965" s="44">
        <v>5.3</v>
      </c>
      <c r="Q965" s="44"/>
      <c r="R965" s="44"/>
      <c r="S965" s="27" t="s">
        <v>5354</v>
      </c>
      <c r="T965" s="23"/>
      <c r="U965" s="27"/>
      <c r="V965" s="46"/>
      <c r="W965" s="47"/>
      <c r="X965" s="23">
        <v>0</v>
      </c>
      <c r="Y965" s="23">
        <v>0</v>
      </c>
      <c r="Z965" s="23">
        <v>4</v>
      </c>
      <c r="AA965" s="23"/>
      <c r="AB965" s="47"/>
      <c r="AC965" s="27"/>
      <c r="AD965" s="23" t="s">
        <v>541</v>
      </c>
      <c r="AE965" s="23"/>
      <c r="AF965" s="50" t="s">
        <v>137</v>
      </c>
      <c r="AG965" s="23"/>
      <c r="AH965" s="23"/>
      <c r="AI965" s="23"/>
      <c r="AJ965" s="23" t="s">
        <v>3043</v>
      </c>
      <c r="AK965" s="27"/>
      <c r="AL965" s="27"/>
      <c r="AM965" s="23"/>
      <c r="AN965" s="23"/>
      <c r="AO965" s="23"/>
      <c r="AP965" s="23"/>
      <c r="AQ965" s="23" t="s">
        <v>129</v>
      </c>
      <c r="AR965" s="23"/>
      <c r="AS965" s="23" t="s">
        <v>129</v>
      </c>
      <c r="AT965" s="23" t="s">
        <v>129</v>
      </c>
      <c r="AU965" s="23" t="s">
        <v>129</v>
      </c>
      <c r="AV965" s="23" t="s">
        <v>128</v>
      </c>
      <c r="AW965" s="23" t="s">
        <v>129</v>
      </c>
      <c r="AX965" s="23" t="s">
        <v>128</v>
      </c>
      <c r="AY965" s="23"/>
      <c r="AZ965" s="23" t="s">
        <v>3042</v>
      </c>
      <c r="BA965" s="45" t="s">
        <v>6455</v>
      </c>
    </row>
    <row r="966" spans="1:53" ht="16.05" customHeight="1" x14ac:dyDescent="0.3">
      <c r="A966" s="23">
        <v>2011</v>
      </c>
      <c r="B966" s="27" t="s">
        <v>130</v>
      </c>
      <c r="C966" s="27" t="s">
        <v>131</v>
      </c>
      <c r="D966" s="27" t="s">
        <v>3044</v>
      </c>
      <c r="E966" s="28">
        <v>40720</v>
      </c>
      <c r="F966" s="36">
        <v>0.32518518518518519</v>
      </c>
      <c r="G966" s="22">
        <v>40720</v>
      </c>
      <c r="H966" s="37">
        <v>0.6585185185185185</v>
      </c>
      <c r="I966" s="34" t="s">
        <v>6250</v>
      </c>
      <c r="J966" s="35">
        <v>32.447000000000003</v>
      </c>
      <c r="K966" s="35">
        <v>95.947999999999993</v>
      </c>
      <c r="L966" s="42">
        <v>29.3</v>
      </c>
      <c r="M966" s="35">
        <v>5.3070000000000004</v>
      </c>
      <c r="N966" s="35"/>
      <c r="O966" s="44"/>
      <c r="P966" s="44">
        <v>5.3</v>
      </c>
      <c r="Q966" s="44"/>
      <c r="R966" s="44"/>
      <c r="S966" s="27" t="s">
        <v>5305</v>
      </c>
      <c r="T966" s="23"/>
      <c r="U966" s="27"/>
      <c r="V966" s="46"/>
      <c r="W966" s="47"/>
      <c r="X966" s="23"/>
      <c r="Y966" s="23"/>
      <c r="Z966" s="23"/>
      <c r="AA966" s="23"/>
      <c r="AB966" s="47"/>
      <c r="AC966" s="27"/>
      <c r="AD966" s="50" t="s">
        <v>135</v>
      </c>
      <c r="AE966" s="23">
        <v>10</v>
      </c>
      <c r="AF966" s="66" t="s">
        <v>141</v>
      </c>
      <c r="AG966" s="23"/>
      <c r="AH966" s="23"/>
      <c r="AI966" s="23"/>
      <c r="AJ966" s="23" t="s">
        <v>1631</v>
      </c>
      <c r="AK966" s="27"/>
      <c r="AL966" s="27"/>
      <c r="AM966" s="23"/>
      <c r="AN966" s="23"/>
      <c r="AO966" s="23" t="s">
        <v>129</v>
      </c>
      <c r="AP966" s="23"/>
      <c r="AQ966" s="23" t="s">
        <v>129</v>
      </c>
      <c r="AR966" s="23"/>
      <c r="AS966" s="23" t="s">
        <v>129</v>
      </c>
      <c r="AT966" s="23" t="s">
        <v>128</v>
      </c>
      <c r="AU966" s="23" t="s">
        <v>129</v>
      </c>
      <c r="AV966" s="23" t="s">
        <v>128</v>
      </c>
      <c r="AW966" s="23" t="s">
        <v>129</v>
      </c>
      <c r="AX966" s="23" t="s">
        <v>128</v>
      </c>
      <c r="AY966" s="23"/>
      <c r="AZ966" s="23" t="s">
        <v>3045</v>
      </c>
      <c r="BA966" s="45" t="s">
        <v>6474</v>
      </c>
    </row>
    <row r="967" spans="1:53" ht="16.05" customHeight="1" x14ac:dyDescent="0.3">
      <c r="A967" s="23">
        <v>2011</v>
      </c>
      <c r="B967" s="27" t="s">
        <v>598</v>
      </c>
      <c r="C967" s="27" t="s">
        <v>598</v>
      </c>
      <c r="D967" s="27" t="s">
        <v>3046</v>
      </c>
      <c r="E967" s="28">
        <v>40723</v>
      </c>
      <c r="F967" s="36">
        <v>0.96990740740740744</v>
      </c>
      <c r="G967" s="22">
        <v>40724</v>
      </c>
      <c r="H967" s="37">
        <v>0.34490740740740744</v>
      </c>
      <c r="I967" s="34" t="s">
        <v>6250</v>
      </c>
      <c r="J967" s="35">
        <v>36.261000000000003</v>
      </c>
      <c r="K967" s="35">
        <v>137.679</v>
      </c>
      <c r="L967" s="42">
        <v>10</v>
      </c>
      <c r="M967" s="35">
        <v>5.032</v>
      </c>
      <c r="N967" s="35"/>
      <c r="O967" s="44"/>
      <c r="P967" s="44">
        <v>4.9000000000000004</v>
      </c>
      <c r="Q967" s="44"/>
      <c r="R967" s="44"/>
      <c r="S967" s="27" t="s">
        <v>5298</v>
      </c>
      <c r="T967" s="23"/>
      <c r="U967" s="27"/>
      <c r="V967" s="46"/>
      <c r="W967" s="47"/>
      <c r="X967" s="23">
        <v>0</v>
      </c>
      <c r="Y967" s="23">
        <v>0</v>
      </c>
      <c r="Z967" s="23">
        <v>7</v>
      </c>
      <c r="AA967" s="23"/>
      <c r="AB967" s="47"/>
      <c r="AC967" s="27"/>
      <c r="AD967" s="23"/>
      <c r="AE967" s="23"/>
      <c r="AF967" s="23"/>
      <c r="AG967" s="23"/>
      <c r="AH967" s="23"/>
      <c r="AI967" s="23"/>
      <c r="AJ967" s="23" t="s">
        <v>1631</v>
      </c>
      <c r="AK967" s="27"/>
      <c r="AL967" s="27"/>
      <c r="AM967" s="23"/>
      <c r="AN967" s="23"/>
      <c r="AO967" s="23"/>
      <c r="AP967" s="23"/>
      <c r="AQ967" s="23"/>
      <c r="AR967" s="23"/>
      <c r="AS967" s="23" t="s">
        <v>129</v>
      </c>
      <c r="AT967" s="23" t="s">
        <v>129</v>
      </c>
      <c r="AU967" s="23" t="s">
        <v>128</v>
      </c>
      <c r="AV967" s="23" t="s">
        <v>128</v>
      </c>
      <c r="AW967" s="23" t="s">
        <v>129</v>
      </c>
      <c r="AX967" s="23" t="s">
        <v>128</v>
      </c>
      <c r="AY967" s="23"/>
      <c r="AZ967" s="23" t="s">
        <v>3047</v>
      </c>
      <c r="BA967" s="45" t="s">
        <v>6385</v>
      </c>
    </row>
    <row r="968" spans="1:53" ht="16.05" customHeight="1" x14ac:dyDescent="0.3">
      <c r="A968" s="23">
        <v>2011</v>
      </c>
      <c r="B968" s="27" t="s">
        <v>130</v>
      </c>
      <c r="C968" s="27" t="s">
        <v>131</v>
      </c>
      <c r="D968" s="27" t="s">
        <v>2357</v>
      </c>
      <c r="E968" s="28">
        <v>40764</v>
      </c>
      <c r="F968" s="36">
        <v>0.49331018518518516</v>
      </c>
      <c r="G968" s="22">
        <v>40764</v>
      </c>
      <c r="H968" s="37">
        <v>0.82664351851851858</v>
      </c>
      <c r="I968" s="34" t="s">
        <v>6250</v>
      </c>
      <c r="J968" s="35">
        <v>24.931999999999999</v>
      </c>
      <c r="K968" s="35">
        <v>98.73</v>
      </c>
      <c r="L968" s="42">
        <v>40.1</v>
      </c>
      <c r="M968" s="35">
        <v>5.157</v>
      </c>
      <c r="N968" s="35"/>
      <c r="O968" s="44"/>
      <c r="P968" s="44">
        <v>5</v>
      </c>
      <c r="Q968" s="44"/>
      <c r="R968" s="44"/>
      <c r="S968" s="27" t="s">
        <v>5359</v>
      </c>
      <c r="T968" s="23"/>
      <c r="U968" s="27"/>
      <c r="V968" s="46"/>
      <c r="W968" s="47" t="s">
        <v>3048</v>
      </c>
      <c r="X968" s="23"/>
      <c r="Y968" s="23"/>
      <c r="Z968" s="23">
        <v>3</v>
      </c>
      <c r="AA968" s="23"/>
      <c r="AB968" s="47"/>
      <c r="AC968" s="27"/>
      <c r="AD968" s="66">
        <v>22823</v>
      </c>
      <c r="AE968" s="23"/>
      <c r="AF968" s="62" t="s">
        <v>127</v>
      </c>
      <c r="AG968" s="23"/>
      <c r="AH968" s="23"/>
      <c r="AI968" s="23"/>
      <c r="AJ968" s="23" t="s">
        <v>1631</v>
      </c>
      <c r="AK968" s="27"/>
      <c r="AL968" s="27" t="s">
        <v>6588</v>
      </c>
      <c r="AM968" s="23"/>
      <c r="AN968" s="23"/>
      <c r="AO968" s="23"/>
      <c r="AP968" s="23"/>
      <c r="AQ968" s="23" t="s">
        <v>129</v>
      </c>
      <c r="AR968" s="23"/>
      <c r="AS968" s="23" t="s">
        <v>129</v>
      </c>
      <c r="AT968" s="23"/>
      <c r="AU968" s="23" t="s">
        <v>129</v>
      </c>
      <c r="AV968" s="23" t="s">
        <v>128</v>
      </c>
      <c r="AW968" s="23" t="s">
        <v>128</v>
      </c>
      <c r="AX968" s="23" t="s">
        <v>128</v>
      </c>
      <c r="AY968" s="23"/>
      <c r="AZ968" s="23" t="s">
        <v>3049</v>
      </c>
      <c r="BA968" s="65" t="s">
        <v>3050</v>
      </c>
    </row>
    <row r="969" spans="1:53" ht="16.05" customHeight="1" x14ac:dyDescent="0.3">
      <c r="A969" s="23">
        <v>2011</v>
      </c>
      <c r="B969" s="27" t="s">
        <v>148</v>
      </c>
      <c r="C969" s="27" t="s">
        <v>191</v>
      </c>
      <c r="D969" s="27" t="s">
        <v>3051</v>
      </c>
      <c r="E969" s="28">
        <v>40778</v>
      </c>
      <c r="F969" s="36">
        <v>0.24048611111111109</v>
      </c>
      <c r="G969" s="22">
        <v>40777</v>
      </c>
      <c r="H969" s="37">
        <v>0.99048611111111118</v>
      </c>
      <c r="I969" s="34" t="s">
        <v>6250</v>
      </c>
      <c r="J969" s="35">
        <v>37.063000000000002</v>
      </c>
      <c r="K969" s="63">
        <v>-104.700996</v>
      </c>
      <c r="L969" s="42">
        <v>4</v>
      </c>
      <c r="M969" s="35">
        <v>5.3760000000000003</v>
      </c>
      <c r="N969" s="35"/>
      <c r="O969" s="44"/>
      <c r="P969" s="44">
        <v>5.0999999999999996</v>
      </c>
      <c r="Q969" s="44">
        <v>5</v>
      </c>
      <c r="R969" s="44"/>
      <c r="S969" s="27" t="s">
        <v>5358</v>
      </c>
      <c r="T969" s="23" t="s">
        <v>134</v>
      </c>
      <c r="U969" s="27" t="s">
        <v>193</v>
      </c>
      <c r="V969" s="131">
        <v>22002</v>
      </c>
      <c r="W969" s="134"/>
      <c r="X969" s="23">
        <v>0</v>
      </c>
      <c r="Y969" s="23">
        <v>0</v>
      </c>
      <c r="Z969" s="23">
        <v>0</v>
      </c>
      <c r="AA969" s="23">
        <v>0</v>
      </c>
      <c r="AB969" s="47"/>
      <c r="AC969" s="135"/>
      <c r="AD969" s="23">
        <v>44</v>
      </c>
      <c r="AE969" s="23">
        <v>2</v>
      </c>
      <c r="AF969" s="62" t="s">
        <v>3052</v>
      </c>
      <c r="AG969" s="23" t="s">
        <v>128</v>
      </c>
      <c r="AH969" s="23" t="s">
        <v>129</v>
      </c>
      <c r="AI969" s="23" t="s">
        <v>128</v>
      </c>
      <c r="AJ969" s="23" t="s">
        <v>43</v>
      </c>
      <c r="AK969" s="27" t="s">
        <v>3054</v>
      </c>
      <c r="AL969" s="27"/>
      <c r="AM969" s="23"/>
      <c r="AN969" s="23"/>
      <c r="AO969" s="23"/>
      <c r="AP969" s="23"/>
      <c r="AQ969" s="23"/>
      <c r="AR969" s="23"/>
      <c r="AS969" s="23" t="s">
        <v>129</v>
      </c>
      <c r="AT969" s="23"/>
      <c r="AU969" s="23" t="s">
        <v>129</v>
      </c>
      <c r="AV969" s="23" t="s">
        <v>128</v>
      </c>
      <c r="AW969" s="23" t="s">
        <v>129</v>
      </c>
      <c r="AX969" s="23" t="s">
        <v>128</v>
      </c>
      <c r="AY969" s="23" t="s">
        <v>6330</v>
      </c>
      <c r="AZ969" s="23" t="s">
        <v>3053</v>
      </c>
      <c r="BA969" s="136" t="s">
        <v>3055</v>
      </c>
    </row>
    <row r="970" spans="1:53" ht="16.05" customHeight="1" x14ac:dyDescent="0.3">
      <c r="A970" s="23">
        <v>2011</v>
      </c>
      <c r="B970" s="27" t="s">
        <v>357</v>
      </c>
      <c r="C970" s="27" t="s">
        <v>358</v>
      </c>
      <c r="D970" s="27" t="s">
        <v>3056</v>
      </c>
      <c r="E970" s="28">
        <v>40793</v>
      </c>
      <c r="F970" s="36">
        <v>0.74881944444444448</v>
      </c>
      <c r="G970" s="22">
        <v>40793</v>
      </c>
      <c r="H970" s="37">
        <v>0.97798611111111111</v>
      </c>
      <c r="I970" s="34" t="s">
        <v>6250</v>
      </c>
      <c r="J970" s="35">
        <v>28.724</v>
      </c>
      <c r="K970" s="35">
        <v>77.188999999999993</v>
      </c>
      <c r="L970" s="42">
        <v>10</v>
      </c>
      <c r="M970" s="43">
        <v>4.46</v>
      </c>
      <c r="N970" s="35"/>
      <c r="O970" s="44"/>
      <c r="P970" s="44">
        <v>4.3</v>
      </c>
      <c r="Q970" s="44"/>
      <c r="R970" s="44"/>
      <c r="S970" s="27" t="s">
        <v>5110</v>
      </c>
      <c r="T970" s="23" t="s">
        <v>497</v>
      </c>
      <c r="U970" s="27"/>
      <c r="V970" s="46"/>
      <c r="W970" s="47"/>
      <c r="X970" s="23">
        <v>0</v>
      </c>
      <c r="Y970" s="23">
        <v>0</v>
      </c>
      <c r="Z970" s="23">
        <v>1</v>
      </c>
      <c r="AA970" s="23"/>
      <c r="AB970" s="47"/>
      <c r="AC970" s="27"/>
      <c r="AD970" s="23" t="s">
        <v>420</v>
      </c>
      <c r="AE970" s="23"/>
      <c r="AF970" s="66"/>
      <c r="AG970" s="23"/>
      <c r="AH970" s="23"/>
      <c r="AI970" s="23"/>
      <c r="AJ970" s="23" t="s">
        <v>1631</v>
      </c>
      <c r="AK970" s="27"/>
      <c r="AL970" s="27"/>
      <c r="AM970" s="23"/>
      <c r="AN970" s="23"/>
      <c r="AO970" s="23"/>
      <c r="AP970" s="23"/>
      <c r="AQ970" s="23"/>
      <c r="AR970" s="23"/>
      <c r="AS970" s="23" t="s">
        <v>129</v>
      </c>
      <c r="AT970" s="23"/>
      <c r="AU970" s="23" t="s">
        <v>129</v>
      </c>
      <c r="AV970" s="23" t="s">
        <v>128</v>
      </c>
      <c r="AW970" s="23" t="s">
        <v>129</v>
      </c>
      <c r="AX970" s="23" t="s">
        <v>128</v>
      </c>
      <c r="AY970" s="23"/>
      <c r="AZ970" s="23" t="s">
        <v>3057</v>
      </c>
      <c r="BA970" s="45" t="s">
        <v>6461</v>
      </c>
    </row>
    <row r="971" spans="1:53" ht="16.05" customHeight="1" x14ac:dyDescent="0.3">
      <c r="A971" s="23">
        <v>2011</v>
      </c>
      <c r="B971" s="27" t="s">
        <v>148</v>
      </c>
      <c r="C971" s="27" t="s">
        <v>191</v>
      </c>
      <c r="D971" s="27" t="s">
        <v>1464</v>
      </c>
      <c r="E971" s="28">
        <v>40836</v>
      </c>
      <c r="F971" s="36">
        <v>0.51714120370370364</v>
      </c>
      <c r="G971" s="22">
        <v>40836</v>
      </c>
      <c r="H971" s="37">
        <v>0.30880787037037039</v>
      </c>
      <c r="I971" s="34" t="s">
        <v>6250</v>
      </c>
      <c r="J971" s="35">
        <v>28.848099999999999</v>
      </c>
      <c r="K971" s="35">
        <v>-98.148499999999999</v>
      </c>
      <c r="L971" s="42">
        <v>14.2</v>
      </c>
      <c r="M971" s="35">
        <v>4.782</v>
      </c>
      <c r="N971" s="35"/>
      <c r="O971" s="44"/>
      <c r="P971" s="44">
        <v>4.7</v>
      </c>
      <c r="Q971" s="44">
        <v>4.0999999999999996</v>
      </c>
      <c r="R971" s="44"/>
      <c r="S971" s="27" t="s">
        <v>5525</v>
      </c>
      <c r="T971" s="23" t="s">
        <v>139</v>
      </c>
      <c r="U971" s="27" t="s">
        <v>193</v>
      </c>
      <c r="V971" s="46"/>
      <c r="W971" s="47"/>
      <c r="X971" s="23"/>
      <c r="Y971" s="23"/>
      <c r="Z971" s="23"/>
      <c r="AA971" s="23"/>
      <c r="AB971" s="47"/>
      <c r="AC971" s="27"/>
      <c r="AD971" s="23" t="s">
        <v>232</v>
      </c>
      <c r="AE971" s="23"/>
      <c r="AF971" s="23"/>
      <c r="AG971" s="23"/>
      <c r="AH971" s="23"/>
      <c r="AI971" s="23"/>
      <c r="AJ971" s="23" t="s">
        <v>43</v>
      </c>
      <c r="AK971" s="27" t="s">
        <v>100</v>
      </c>
      <c r="AL971" s="27"/>
      <c r="AM971" s="23"/>
      <c r="AN971" s="23"/>
      <c r="AO971" s="23"/>
      <c r="AP971" s="23"/>
      <c r="AQ971" s="23"/>
      <c r="AR971" s="23"/>
      <c r="AS971" s="23" t="s">
        <v>128</v>
      </c>
      <c r="AT971" s="23"/>
      <c r="AU971" s="23" t="s">
        <v>128</v>
      </c>
      <c r="AV971" s="23" t="s">
        <v>128</v>
      </c>
      <c r="AW971" s="23" t="s">
        <v>128</v>
      </c>
      <c r="AX971" s="23" t="s">
        <v>128</v>
      </c>
      <c r="AY971" s="23"/>
      <c r="AZ971" s="23" t="s">
        <v>3058</v>
      </c>
      <c r="BA971" s="45" t="s">
        <v>3059</v>
      </c>
    </row>
    <row r="972" spans="1:53" ht="16.05" customHeight="1" x14ac:dyDescent="0.3">
      <c r="A972" s="23">
        <v>2011</v>
      </c>
      <c r="B972" s="27" t="s">
        <v>357</v>
      </c>
      <c r="C972" s="27" t="s">
        <v>358</v>
      </c>
      <c r="D972" s="27" t="s">
        <v>3060</v>
      </c>
      <c r="E972" s="28">
        <v>40836</v>
      </c>
      <c r="F972" s="36">
        <v>0.72122685185185187</v>
      </c>
      <c r="G972" s="22">
        <v>40836</v>
      </c>
      <c r="H972" s="37">
        <v>0.9503935185185185</v>
      </c>
      <c r="I972" s="34" t="s">
        <v>6250</v>
      </c>
      <c r="J972" s="35">
        <v>21.210999999999999</v>
      </c>
      <c r="K972" s="35">
        <v>70.533000000000001</v>
      </c>
      <c r="L972" s="42">
        <v>10</v>
      </c>
      <c r="M972" s="35">
        <v>5.1349999999999998</v>
      </c>
      <c r="N972" s="35"/>
      <c r="O972" s="44"/>
      <c r="P972" s="44">
        <v>5</v>
      </c>
      <c r="Q972" s="44">
        <v>4.5</v>
      </c>
      <c r="R972" s="44"/>
      <c r="S972" s="27" t="s">
        <v>5325</v>
      </c>
      <c r="T972" s="23" t="s">
        <v>139</v>
      </c>
      <c r="U972" s="27"/>
      <c r="V972" s="46"/>
      <c r="W972" s="47"/>
      <c r="X972" s="23"/>
      <c r="Y972" s="23"/>
      <c r="Z972" s="23">
        <v>34</v>
      </c>
      <c r="AA972" s="23"/>
      <c r="AB972" s="47"/>
      <c r="AC972" s="27" t="s">
        <v>3061</v>
      </c>
      <c r="AD972" s="23">
        <v>3000</v>
      </c>
      <c r="AE972" s="23"/>
      <c r="AF972" s="50" t="s">
        <v>127</v>
      </c>
      <c r="AG972" s="23" t="s">
        <v>129</v>
      </c>
      <c r="AH972" s="23"/>
      <c r="AI972" s="23"/>
      <c r="AJ972" s="23" t="s">
        <v>43</v>
      </c>
      <c r="AK972" s="27" t="s">
        <v>100</v>
      </c>
      <c r="AL972" s="27"/>
      <c r="AM972" s="23"/>
      <c r="AN972" s="23"/>
      <c r="AO972" s="23"/>
      <c r="AP972" s="23"/>
      <c r="AQ972" s="23" t="s">
        <v>129</v>
      </c>
      <c r="AR972" s="23"/>
      <c r="AS972" s="23" t="s">
        <v>129</v>
      </c>
      <c r="AT972" s="23"/>
      <c r="AU972" s="23" t="s">
        <v>129</v>
      </c>
      <c r="AV972" s="23" t="s">
        <v>128</v>
      </c>
      <c r="AW972" s="23" t="s">
        <v>129</v>
      </c>
      <c r="AX972" s="23" t="s">
        <v>128</v>
      </c>
      <c r="AY972" s="23"/>
      <c r="AZ972" s="23" t="s">
        <v>3062</v>
      </c>
      <c r="BA972" s="65" t="s">
        <v>3063</v>
      </c>
    </row>
    <row r="973" spans="1:53" ht="16.05" customHeight="1" x14ac:dyDescent="0.3">
      <c r="A973" s="23">
        <v>2011</v>
      </c>
      <c r="B973" s="27" t="s">
        <v>357</v>
      </c>
      <c r="C973" s="27" t="s">
        <v>358</v>
      </c>
      <c r="D973" s="27" t="s">
        <v>3064</v>
      </c>
      <c r="E973" s="28" t="s">
        <v>3065</v>
      </c>
      <c r="F973" s="36">
        <v>3.0497685185185183E-2</v>
      </c>
      <c r="G973" s="22">
        <v>40845</v>
      </c>
      <c r="H973" s="37">
        <v>0.25966435185185183</v>
      </c>
      <c r="I973" s="34" t="s">
        <v>6250</v>
      </c>
      <c r="J973" s="35">
        <v>27.449000000000002</v>
      </c>
      <c r="K973" s="35">
        <v>88.683999999999997</v>
      </c>
      <c r="L973" s="42">
        <v>10</v>
      </c>
      <c r="M973" s="43">
        <v>3.98</v>
      </c>
      <c r="N973" s="35"/>
      <c r="O973" s="44">
        <v>3.5</v>
      </c>
      <c r="P973" s="44"/>
      <c r="Q973" s="44"/>
      <c r="R973" s="44"/>
      <c r="S973" s="27" t="s">
        <v>5110</v>
      </c>
      <c r="T973" s="23" t="s">
        <v>1336</v>
      </c>
      <c r="U973" s="27"/>
      <c r="V973" s="46"/>
      <c r="W973" s="47"/>
      <c r="X973" s="23">
        <v>2</v>
      </c>
      <c r="Y973" s="23">
        <v>0</v>
      </c>
      <c r="Z973" s="23"/>
      <c r="AA973" s="23"/>
      <c r="AB973" s="47"/>
      <c r="AC973" s="27" t="s">
        <v>3066</v>
      </c>
      <c r="AD973" s="23"/>
      <c r="AE973" s="23"/>
      <c r="AF973" s="66"/>
      <c r="AG973" s="23"/>
      <c r="AH973" s="23"/>
      <c r="AI973" s="23"/>
      <c r="AJ973" s="26" t="s">
        <v>3493</v>
      </c>
      <c r="AK973" s="27"/>
      <c r="AL973" s="27" t="s">
        <v>5998</v>
      </c>
      <c r="AM973" s="23"/>
      <c r="AN973" s="23"/>
      <c r="AO973" s="23"/>
      <c r="AP973" s="23"/>
      <c r="AQ973" s="23"/>
      <c r="AR973" s="23"/>
      <c r="AS973" s="23" t="s">
        <v>129</v>
      </c>
      <c r="AT973" s="23"/>
      <c r="AU973" s="23" t="s">
        <v>129</v>
      </c>
      <c r="AV973" s="23" t="s">
        <v>128</v>
      </c>
      <c r="AW973" s="23" t="s">
        <v>129</v>
      </c>
      <c r="AX973" s="23" t="s">
        <v>128</v>
      </c>
      <c r="AY973" s="23"/>
      <c r="AZ973" s="23" t="s">
        <v>3067</v>
      </c>
      <c r="BA973" s="39" t="s">
        <v>6586</v>
      </c>
    </row>
    <row r="974" spans="1:53" ht="16.05" customHeight="1" x14ac:dyDescent="0.3">
      <c r="A974" s="23">
        <v>2011</v>
      </c>
      <c r="B974" s="27" t="s">
        <v>269</v>
      </c>
      <c r="C974" s="27" t="s">
        <v>500</v>
      </c>
      <c r="D974" s="27" t="s">
        <v>3069</v>
      </c>
      <c r="E974" s="28" t="s">
        <v>3065</v>
      </c>
      <c r="F974" s="36">
        <v>0.57695601851851852</v>
      </c>
      <c r="G974" s="22">
        <v>40845</v>
      </c>
      <c r="H974" s="37">
        <v>0.36862268518518521</v>
      </c>
      <c r="I974" s="34" t="s">
        <v>6250</v>
      </c>
      <c r="J974" s="35">
        <v>-0.13</v>
      </c>
      <c r="K974" s="35">
        <v>-78.37</v>
      </c>
      <c r="L974" s="42">
        <v>3</v>
      </c>
      <c r="M974" s="43">
        <v>3.98</v>
      </c>
      <c r="N974" s="35"/>
      <c r="O974" s="44">
        <v>4</v>
      </c>
      <c r="P974" s="44">
        <v>4</v>
      </c>
      <c r="Q974" s="44"/>
      <c r="R974" s="44"/>
      <c r="S974" s="27" t="s">
        <v>5110</v>
      </c>
      <c r="T974" s="23" t="s">
        <v>582</v>
      </c>
      <c r="U974" s="27"/>
      <c r="V974" s="46"/>
      <c r="W974" s="47"/>
      <c r="X974" s="23">
        <v>0</v>
      </c>
      <c r="Y974" s="23">
        <v>0</v>
      </c>
      <c r="Z974" s="23" t="s">
        <v>232</v>
      </c>
      <c r="AA974" s="23"/>
      <c r="AB974" s="47"/>
      <c r="AC974" s="27" t="s">
        <v>3070</v>
      </c>
      <c r="AD974" s="50" t="s">
        <v>211</v>
      </c>
      <c r="AE974" s="23"/>
      <c r="AF974" s="66" t="s">
        <v>141</v>
      </c>
      <c r="AG974" s="23"/>
      <c r="AH974" s="23" t="s">
        <v>129</v>
      </c>
      <c r="AI974" s="23"/>
      <c r="AJ974" s="23" t="s">
        <v>1631</v>
      </c>
      <c r="AK974" s="27"/>
      <c r="AL974" s="27"/>
      <c r="AM974" s="23"/>
      <c r="AN974" s="23"/>
      <c r="AO974" s="23" t="s">
        <v>129</v>
      </c>
      <c r="AP974" s="23"/>
      <c r="AQ974" s="23" t="s">
        <v>129</v>
      </c>
      <c r="AR974" s="23"/>
      <c r="AS974" s="23" t="s">
        <v>129</v>
      </c>
      <c r="AT974" s="23"/>
      <c r="AU974" s="23" t="s">
        <v>129</v>
      </c>
      <c r="AV974" s="23" t="s">
        <v>128</v>
      </c>
      <c r="AW974" s="23" t="s">
        <v>129</v>
      </c>
      <c r="AX974" s="23" t="s">
        <v>128</v>
      </c>
      <c r="AY974" s="23"/>
      <c r="AZ974" s="23" t="s">
        <v>3071</v>
      </c>
      <c r="BA974" s="65" t="s">
        <v>3072</v>
      </c>
    </row>
    <row r="975" spans="1:53" ht="16.05" customHeight="1" x14ac:dyDescent="0.3">
      <c r="A975" s="23">
        <v>2011</v>
      </c>
      <c r="B975" s="27" t="s">
        <v>218</v>
      </c>
      <c r="C975" s="27" t="s">
        <v>481</v>
      </c>
      <c r="D975" s="27" t="s">
        <v>2655</v>
      </c>
      <c r="E975" s="28">
        <v>40854</v>
      </c>
      <c r="F975" s="36">
        <v>0.4050347222222222</v>
      </c>
      <c r="G975" s="22">
        <v>40854</v>
      </c>
      <c r="H975" s="37">
        <v>0.73836805555555562</v>
      </c>
      <c r="I975" s="34" t="s">
        <v>6250</v>
      </c>
      <c r="J975" s="35">
        <v>7.9039999999999999</v>
      </c>
      <c r="K975" s="35">
        <v>125.19499999999999</v>
      </c>
      <c r="L975" s="42">
        <v>45.9</v>
      </c>
      <c r="M975" s="35">
        <v>4.9690000000000003</v>
      </c>
      <c r="N975" s="35"/>
      <c r="O975" s="44"/>
      <c r="P975" s="44">
        <v>5</v>
      </c>
      <c r="Q975" s="44">
        <v>4.2</v>
      </c>
      <c r="R975" s="44"/>
      <c r="S975" s="27" t="s">
        <v>5367</v>
      </c>
      <c r="T975" s="23" t="s">
        <v>146</v>
      </c>
      <c r="U975" s="27"/>
      <c r="V975" s="46"/>
      <c r="W975" s="95" t="s">
        <v>3079</v>
      </c>
      <c r="X975" s="23"/>
      <c r="Y975" s="23"/>
      <c r="Z975" s="50" t="s">
        <v>3079</v>
      </c>
      <c r="AA975" s="23"/>
      <c r="AB975" s="47"/>
      <c r="AC975" s="27"/>
      <c r="AD975" s="23">
        <v>23</v>
      </c>
      <c r="AE975" s="23"/>
      <c r="AF975" s="23" t="s">
        <v>141</v>
      </c>
      <c r="AG975" s="23"/>
      <c r="AH975" s="23"/>
      <c r="AI975" s="23"/>
      <c r="AJ975" s="23" t="s">
        <v>387</v>
      </c>
      <c r="AK975" s="27" t="s">
        <v>100</v>
      </c>
      <c r="AL975" s="27" t="s">
        <v>3081</v>
      </c>
      <c r="AM975" s="23"/>
      <c r="AN975" s="23"/>
      <c r="AO975" s="23"/>
      <c r="AP975" s="23"/>
      <c r="AQ975" s="23" t="s">
        <v>129</v>
      </c>
      <c r="AR975" s="23"/>
      <c r="AS975" s="23" t="s">
        <v>128</v>
      </c>
      <c r="AT975" s="23"/>
      <c r="AU975" s="23" t="s">
        <v>129</v>
      </c>
      <c r="AV975" s="23" t="s">
        <v>129</v>
      </c>
      <c r="AW975" s="23" t="s">
        <v>128</v>
      </c>
      <c r="AX975" s="23" t="s">
        <v>128</v>
      </c>
      <c r="AY975" s="23"/>
      <c r="AZ975" s="23" t="s">
        <v>3080</v>
      </c>
      <c r="BA975" s="45" t="s">
        <v>3082</v>
      </c>
    </row>
    <row r="976" spans="1:53" ht="16.05" customHeight="1" x14ac:dyDescent="0.3">
      <c r="A976" s="23">
        <v>2011</v>
      </c>
      <c r="B976" s="27" t="s">
        <v>148</v>
      </c>
      <c r="C976" s="27" t="s">
        <v>191</v>
      </c>
      <c r="D976" s="27" t="s">
        <v>3083</v>
      </c>
      <c r="E976" s="28">
        <v>40855</v>
      </c>
      <c r="F976" s="36">
        <v>0.11593750000000001</v>
      </c>
      <c r="G976" s="22">
        <v>40854</v>
      </c>
      <c r="H976" s="37">
        <v>0.86593749999999992</v>
      </c>
      <c r="I976" s="34" t="s">
        <v>6250</v>
      </c>
      <c r="J976" s="35">
        <v>35.530999999999999</v>
      </c>
      <c r="K976" s="35">
        <v>-96.787999999999997</v>
      </c>
      <c r="L976" s="42">
        <v>5</v>
      </c>
      <c r="M976" s="35">
        <v>5.0730000000000004</v>
      </c>
      <c r="N976" s="35">
        <v>4.8</v>
      </c>
      <c r="O976" s="44"/>
      <c r="P976" s="44">
        <v>4.7</v>
      </c>
      <c r="Q976" s="44"/>
      <c r="R976" s="44"/>
      <c r="S976" s="27" t="s">
        <v>6175</v>
      </c>
      <c r="T976" s="23" t="s">
        <v>171</v>
      </c>
      <c r="U976" s="27"/>
      <c r="V976" s="46"/>
      <c r="W976" s="47"/>
      <c r="X976" s="23"/>
      <c r="Y976" s="23"/>
      <c r="Z976" s="23"/>
      <c r="AA976" s="23"/>
      <c r="AB976" s="47"/>
      <c r="AC976" s="27"/>
      <c r="AD976" s="50" t="s">
        <v>211</v>
      </c>
      <c r="AE976" s="23"/>
      <c r="AF976" s="66" t="s">
        <v>141</v>
      </c>
      <c r="AG976" s="23"/>
      <c r="AH976" s="23"/>
      <c r="AI976" s="23"/>
      <c r="AJ976" s="23" t="s">
        <v>3085</v>
      </c>
      <c r="AK976" s="27"/>
      <c r="AL976" s="27"/>
      <c r="AM976" s="23"/>
      <c r="AN976" s="23"/>
      <c r="AO976" s="23" t="s">
        <v>129</v>
      </c>
      <c r="AP976" s="23"/>
      <c r="AQ976" s="23" t="s">
        <v>129</v>
      </c>
      <c r="AR976" s="23"/>
      <c r="AS976" s="23" t="s">
        <v>129</v>
      </c>
      <c r="AT976" s="23"/>
      <c r="AU976" s="23" t="s">
        <v>129</v>
      </c>
      <c r="AV976" s="23" t="s">
        <v>128</v>
      </c>
      <c r="AW976" s="23" t="s">
        <v>129</v>
      </c>
      <c r="AX976" s="23" t="s">
        <v>128</v>
      </c>
      <c r="AY976" s="23"/>
      <c r="AZ976" s="23" t="s">
        <v>3084</v>
      </c>
      <c r="BA976" s="45" t="s">
        <v>6470</v>
      </c>
    </row>
    <row r="977" spans="1:53" ht="16.05" customHeight="1" x14ac:dyDescent="0.3">
      <c r="A977" s="23">
        <v>2011</v>
      </c>
      <c r="B977" s="27" t="s">
        <v>443</v>
      </c>
      <c r="C977" s="27" t="s">
        <v>1108</v>
      </c>
      <c r="D977" s="27" t="s">
        <v>3086</v>
      </c>
      <c r="E977" s="28" t="s">
        <v>3087</v>
      </c>
      <c r="F977" s="36">
        <v>0.88420138888888899</v>
      </c>
      <c r="G977" s="22">
        <v>40871</v>
      </c>
      <c r="H977" s="37">
        <v>0.63420138888888888</v>
      </c>
      <c r="I977" s="34" t="s">
        <v>6250</v>
      </c>
      <c r="J977" s="35">
        <v>13.297000000000001</v>
      </c>
      <c r="K977" s="35">
        <v>-87.897999999999996</v>
      </c>
      <c r="L977" s="42">
        <v>43</v>
      </c>
      <c r="M977" s="35">
        <v>5.0549999999999997</v>
      </c>
      <c r="N977" s="35"/>
      <c r="O977" s="44"/>
      <c r="P977" s="44">
        <v>5.0999999999999996</v>
      </c>
      <c r="Q977" s="44"/>
      <c r="R977" s="44"/>
      <c r="S977" s="27" t="s">
        <v>5372</v>
      </c>
      <c r="T977" s="23" t="s">
        <v>497</v>
      </c>
      <c r="U977" s="27"/>
      <c r="V977" s="46"/>
      <c r="W977" s="47"/>
      <c r="X977" s="23"/>
      <c r="Y977" s="23"/>
      <c r="Z977" s="23"/>
      <c r="AA977" s="23"/>
      <c r="AB977" s="47"/>
      <c r="AC977" s="27"/>
      <c r="AD977" s="23">
        <v>80</v>
      </c>
      <c r="AE977" s="23"/>
      <c r="AF977" s="66" t="s">
        <v>141</v>
      </c>
      <c r="AG977" s="23"/>
      <c r="AH977" s="23"/>
      <c r="AI977" s="23"/>
      <c r="AJ977" s="23" t="s">
        <v>1631</v>
      </c>
      <c r="AK977" s="27"/>
      <c r="AL977" s="27"/>
      <c r="AM977" s="23"/>
      <c r="AN977" s="23"/>
      <c r="AO977" s="23"/>
      <c r="AP977" s="23"/>
      <c r="AQ977" s="23" t="s">
        <v>129</v>
      </c>
      <c r="AR977" s="23"/>
      <c r="AS977" s="23" t="s">
        <v>128</v>
      </c>
      <c r="AT977" s="23"/>
      <c r="AU977" s="23" t="s">
        <v>129</v>
      </c>
      <c r="AV977" s="23" t="s">
        <v>128</v>
      </c>
      <c r="AW977" s="23" t="s">
        <v>128</v>
      </c>
      <c r="AX977" s="23" t="s">
        <v>128</v>
      </c>
      <c r="AY977" s="23"/>
      <c r="AZ977" s="23" t="s">
        <v>3088</v>
      </c>
      <c r="BA977" s="65" t="s">
        <v>3089</v>
      </c>
    </row>
    <row r="978" spans="1:53" ht="16.05" customHeight="1" x14ac:dyDescent="0.3">
      <c r="A978" s="23">
        <v>2011</v>
      </c>
      <c r="B978" s="27" t="s">
        <v>130</v>
      </c>
      <c r="C978" s="27" t="s">
        <v>131</v>
      </c>
      <c r="D978" s="27" t="s">
        <v>3090</v>
      </c>
      <c r="E978" s="28">
        <v>40878</v>
      </c>
      <c r="F978" s="36">
        <v>0.53353009259259265</v>
      </c>
      <c r="G978" s="22">
        <v>40878</v>
      </c>
      <c r="H978" s="37">
        <v>0.86686342592592591</v>
      </c>
      <c r="I978" s="34" t="s">
        <v>6250</v>
      </c>
      <c r="J978" s="35">
        <v>38.31</v>
      </c>
      <c r="K978" s="35">
        <v>76.888000000000005</v>
      </c>
      <c r="L978" s="42">
        <v>31.5</v>
      </c>
      <c r="M978" s="35">
        <v>4.9429999999999996</v>
      </c>
      <c r="N978" s="35"/>
      <c r="O978" s="44">
        <v>5.6</v>
      </c>
      <c r="P978" s="44">
        <v>5.3</v>
      </c>
      <c r="Q978" s="44"/>
      <c r="R978" s="44"/>
      <c r="S978" s="27" t="s">
        <v>5506</v>
      </c>
      <c r="T978" s="23" t="s">
        <v>582</v>
      </c>
      <c r="U978" s="27"/>
      <c r="V978" s="46"/>
      <c r="W978" s="47"/>
      <c r="X978" s="23"/>
      <c r="Y978" s="23"/>
      <c r="Z978" s="23"/>
      <c r="AA978" s="23"/>
      <c r="AB978" s="47"/>
      <c r="AC978" s="27"/>
      <c r="AD978" s="23">
        <v>300</v>
      </c>
      <c r="AE978" s="23"/>
      <c r="AF978" s="62" t="s">
        <v>137</v>
      </c>
      <c r="AG978" s="23"/>
      <c r="AH978" s="23"/>
      <c r="AI978" s="23"/>
      <c r="AJ978" s="23" t="s">
        <v>1631</v>
      </c>
      <c r="AK978" s="27"/>
      <c r="AL978" s="27"/>
      <c r="AM978" s="23"/>
      <c r="AN978" s="23"/>
      <c r="AO978" s="23"/>
      <c r="AP978" s="23"/>
      <c r="AQ978" s="23" t="s">
        <v>129</v>
      </c>
      <c r="AR978" s="23"/>
      <c r="AS978" s="23" t="s">
        <v>129</v>
      </c>
      <c r="AT978" s="23"/>
      <c r="AU978" s="23" t="s">
        <v>129</v>
      </c>
      <c r="AV978" s="23" t="s">
        <v>128</v>
      </c>
      <c r="AW978" s="23" t="s">
        <v>129</v>
      </c>
      <c r="AX978" s="23" t="s">
        <v>128</v>
      </c>
      <c r="AY978" s="23"/>
      <c r="AZ978" s="23" t="s">
        <v>3091</v>
      </c>
      <c r="BA978" s="45" t="s">
        <v>6459</v>
      </c>
    </row>
    <row r="979" spans="1:53" ht="16.05" customHeight="1" x14ac:dyDescent="0.3">
      <c r="A979" s="23">
        <v>2011</v>
      </c>
      <c r="B979" s="27" t="s">
        <v>294</v>
      </c>
      <c r="C979" s="27" t="s">
        <v>304</v>
      </c>
      <c r="D979" s="27" t="s">
        <v>3092</v>
      </c>
      <c r="E979" s="28">
        <v>40880</v>
      </c>
      <c r="F979" s="36">
        <v>0.26331018518518517</v>
      </c>
      <c r="G979" s="22">
        <v>40880</v>
      </c>
      <c r="H979" s="37">
        <v>0.80497685185185175</v>
      </c>
      <c r="I979" s="34" t="s">
        <v>6250</v>
      </c>
      <c r="J979" s="35">
        <v>-41.363999999999997</v>
      </c>
      <c r="K979" s="35">
        <v>174.315</v>
      </c>
      <c r="L979" s="42">
        <v>55.7</v>
      </c>
      <c r="M979" s="35">
        <v>5.14</v>
      </c>
      <c r="N979" s="35"/>
      <c r="O979" s="44">
        <v>5.7</v>
      </c>
      <c r="P979" s="44">
        <v>5.3</v>
      </c>
      <c r="Q979" s="44"/>
      <c r="R979" s="44"/>
      <c r="S979" s="27" t="s">
        <v>5362</v>
      </c>
      <c r="T979" s="23" t="s">
        <v>1669</v>
      </c>
      <c r="U979" s="27"/>
      <c r="V979" s="46"/>
      <c r="W979" s="47"/>
      <c r="X979" s="23"/>
      <c r="Y979" s="23"/>
      <c r="Z979" s="23"/>
      <c r="AA979" s="23"/>
      <c r="AB979" s="47"/>
      <c r="AC979" s="27"/>
      <c r="AD979" s="50" t="s">
        <v>211</v>
      </c>
      <c r="AE979" s="23"/>
      <c r="AF979" s="66" t="s">
        <v>141</v>
      </c>
      <c r="AG979" s="23"/>
      <c r="AH979" s="23"/>
      <c r="AI979" s="23"/>
      <c r="AJ979" s="23" t="s">
        <v>1631</v>
      </c>
      <c r="AK979" s="27"/>
      <c r="AL979" s="27"/>
      <c r="AM979" s="23"/>
      <c r="AN979" s="23"/>
      <c r="AO979" s="23" t="s">
        <v>129</v>
      </c>
      <c r="AP979" s="23"/>
      <c r="AQ979" s="23" t="s">
        <v>129</v>
      </c>
      <c r="AR979" s="23"/>
      <c r="AS979" s="23" t="s">
        <v>128</v>
      </c>
      <c r="AT979" s="23"/>
      <c r="AU979" s="23" t="s">
        <v>129</v>
      </c>
      <c r="AV979" s="23" t="s">
        <v>128</v>
      </c>
      <c r="AW979" s="23" t="s">
        <v>128</v>
      </c>
      <c r="AX979" s="23" t="s">
        <v>128</v>
      </c>
      <c r="AY979" s="23"/>
      <c r="AZ979" s="23" t="s">
        <v>3093</v>
      </c>
      <c r="BA979" s="65" t="s">
        <v>3094</v>
      </c>
    </row>
    <row r="980" spans="1:53" ht="16.05" customHeight="1" x14ac:dyDescent="0.3">
      <c r="A980" s="23">
        <v>2012</v>
      </c>
      <c r="B980" s="27" t="s">
        <v>187</v>
      </c>
      <c r="C980" s="27" t="s">
        <v>188</v>
      </c>
      <c r="D980" s="27" t="s">
        <v>3095</v>
      </c>
      <c r="E980" s="28">
        <v>40927</v>
      </c>
      <c r="F980" s="36">
        <v>0.52489583333333334</v>
      </c>
      <c r="G980" s="22">
        <v>40927</v>
      </c>
      <c r="H980" s="37">
        <v>0.67072916666666671</v>
      </c>
      <c r="I980" s="34" t="s">
        <v>6250</v>
      </c>
      <c r="J980" s="35">
        <v>36.287999999999997</v>
      </c>
      <c r="K980" s="35">
        <v>58.835000000000001</v>
      </c>
      <c r="L980" s="42">
        <v>8.3000000000000007</v>
      </c>
      <c r="M980" s="35">
        <v>5.2919999999999998</v>
      </c>
      <c r="N980" s="35">
        <v>5.0999999999999996</v>
      </c>
      <c r="O980" s="44"/>
      <c r="P980" s="44">
        <v>5.6</v>
      </c>
      <c r="Q980" s="44">
        <v>5</v>
      </c>
      <c r="R980" s="44"/>
      <c r="S980" s="27" t="s">
        <v>5309</v>
      </c>
      <c r="T980" s="23" t="s">
        <v>134</v>
      </c>
      <c r="U980" s="27"/>
      <c r="V980" s="46">
        <v>220000</v>
      </c>
      <c r="W980" s="47">
        <v>238</v>
      </c>
      <c r="X980" s="23"/>
      <c r="Y980" s="23"/>
      <c r="Z980" s="23">
        <v>238</v>
      </c>
      <c r="AA980" s="23"/>
      <c r="AB980" s="47">
        <v>2500</v>
      </c>
      <c r="AC980" s="27" t="s">
        <v>3096</v>
      </c>
      <c r="AD980" s="50" t="s">
        <v>211</v>
      </c>
      <c r="AE980" s="23">
        <v>1</v>
      </c>
      <c r="AF980" s="23" t="s">
        <v>141</v>
      </c>
      <c r="AG980" s="23"/>
      <c r="AH980" s="23"/>
      <c r="AI980" s="23"/>
      <c r="AJ980" s="23" t="s">
        <v>43</v>
      </c>
      <c r="AK980" s="27" t="s">
        <v>714</v>
      </c>
      <c r="AL980" s="27" t="s">
        <v>3098</v>
      </c>
      <c r="AM980" s="23"/>
      <c r="AN980" s="23"/>
      <c r="AO980" s="23" t="s">
        <v>129</v>
      </c>
      <c r="AP980" s="23"/>
      <c r="AQ980" s="23" t="s">
        <v>129</v>
      </c>
      <c r="AR980" s="23"/>
      <c r="AS980" s="23" t="s">
        <v>129</v>
      </c>
      <c r="AT980" s="23"/>
      <c r="AU980" s="23" t="s">
        <v>129</v>
      </c>
      <c r="AV980" s="23" t="s">
        <v>129</v>
      </c>
      <c r="AW980" s="23" t="s">
        <v>129</v>
      </c>
      <c r="AX980" s="23" t="s">
        <v>128</v>
      </c>
      <c r="AY980" s="23"/>
      <c r="AZ980" s="23" t="s">
        <v>3097</v>
      </c>
      <c r="BA980" s="65" t="s">
        <v>3099</v>
      </c>
    </row>
    <row r="981" spans="1:53" ht="16.05" customHeight="1" x14ac:dyDescent="0.3">
      <c r="A981" s="23">
        <v>2012</v>
      </c>
      <c r="B981" s="27" t="s">
        <v>187</v>
      </c>
      <c r="C981" s="27" t="s">
        <v>188</v>
      </c>
      <c r="D981" s="27" t="s">
        <v>3100</v>
      </c>
      <c r="E981" s="28">
        <v>40966</v>
      </c>
      <c r="F981" s="36">
        <v>0.78396990740740735</v>
      </c>
      <c r="G981" s="22">
        <v>40966</v>
      </c>
      <c r="H981" s="37">
        <v>0.92980324074074072</v>
      </c>
      <c r="I981" s="34" t="s">
        <v>6250</v>
      </c>
      <c r="J981" s="35">
        <v>31.428000000000001</v>
      </c>
      <c r="K981" s="35">
        <v>56.777999999999999</v>
      </c>
      <c r="L981" s="42">
        <v>10</v>
      </c>
      <c r="M981" s="35">
        <v>5.2629999999999999</v>
      </c>
      <c r="N981" s="35"/>
      <c r="O981" s="44">
        <v>5.2</v>
      </c>
      <c r="P981" s="44">
        <v>5.2</v>
      </c>
      <c r="Q981" s="44"/>
      <c r="R981" s="44"/>
      <c r="S981" s="27" t="s">
        <v>5303</v>
      </c>
      <c r="T981" s="23"/>
      <c r="U981" s="27"/>
      <c r="V981" s="46"/>
      <c r="W981" s="47"/>
      <c r="X981" s="23"/>
      <c r="Y981" s="23"/>
      <c r="Z981" s="23">
        <v>6</v>
      </c>
      <c r="AA981" s="23"/>
      <c r="AB981" s="47"/>
      <c r="AC981" s="27"/>
      <c r="AD981" s="50" t="s">
        <v>211</v>
      </c>
      <c r="AE981" s="23"/>
      <c r="AF981" s="66" t="s">
        <v>141</v>
      </c>
      <c r="AG981" s="23"/>
      <c r="AH981" s="23"/>
      <c r="AI981" s="23"/>
      <c r="AJ981" s="23" t="s">
        <v>1631</v>
      </c>
      <c r="AK981" s="27"/>
      <c r="AL981" s="27"/>
      <c r="AM981" s="23"/>
      <c r="AN981" s="23"/>
      <c r="AO981" s="23" t="s">
        <v>129</v>
      </c>
      <c r="AP981" s="23"/>
      <c r="AQ981" s="23" t="s">
        <v>129</v>
      </c>
      <c r="AR981" s="23"/>
      <c r="AS981" s="23" t="s">
        <v>129</v>
      </c>
      <c r="AT981" s="23"/>
      <c r="AU981" s="23" t="s">
        <v>129</v>
      </c>
      <c r="AV981" s="23" t="s">
        <v>128</v>
      </c>
      <c r="AW981" s="23" t="s">
        <v>129</v>
      </c>
      <c r="AX981" s="23" t="s">
        <v>128</v>
      </c>
      <c r="AY981" s="23"/>
      <c r="AZ981" s="23" t="s">
        <v>3101</v>
      </c>
      <c r="BA981" s="45" t="s">
        <v>6587</v>
      </c>
    </row>
    <row r="982" spans="1:53" ht="16.05" customHeight="1" x14ac:dyDescent="0.3">
      <c r="A982" s="23">
        <v>2012</v>
      </c>
      <c r="B982" s="27" t="s">
        <v>187</v>
      </c>
      <c r="C982" s="27" t="s">
        <v>188</v>
      </c>
      <c r="D982" s="27" t="s">
        <v>3102</v>
      </c>
      <c r="E982" s="28">
        <v>41032</v>
      </c>
      <c r="F982" s="36">
        <v>0.42332175925925924</v>
      </c>
      <c r="G982" s="22">
        <v>41032</v>
      </c>
      <c r="H982" s="37">
        <v>0.61082175925925919</v>
      </c>
      <c r="I982" s="34" t="s">
        <v>6250</v>
      </c>
      <c r="J982" s="35">
        <v>32.747</v>
      </c>
      <c r="K982" s="35">
        <v>47.725999999999999</v>
      </c>
      <c r="L982" s="42">
        <v>10</v>
      </c>
      <c r="M982" s="35">
        <v>5.4379999999999997</v>
      </c>
      <c r="N982" s="35">
        <v>5.2</v>
      </c>
      <c r="O982" s="44"/>
      <c r="P982" s="44">
        <v>5.6</v>
      </c>
      <c r="Q982" s="44"/>
      <c r="R982" s="44"/>
      <c r="S982" s="27" t="s">
        <v>5538</v>
      </c>
      <c r="T982" s="23"/>
      <c r="U982" s="27"/>
      <c r="V982" s="46"/>
      <c r="W982" s="47"/>
      <c r="X982" s="23"/>
      <c r="Y982" s="23"/>
      <c r="Z982" s="23">
        <v>8</v>
      </c>
      <c r="AA982" s="23"/>
      <c r="AB982" s="47"/>
      <c r="AC982" s="27"/>
      <c r="AD982" s="50" t="s">
        <v>135</v>
      </c>
      <c r="AE982" s="23"/>
      <c r="AF982" s="62" t="s">
        <v>137</v>
      </c>
      <c r="AG982" s="23"/>
      <c r="AH982" s="23"/>
      <c r="AI982" s="23"/>
      <c r="AJ982" s="23" t="s">
        <v>1631</v>
      </c>
      <c r="AK982" s="27"/>
      <c r="AL982" s="27" t="s">
        <v>6588</v>
      </c>
      <c r="AM982" s="23"/>
      <c r="AN982" s="23"/>
      <c r="AO982" s="23" t="s">
        <v>129</v>
      </c>
      <c r="AP982" s="23"/>
      <c r="AQ982" s="23" t="s">
        <v>129</v>
      </c>
      <c r="AR982" s="23"/>
      <c r="AS982" s="23" t="s">
        <v>129</v>
      </c>
      <c r="AT982" s="23"/>
      <c r="AU982" s="23" t="s">
        <v>129</v>
      </c>
      <c r="AV982" s="23" t="s">
        <v>128</v>
      </c>
      <c r="AW982" s="23" t="s">
        <v>128</v>
      </c>
      <c r="AX982" s="23" t="s">
        <v>128</v>
      </c>
      <c r="AY982" s="23"/>
      <c r="AZ982" s="23" t="s">
        <v>3103</v>
      </c>
      <c r="BA982" s="41"/>
    </row>
    <row r="983" spans="1:53" ht="16.05" customHeight="1" x14ac:dyDescent="0.3">
      <c r="A983" s="23">
        <v>2012</v>
      </c>
      <c r="B983" s="27" t="s">
        <v>357</v>
      </c>
      <c r="C983" s="27" t="s">
        <v>358</v>
      </c>
      <c r="D983" s="27" t="s">
        <v>3104</v>
      </c>
      <c r="E983" s="28">
        <v>41040</v>
      </c>
      <c r="F983" s="36">
        <v>0.52887731481481481</v>
      </c>
      <c r="G983" s="22">
        <v>41040</v>
      </c>
      <c r="H983" s="37">
        <v>0.75804398148148155</v>
      </c>
      <c r="I983" s="34" t="s">
        <v>6250</v>
      </c>
      <c r="J983" s="35">
        <v>26.175000000000001</v>
      </c>
      <c r="K983" s="35">
        <v>92.888999999999996</v>
      </c>
      <c r="L983" s="42">
        <v>43.3</v>
      </c>
      <c r="M983" s="35">
        <v>5.4169999999999998</v>
      </c>
      <c r="N983" s="35"/>
      <c r="O983" s="44"/>
      <c r="P983" s="44">
        <v>5.2</v>
      </c>
      <c r="Q983" s="44"/>
      <c r="R983" s="44"/>
      <c r="S983" s="27" t="s">
        <v>5338</v>
      </c>
      <c r="T983" s="23" t="s">
        <v>139</v>
      </c>
      <c r="U983" s="27"/>
      <c r="V983" s="46"/>
      <c r="W983" s="47"/>
      <c r="X983" s="23">
        <v>0</v>
      </c>
      <c r="Y983" s="23">
        <v>0</v>
      </c>
      <c r="Z983" s="23">
        <v>2</v>
      </c>
      <c r="AA983" s="23"/>
      <c r="AB983" s="47"/>
      <c r="AC983" s="27" t="s">
        <v>3105</v>
      </c>
      <c r="AD983" s="50" t="s">
        <v>211</v>
      </c>
      <c r="AE983" s="23"/>
      <c r="AF983" s="66" t="s">
        <v>141</v>
      </c>
      <c r="AG983" s="23"/>
      <c r="AH983" s="23"/>
      <c r="AI983" s="23"/>
      <c r="AJ983" s="23" t="s">
        <v>1631</v>
      </c>
      <c r="AK983" s="27"/>
      <c r="AL983" s="27"/>
      <c r="AM983" s="23"/>
      <c r="AN983" s="23"/>
      <c r="AO983" s="23" t="s">
        <v>129</v>
      </c>
      <c r="AP983" s="23"/>
      <c r="AQ983" s="23" t="s">
        <v>129</v>
      </c>
      <c r="AR983" s="23"/>
      <c r="AS983" s="23" t="s">
        <v>129</v>
      </c>
      <c r="AT983" s="23"/>
      <c r="AU983" s="23" t="s">
        <v>129</v>
      </c>
      <c r="AV983" s="23" t="s">
        <v>128</v>
      </c>
      <c r="AW983" s="23" t="s">
        <v>129</v>
      </c>
      <c r="AX983" s="23" t="s">
        <v>128</v>
      </c>
      <c r="AY983" s="23"/>
      <c r="AZ983" s="23" t="s">
        <v>3106</v>
      </c>
      <c r="BA983" s="45" t="s">
        <v>6478</v>
      </c>
    </row>
    <row r="984" spans="1:53" ht="16.05" customHeight="1" x14ac:dyDescent="0.3">
      <c r="A984" s="23">
        <v>2012</v>
      </c>
      <c r="B984" s="27" t="s">
        <v>148</v>
      </c>
      <c r="C984" s="27" t="s">
        <v>191</v>
      </c>
      <c r="D984" s="27" t="s">
        <v>3107</v>
      </c>
      <c r="E984" s="28">
        <v>41046</v>
      </c>
      <c r="F984" s="36">
        <v>0.34166666666666662</v>
      </c>
      <c r="G984" s="22">
        <v>41046</v>
      </c>
      <c r="H984" s="37">
        <v>0.13333333333333333</v>
      </c>
      <c r="I984" s="34" t="s">
        <v>6250</v>
      </c>
      <c r="J984" s="35">
        <v>31.925999999999998</v>
      </c>
      <c r="K984" s="35">
        <v>-94.369</v>
      </c>
      <c r="L984" s="42">
        <v>5</v>
      </c>
      <c r="M984" s="35">
        <v>4.9089999999999998</v>
      </c>
      <c r="N984" s="35">
        <v>4.8</v>
      </c>
      <c r="O984" s="44"/>
      <c r="P984" s="44">
        <v>4.4000000000000004</v>
      </c>
      <c r="Q984" s="44">
        <v>4.5999999999999996</v>
      </c>
      <c r="R984" s="44"/>
      <c r="S984" s="27" t="s">
        <v>6176</v>
      </c>
      <c r="T984" s="23" t="s">
        <v>139</v>
      </c>
      <c r="U984" s="27" t="s">
        <v>193</v>
      </c>
      <c r="V984" s="46"/>
      <c r="W984" s="47"/>
      <c r="X984" s="23"/>
      <c r="Y984" s="23"/>
      <c r="Z984" s="23">
        <v>1</v>
      </c>
      <c r="AA984" s="23"/>
      <c r="AB984" s="47"/>
      <c r="AC984" s="27" t="s">
        <v>3108</v>
      </c>
      <c r="AD984" s="23">
        <v>1</v>
      </c>
      <c r="AE984" s="23"/>
      <c r="AF984" s="23"/>
      <c r="AG984" s="23"/>
      <c r="AH984" s="23"/>
      <c r="AI984" s="23"/>
      <c r="AJ984" s="23" t="s">
        <v>43</v>
      </c>
      <c r="AK984" s="27" t="s">
        <v>100</v>
      </c>
      <c r="AL984" s="27"/>
      <c r="AM984" s="23"/>
      <c r="AN984" s="23"/>
      <c r="AO984" s="23"/>
      <c r="AP984" s="23"/>
      <c r="AQ984" s="23"/>
      <c r="AR984" s="23"/>
      <c r="AS984" s="23" t="s">
        <v>128</v>
      </c>
      <c r="AT984" s="23"/>
      <c r="AU984" s="23" t="s">
        <v>128</v>
      </c>
      <c r="AV984" s="23" t="s">
        <v>128</v>
      </c>
      <c r="AW984" s="23" t="s">
        <v>128</v>
      </c>
      <c r="AX984" s="23" t="s">
        <v>128</v>
      </c>
      <c r="AY984" s="23"/>
      <c r="AZ984" s="23" t="s">
        <v>3109</v>
      </c>
      <c r="BA984" s="45" t="s">
        <v>5408</v>
      </c>
    </row>
    <row r="985" spans="1:53" ht="16.05" customHeight="1" x14ac:dyDescent="0.3">
      <c r="A985" s="23">
        <v>2012</v>
      </c>
      <c r="B985" s="27" t="s">
        <v>123</v>
      </c>
      <c r="C985" s="27" t="s">
        <v>901</v>
      </c>
      <c r="D985" s="27" t="s">
        <v>3110</v>
      </c>
      <c r="E985" s="28">
        <v>41047</v>
      </c>
      <c r="F985" s="36">
        <v>0.61622685185185189</v>
      </c>
      <c r="G985" s="22">
        <v>41047</v>
      </c>
      <c r="H985" s="37">
        <v>0.82456018518518526</v>
      </c>
      <c r="I985" s="34" t="s">
        <v>6250</v>
      </c>
      <c r="J985" s="35">
        <v>41.439</v>
      </c>
      <c r="K985" s="35">
        <v>46.789000000000001</v>
      </c>
      <c r="L985" s="42">
        <v>18.100000000000001</v>
      </c>
      <c r="M985" s="43">
        <v>5.0999999999999996</v>
      </c>
      <c r="N985" s="35"/>
      <c r="O985" s="44">
        <v>4.5999999999999996</v>
      </c>
      <c r="P985" s="44">
        <v>5.0999999999999996</v>
      </c>
      <c r="Q985" s="44"/>
      <c r="R985" s="44"/>
      <c r="S985" s="27" t="s">
        <v>5426</v>
      </c>
      <c r="T985" s="23"/>
      <c r="U985" s="27"/>
      <c r="V985" s="46"/>
      <c r="W985" s="46">
        <v>6949</v>
      </c>
      <c r="X985" s="23"/>
      <c r="Y985" s="23"/>
      <c r="Z985" s="23"/>
      <c r="AA985" s="23"/>
      <c r="AB985" s="47"/>
      <c r="AC985" s="27"/>
      <c r="AD985" s="23">
        <f>7000-3000</f>
        <v>4000</v>
      </c>
      <c r="AE985" s="23"/>
      <c r="AF985" s="66"/>
      <c r="AG985" s="23"/>
      <c r="AH985" s="23"/>
      <c r="AI985" s="23"/>
      <c r="AJ985" s="23" t="s">
        <v>390</v>
      </c>
      <c r="AK985" s="27" t="s">
        <v>102</v>
      </c>
      <c r="AL985" s="27" t="s">
        <v>6589</v>
      </c>
      <c r="AM985" s="23"/>
      <c r="AN985" s="23"/>
      <c r="AO985" s="23"/>
      <c r="AP985" s="23"/>
      <c r="AQ985" s="23"/>
      <c r="AR985" s="23"/>
      <c r="AS985" s="23" t="s">
        <v>129</v>
      </c>
      <c r="AT985" s="23"/>
      <c r="AU985" s="23" t="s">
        <v>128</v>
      </c>
      <c r="AV985" s="23" t="s">
        <v>129</v>
      </c>
      <c r="AW985" s="23" t="s">
        <v>128</v>
      </c>
      <c r="AX985" s="23" t="s">
        <v>128</v>
      </c>
      <c r="AY985" s="23"/>
      <c r="AZ985" s="23" t="s">
        <v>3111</v>
      </c>
      <c r="BA985" s="65" t="s">
        <v>3112</v>
      </c>
    </row>
    <row r="986" spans="1:53" ht="16.05" customHeight="1" x14ac:dyDescent="0.3">
      <c r="A986" s="23">
        <v>2012</v>
      </c>
      <c r="B986" s="27" t="s">
        <v>1089</v>
      </c>
      <c r="C986" s="27" t="s">
        <v>1090</v>
      </c>
      <c r="D986" s="27" t="s">
        <v>3113</v>
      </c>
      <c r="E986" s="28">
        <v>41048</v>
      </c>
      <c r="F986" s="36">
        <v>0.57038194444444446</v>
      </c>
      <c r="G986" s="22">
        <v>41048</v>
      </c>
      <c r="H986" s="37">
        <v>0.44538194444444446</v>
      </c>
      <c r="I986" s="34" t="s">
        <v>6250</v>
      </c>
      <c r="J986" s="35">
        <v>-16.763999999999999</v>
      </c>
      <c r="K986" s="35">
        <v>-43.999000000000002</v>
      </c>
      <c r="L986" s="42">
        <v>10</v>
      </c>
      <c r="M986" s="43">
        <v>4.09</v>
      </c>
      <c r="N986" s="35"/>
      <c r="O986" s="44"/>
      <c r="P986" s="44">
        <v>4.0999999999999996</v>
      </c>
      <c r="Q986" s="44"/>
      <c r="R986" s="44"/>
      <c r="S986" s="27" t="s">
        <v>5110</v>
      </c>
      <c r="T986" s="23"/>
      <c r="U986" s="27"/>
      <c r="V986" s="46"/>
      <c r="W986" s="47"/>
      <c r="X986" s="23"/>
      <c r="Y986" s="23"/>
      <c r="Z986" s="23"/>
      <c r="AA986" s="23"/>
      <c r="AB986" s="47"/>
      <c r="AC986" s="27"/>
      <c r="AD986" s="23">
        <v>6</v>
      </c>
      <c r="AE986" s="23"/>
      <c r="AF986" s="66" t="s">
        <v>141</v>
      </c>
      <c r="AG986" s="23"/>
      <c r="AH986" s="23"/>
      <c r="AI986" s="23"/>
      <c r="AJ986" s="23" t="s">
        <v>1631</v>
      </c>
      <c r="AK986" s="27"/>
      <c r="AL986" s="27"/>
      <c r="AM986" s="23"/>
      <c r="AN986" s="23"/>
      <c r="AO986" s="23"/>
      <c r="AP986" s="23"/>
      <c r="AQ986" s="23" t="s">
        <v>129</v>
      </c>
      <c r="AR986" s="23"/>
      <c r="AS986" s="23" t="s">
        <v>129</v>
      </c>
      <c r="AT986" s="23"/>
      <c r="AU986" s="23" t="s">
        <v>129</v>
      </c>
      <c r="AV986" s="23" t="s">
        <v>128</v>
      </c>
      <c r="AW986" s="23" t="s">
        <v>129</v>
      </c>
      <c r="AX986" s="23" t="s">
        <v>128</v>
      </c>
      <c r="AY986" s="23"/>
      <c r="AZ986" s="23" t="s">
        <v>3114</v>
      </c>
      <c r="BA986" s="45" t="s">
        <v>6449</v>
      </c>
    </row>
    <row r="987" spans="1:53" ht="16.05" customHeight="1" x14ac:dyDescent="0.3">
      <c r="A987" s="23">
        <v>2012</v>
      </c>
      <c r="B987" s="27" t="s">
        <v>159</v>
      </c>
      <c r="C987" s="27" t="s">
        <v>160</v>
      </c>
      <c r="D987" s="27" t="s">
        <v>3115</v>
      </c>
      <c r="E987" s="28">
        <v>41049</v>
      </c>
      <c r="F987" s="36">
        <v>0.55418981481481489</v>
      </c>
      <c r="G987" s="22">
        <v>41049</v>
      </c>
      <c r="H987" s="37">
        <v>0.63752314814814814</v>
      </c>
      <c r="I987" s="34" t="s">
        <v>6250</v>
      </c>
      <c r="J987" s="35">
        <v>44.831000000000003</v>
      </c>
      <c r="K987" s="35">
        <v>11.49</v>
      </c>
      <c r="L987" s="42">
        <v>4.7</v>
      </c>
      <c r="M987" s="35">
        <v>5.2080000000000002</v>
      </c>
      <c r="N987" s="35">
        <v>5.16</v>
      </c>
      <c r="O987" s="44"/>
      <c r="P987" s="44">
        <v>5.0999999999999996</v>
      </c>
      <c r="Q987" s="44"/>
      <c r="R987" s="44"/>
      <c r="S987" s="27" t="s">
        <v>5547</v>
      </c>
      <c r="T987" s="23" t="s">
        <v>134</v>
      </c>
      <c r="U987" s="27"/>
      <c r="V987" s="46"/>
      <c r="W987" s="47"/>
      <c r="X987" s="23"/>
      <c r="Y987" s="23"/>
      <c r="Z987" s="23"/>
      <c r="AA987" s="23"/>
      <c r="AB987" s="47"/>
      <c r="AC987" s="27"/>
      <c r="AD987" s="23"/>
      <c r="AE987" s="23"/>
      <c r="AF987" s="66" t="s">
        <v>141</v>
      </c>
      <c r="AG987" s="23"/>
      <c r="AH987" s="23"/>
      <c r="AI987" s="23"/>
      <c r="AJ987" s="23" t="s">
        <v>390</v>
      </c>
      <c r="AK987" s="27" t="s">
        <v>95</v>
      </c>
      <c r="AL987" s="27" t="s">
        <v>3117</v>
      </c>
      <c r="AM987" s="23"/>
      <c r="AN987" s="23"/>
      <c r="AO987" s="23"/>
      <c r="AP987" s="23"/>
      <c r="AQ987" s="23" t="s">
        <v>129</v>
      </c>
      <c r="AR987" s="23"/>
      <c r="AS987" s="23" t="s">
        <v>129</v>
      </c>
      <c r="AT987" s="23"/>
      <c r="AU987" s="23" t="s">
        <v>129</v>
      </c>
      <c r="AV987" s="23" t="s">
        <v>128</v>
      </c>
      <c r="AW987" s="23" t="s">
        <v>129</v>
      </c>
      <c r="AX987" s="23" t="s">
        <v>128</v>
      </c>
      <c r="AY987" s="23"/>
      <c r="AZ987" s="23" t="s">
        <v>3116</v>
      </c>
      <c r="BA987" s="45" t="s">
        <v>6441</v>
      </c>
    </row>
    <row r="988" spans="1:53" ht="16.05" customHeight="1" x14ac:dyDescent="0.3">
      <c r="A988" s="23">
        <v>2012</v>
      </c>
      <c r="B988" s="27" t="s">
        <v>123</v>
      </c>
      <c r="C988" s="27" t="s">
        <v>124</v>
      </c>
      <c r="D988" s="27" t="s">
        <v>3118</v>
      </c>
      <c r="E988" s="28">
        <v>41074</v>
      </c>
      <c r="F988" s="36">
        <v>0.24506944444444445</v>
      </c>
      <c r="G988" s="22">
        <v>41074</v>
      </c>
      <c r="H988" s="37">
        <v>0.3700694444444444</v>
      </c>
      <c r="I988" s="34" t="s">
        <v>6250</v>
      </c>
      <c r="J988" s="35">
        <v>37.293999999999997</v>
      </c>
      <c r="K988" s="35">
        <v>42.325000000000003</v>
      </c>
      <c r="L988" s="42">
        <v>5</v>
      </c>
      <c r="M988" s="35">
        <v>5.2539999999999996</v>
      </c>
      <c r="N988" s="35">
        <v>5.4</v>
      </c>
      <c r="O988" s="44">
        <v>5.5</v>
      </c>
      <c r="P988" s="44"/>
      <c r="Q988" s="44"/>
      <c r="R988" s="44"/>
      <c r="S988" s="27" t="s">
        <v>5527</v>
      </c>
      <c r="T988" s="23" t="s">
        <v>139</v>
      </c>
      <c r="U988" s="27"/>
      <c r="V988" s="46"/>
      <c r="W988" s="47"/>
      <c r="X988" s="23"/>
      <c r="Y988" s="23"/>
      <c r="Z988" s="23">
        <v>23</v>
      </c>
      <c r="AA988" s="23"/>
      <c r="AB988" s="47"/>
      <c r="AC988" s="27" t="s">
        <v>3119</v>
      </c>
      <c r="AD988" s="23">
        <v>25</v>
      </c>
      <c r="AE988" s="23"/>
      <c r="AF988" s="23" t="s">
        <v>141</v>
      </c>
      <c r="AG988" s="23"/>
      <c r="AH988" s="23"/>
      <c r="AI988" s="23"/>
      <c r="AJ988" s="23" t="s">
        <v>1631</v>
      </c>
      <c r="AK988" s="27"/>
      <c r="AL988" s="27"/>
      <c r="AM988" s="23"/>
      <c r="AN988" s="23"/>
      <c r="AO988" s="23"/>
      <c r="AP988" s="23"/>
      <c r="AQ988" s="23" t="s">
        <v>129</v>
      </c>
      <c r="AR988" s="23"/>
      <c r="AS988" s="23" t="s">
        <v>129</v>
      </c>
      <c r="AT988" s="23"/>
      <c r="AU988" s="23" t="s">
        <v>129</v>
      </c>
      <c r="AV988" s="23" t="s">
        <v>128</v>
      </c>
      <c r="AW988" s="23" t="s">
        <v>129</v>
      </c>
      <c r="AX988" s="23" t="s">
        <v>128</v>
      </c>
      <c r="AY988" s="23"/>
      <c r="AZ988" s="23" t="s">
        <v>3120</v>
      </c>
      <c r="BA988" s="65" t="s">
        <v>3121</v>
      </c>
    </row>
    <row r="989" spans="1:53" ht="15.6" customHeight="1" x14ac:dyDescent="0.3">
      <c r="A989" s="23">
        <v>2012</v>
      </c>
      <c r="B989" s="27" t="s">
        <v>1095</v>
      </c>
      <c r="C989" s="27" t="s">
        <v>2597</v>
      </c>
      <c r="D989" s="27" t="s">
        <v>2598</v>
      </c>
      <c r="E989" s="28">
        <v>41078</v>
      </c>
      <c r="F989" s="36">
        <v>0.35351851851851851</v>
      </c>
      <c r="G989" s="22">
        <v>41078</v>
      </c>
      <c r="H989" s="37">
        <v>0.22851851851851854</v>
      </c>
      <c r="I989" s="34" t="s">
        <v>6250</v>
      </c>
      <c r="J989" s="35">
        <v>-33.009</v>
      </c>
      <c r="K989" s="35">
        <v>-68.495999999999995</v>
      </c>
      <c r="L989" s="42">
        <v>22.8</v>
      </c>
      <c r="M989" s="35">
        <v>5.032</v>
      </c>
      <c r="N989" s="35">
        <v>4.8</v>
      </c>
      <c r="O989" s="44">
        <v>4.8</v>
      </c>
      <c r="P989" s="44">
        <v>5.3</v>
      </c>
      <c r="Q989" s="44">
        <v>4.0999999999999996</v>
      </c>
      <c r="R989" s="44"/>
      <c r="S989" s="27" t="s">
        <v>5528</v>
      </c>
      <c r="T989" s="23" t="s">
        <v>497</v>
      </c>
      <c r="U989" s="27"/>
      <c r="V989" s="46"/>
      <c r="W989" s="47"/>
      <c r="X989" s="23">
        <v>0</v>
      </c>
      <c r="Y989" s="23">
        <v>0</v>
      </c>
      <c r="Z989" s="23">
        <v>1</v>
      </c>
      <c r="AA989" s="23"/>
      <c r="AB989" s="47"/>
      <c r="AC989" s="27" t="s">
        <v>3122</v>
      </c>
      <c r="AD989" s="23" t="s">
        <v>435</v>
      </c>
      <c r="AE989" s="23">
        <v>4</v>
      </c>
      <c r="AF989" s="66"/>
      <c r="AG989" s="23"/>
      <c r="AH989" s="23"/>
      <c r="AI989" s="23"/>
      <c r="AJ989" s="23" t="s">
        <v>1631</v>
      </c>
      <c r="AK989" s="27"/>
      <c r="AL989" s="27"/>
      <c r="AM989" s="23"/>
      <c r="AN989" s="23"/>
      <c r="AO989" s="23"/>
      <c r="AP989" s="23"/>
      <c r="AQ989" s="23"/>
      <c r="AR989" s="23"/>
      <c r="AS989" s="23" t="s">
        <v>129</v>
      </c>
      <c r="AT989" s="23"/>
      <c r="AU989" s="23" t="s">
        <v>128</v>
      </c>
      <c r="AV989" s="23" t="s">
        <v>128</v>
      </c>
      <c r="AW989" s="23" t="s">
        <v>128</v>
      </c>
      <c r="AX989" s="23" t="s">
        <v>128</v>
      </c>
      <c r="AY989" s="23"/>
      <c r="AZ989" s="23" t="s">
        <v>3123</v>
      </c>
      <c r="BA989" s="65" t="s">
        <v>3124</v>
      </c>
    </row>
    <row r="990" spans="1:53" ht="16.05" customHeight="1" x14ac:dyDescent="0.3">
      <c r="A990" s="23">
        <v>2012</v>
      </c>
      <c r="B990" s="24" t="s">
        <v>294</v>
      </c>
      <c r="C990" s="24" t="s">
        <v>295</v>
      </c>
      <c r="D990" s="24" t="s">
        <v>5222</v>
      </c>
      <c r="E990" s="25">
        <v>41079</v>
      </c>
      <c r="F990" s="38">
        <v>0.45380787037037035</v>
      </c>
      <c r="G990" s="22">
        <v>41079</v>
      </c>
      <c r="H990" s="37">
        <v>0.87047453703703714</v>
      </c>
      <c r="I990" s="34" t="s">
        <v>6250</v>
      </c>
      <c r="J990" s="43">
        <v>-38.304000000000002</v>
      </c>
      <c r="K990" s="43">
        <v>146.19999999999999</v>
      </c>
      <c r="L990" s="56">
        <v>10</v>
      </c>
      <c r="M990" s="35">
        <v>5.0090000000000003</v>
      </c>
      <c r="N990" s="43"/>
      <c r="O990" s="57">
        <v>5.4</v>
      </c>
      <c r="P990" s="57"/>
      <c r="Q990" s="57">
        <v>5.2</v>
      </c>
      <c r="R990" s="57"/>
      <c r="S990" s="24" t="s">
        <v>5373</v>
      </c>
      <c r="T990" s="26" t="s">
        <v>139</v>
      </c>
      <c r="U990" s="24"/>
      <c r="V990" s="46"/>
      <c r="W990" s="58"/>
      <c r="X990" s="26"/>
      <c r="Y990" s="26"/>
      <c r="Z990" s="26">
        <v>1</v>
      </c>
      <c r="AA990" s="26"/>
      <c r="AB990" s="58"/>
      <c r="AC990" s="24" t="s">
        <v>5229</v>
      </c>
      <c r="AD990" s="26" t="s">
        <v>2222</v>
      </c>
      <c r="AE990" s="26">
        <v>1</v>
      </c>
      <c r="AF990" s="59"/>
      <c r="AG990" s="26"/>
      <c r="AH990" s="26"/>
      <c r="AI990" s="26"/>
      <c r="AJ990" s="26" t="s">
        <v>43</v>
      </c>
      <c r="AK990" s="24"/>
      <c r="AL990" s="24"/>
      <c r="AM990" s="26"/>
      <c r="AN990" s="26"/>
      <c r="AO990" s="26"/>
      <c r="AP990" s="26"/>
      <c r="AQ990" s="26"/>
      <c r="AR990" s="26"/>
      <c r="AS990" s="26" t="s">
        <v>128</v>
      </c>
      <c r="AT990" s="26"/>
      <c r="AU990" s="26" t="s">
        <v>128</v>
      </c>
      <c r="AV990" s="26" t="s">
        <v>128</v>
      </c>
      <c r="AW990" s="26" t="s">
        <v>128</v>
      </c>
      <c r="AX990" s="26" t="s">
        <v>128</v>
      </c>
      <c r="AY990" s="26"/>
      <c r="AZ990" s="26" t="s">
        <v>5228</v>
      </c>
      <c r="BA990" s="39" t="s">
        <v>5230</v>
      </c>
    </row>
    <row r="991" spans="1:53" ht="16.05" customHeight="1" x14ac:dyDescent="0.3">
      <c r="A991" s="23">
        <v>2012</v>
      </c>
      <c r="B991" s="27" t="s">
        <v>130</v>
      </c>
      <c r="C991" s="27" t="s">
        <v>131</v>
      </c>
      <c r="D991" s="27" t="s">
        <v>228</v>
      </c>
      <c r="E991" s="28">
        <v>41110</v>
      </c>
      <c r="F991" s="36">
        <v>0.50824074074074077</v>
      </c>
      <c r="G991" s="22">
        <v>41110</v>
      </c>
      <c r="H991" s="37">
        <v>0.84157407407407403</v>
      </c>
      <c r="I991" s="34" t="s">
        <v>6250</v>
      </c>
      <c r="J991" s="35">
        <v>32.978000000000002</v>
      </c>
      <c r="K991" s="35">
        <v>119.593</v>
      </c>
      <c r="L991" s="42">
        <v>10</v>
      </c>
      <c r="M991" s="35">
        <v>5.0149999999999997</v>
      </c>
      <c r="N991" s="35"/>
      <c r="O991" s="44"/>
      <c r="P991" s="44">
        <v>4.9000000000000004</v>
      </c>
      <c r="Q991" s="44"/>
      <c r="R991" s="44"/>
      <c r="S991" s="27" t="s">
        <v>5373</v>
      </c>
      <c r="T991" s="23" t="s">
        <v>497</v>
      </c>
      <c r="U991" s="27"/>
      <c r="V991" s="46"/>
      <c r="W991" s="47">
        <v>2610</v>
      </c>
      <c r="X991" s="23">
        <v>1</v>
      </c>
      <c r="Y991" s="23"/>
      <c r="Z991" s="50" t="s">
        <v>5693</v>
      </c>
      <c r="AA991" s="23"/>
      <c r="AB991" s="47"/>
      <c r="AC991" s="24" t="s">
        <v>5969</v>
      </c>
      <c r="AD991" s="23">
        <v>506</v>
      </c>
      <c r="AE991" s="23">
        <v>13</v>
      </c>
      <c r="AF991" s="23" t="s">
        <v>141</v>
      </c>
      <c r="AG991" s="23"/>
      <c r="AH991" s="23"/>
      <c r="AI991" s="23"/>
      <c r="AJ991" s="23" t="s">
        <v>43</v>
      </c>
      <c r="AK991" s="27" t="s">
        <v>100</v>
      </c>
      <c r="AL991" s="27" t="s">
        <v>5950</v>
      </c>
      <c r="AM991" s="23"/>
      <c r="AN991" s="23"/>
      <c r="AO991" s="23"/>
      <c r="AP991" s="23"/>
      <c r="AQ991" s="23" t="s">
        <v>129</v>
      </c>
      <c r="AR991" s="23"/>
      <c r="AS991" s="23" t="s">
        <v>129</v>
      </c>
      <c r="AT991" s="23"/>
      <c r="AU991" s="23" t="s">
        <v>129</v>
      </c>
      <c r="AV991" s="23" t="s">
        <v>129</v>
      </c>
      <c r="AW991" s="23" t="s">
        <v>129</v>
      </c>
      <c r="AX991" s="23" t="s">
        <v>128</v>
      </c>
      <c r="AY991" s="23"/>
      <c r="AZ991" s="23" t="s">
        <v>3125</v>
      </c>
      <c r="BA991" s="65" t="s">
        <v>3126</v>
      </c>
    </row>
    <row r="992" spans="1:53" ht="16.05" customHeight="1" x14ac:dyDescent="0.3">
      <c r="A992" s="23">
        <v>2012</v>
      </c>
      <c r="B992" s="27" t="s">
        <v>357</v>
      </c>
      <c r="C992" s="27" t="s">
        <v>358</v>
      </c>
      <c r="D992" s="27" t="s">
        <v>3127</v>
      </c>
      <c r="E992" s="28" t="s">
        <v>3128</v>
      </c>
      <c r="F992" s="36">
        <v>0.1065625</v>
      </c>
      <c r="G992" s="22">
        <v>41200</v>
      </c>
      <c r="H992" s="37">
        <v>0.33572916666666663</v>
      </c>
      <c r="I992" s="34" t="s">
        <v>6250</v>
      </c>
      <c r="J992" s="35">
        <v>23.768999999999998</v>
      </c>
      <c r="K992" s="35">
        <v>81.313999999999993</v>
      </c>
      <c r="L992" s="42">
        <v>10</v>
      </c>
      <c r="M992" s="35">
        <v>5.14</v>
      </c>
      <c r="N992" s="35"/>
      <c r="O992" s="44"/>
      <c r="P992" s="44">
        <v>5</v>
      </c>
      <c r="Q992" s="44"/>
      <c r="R992" s="44"/>
      <c r="S992" s="27" t="s">
        <v>5110</v>
      </c>
      <c r="T992" s="23" t="s">
        <v>582</v>
      </c>
      <c r="U992" s="27"/>
      <c r="V992" s="46"/>
      <c r="W992" s="47"/>
      <c r="X992" s="23"/>
      <c r="Y992" s="23"/>
      <c r="Z992" s="23"/>
      <c r="AA992" s="23"/>
      <c r="AB992" s="47"/>
      <c r="AC992" s="27"/>
      <c r="AD992" s="50" t="s">
        <v>211</v>
      </c>
      <c r="AE992" s="23">
        <v>1</v>
      </c>
      <c r="AF992" s="66" t="s">
        <v>141</v>
      </c>
      <c r="AG992" s="23"/>
      <c r="AH992" s="23"/>
      <c r="AI992" s="23"/>
      <c r="AJ992" s="23" t="s">
        <v>43</v>
      </c>
      <c r="AK992" s="27" t="s">
        <v>100</v>
      </c>
      <c r="AL992" s="27"/>
      <c r="AM992" s="23"/>
      <c r="AN992" s="23"/>
      <c r="AO992" s="23" t="s">
        <v>129</v>
      </c>
      <c r="AP992" s="23"/>
      <c r="AQ992" s="23" t="s">
        <v>129</v>
      </c>
      <c r="AR992" s="23"/>
      <c r="AS992" s="23" t="s">
        <v>129</v>
      </c>
      <c r="AT992" s="23"/>
      <c r="AU992" s="23" t="s">
        <v>129</v>
      </c>
      <c r="AV992" s="23" t="s">
        <v>128</v>
      </c>
      <c r="AW992" s="23" t="s">
        <v>129</v>
      </c>
      <c r="AX992" s="23" t="s">
        <v>128</v>
      </c>
      <c r="AY992" s="23"/>
      <c r="AZ992" s="23" t="s">
        <v>3129</v>
      </c>
      <c r="BA992" s="45"/>
    </row>
    <row r="993" spans="1:53" ht="16.05" customHeight="1" x14ac:dyDescent="0.3">
      <c r="A993" s="23">
        <v>2012</v>
      </c>
      <c r="B993" s="27" t="s">
        <v>130</v>
      </c>
      <c r="C993" s="27" t="s">
        <v>131</v>
      </c>
      <c r="D993" s="27" t="s">
        <v>3130</v>
      </c>
      <c r="E993" s="28" t="s">
        <v>3131</v>
      </c>
      <c r="F993" s="36">
        <v>0.23180555555555557</v>
      </c>
      <c r="G993" s="22">
        <v>41239</v>
      </c>
      <c r="H993" s="37">
        <v>0.56513888888888886</v>
      </c>
      <c r="I993" s="34" t="s">
        <v>6250</v>
      </c>
      <c r="J993" s="35">
        <v>40.411000000000001</v>
      </c>
      <c r="K993" s="35">
        <v>90.355000000000004</v>
      </c>
      <c r="L993" s="42">
        <v>10</v>
      </c>
      <c r="M993" s="35">
        <v>5.1070000000000002</v>
      </c>
      <c r="N993" s="35">
        <v>5</v>
      </c>
      <c r="O993" s="44"/>
      <c r="P993" s="44">
        <v>5.6</v>
      </c>
      <c r="Q993" s="44"/>
      <c r="R993" s="44"/>
      <c r="S993" s="27" t="s">
        <v>6177</v>
      </c>
      <c r="T993" s="23"/>
      <c r="U993" s="27"/>
      <c r="V993" s="46"/>
      <c r="W993" s="47"/>
      <c r="X993" s="23"/>
      <c r="Y993" s="23"/>
      <c r="Z993" s="23"/>
      <c r="AA993" s="23"/>
      <c r="AB993" s="47"/>
      <c r="AC993" s="27"/>
      <c r="AD993" s="50" t="s">
        <v>211</v>
      </c>
      <c r="AE993" s="23"/>
      <c r="AF993" s="66" t="s">
        <v>141</v>
      </c>
      <c r="AG993" s="23"/>
      <c r="AH993" s="23"/>
      <c r="AI993" s="23"/>
      <c r="AJ993" s="23" t="s">
        <v>1631</v>
      </c>
      <c r="AK993" s="27"/>
      <c r="AL993" s="27"/>
      <c r="AM993" s="23"/>
      <c r="AN993" s="23"/>
      <c r="AO993" s="23" t="s">
        <v>129</v>
      </c>
      <c r="AP993" s="23"/>
      <c r="AQ993" s="23" t="s">
        <v>129</v>
      </c>
      <c r="AR993" s="23"/>
      <c r="AS993" s="23" t="s">
        <v>129</v>
      </c>
      <c r="AT993" s="23"/>
      <c r="AU993" s="23" t="s">
        <v>129</v>
      </c>
      <c r="AV993" s="23" t="s">
        <v>128</v>
      </c>
      <c r="AW993" s="23" t="s">
        <v>129</v>
      </c>
      <c r="AX993" s="23" t="s">
        <v>128</v>
      </c>
      <c r="AY993" s="23"/>
      <c r="AZ993" s="23" t="s">
        <v>3132</v>
      </c>
      <c r="BA993" s="65" t="s">
        <v>3133</v>
      </c>
    </row>
    <row r="994" spans="1:53" ht="16.05" customHeight="1" x14ac:dyDescent="0.3">
      <c r="A994" s="23">
        <v>2012</v>
      </c>
      <c r="B994" s="27" t="s">
        <v>130</v>
      </c>
      <c r="C994" s="27" t="s">
        <v>131</v>
      </c>
      <c r="D994" s="27" t="s">
        <v>3130</v>
      </c>
      <c r="E994" s="28">
        <v>41250</v>
      </c>
      <c r="F994" s="36">
        <v>0.58937499999999998</v>
      </c>
      <c r="G994" s="22">
        <v>41250</v>
      </c>
      <c r="H994" s="37">
        <v>0.92270833333333335</v>
      </c>
      <c r="I994" s="34" t="s">
        <v>6250</v>
      </c>
      <c r="J994" s="35">
        <v>38.744999999999997</v>
      </c>
      <c r="K994" s="35">
        <v>88.097999999999999</v>
      </c>
      <c r="L994" s="42">
        <v>10</v>
      </c>
      <c r="M994" s="35">
        <v>5.2</v>
      </c>
      <c r="N994" s="35"/>
      <c r="O994" s="44"/>
      <c r="P994" s="44">
        <v>5.3</v>
      </c>
      <c r="Q994" s="57">
        <v>4.5999999999999996</v>
      </c>
      <c r="R994" s="44"/>
      <c r="S994" s="27" t="s">
        <v>5110</v>
      </c>
      <c r="T994" s="23"/>
      <c r="U994" s="27"/>
      <c r="V994" s="46"/>
      <c r="W994" s="46">
        <v>5500</v>
      </c>
      <c r="X994" s="23"/>
      <c r="Y994" s="23"/>
      <c r="Z994" s="23"/>
      <c r="AA994" s="23"/>
      <c r="AB994" s="47"/>
      <c r="AC994" s="27"/>
      <c r="AD994" s="23" t="s">
        <v>232</v>
      </c>
      <c r="AE994" s="23" t="s">
        <v>232</v>
      </c>
      <c r="AF994" s="66">
        <v>96000000</v>
      </c>
      <c r="AG994" s="23"/>
      <c r="AH994" s="23"/>
      <c r="AI994" s="23"/>
      <c r="AJ994" s="23" t="s">
        <v>1631</v>
      </c>
      <c r="AK994" s="27"/>
      <c r="AL994" s="27" t="s">
        <v>6590</v>
      </c>
      <c r="AM994" s="23"/>
      <c r="AN994" s="23"/>
      <c r="AO994" s="23"/>
      <c r="AP994" s="23"/>
      <c r="AQ994" s="23"/>
      <c r="AR994" s="23"/>
      <c r="AS994" s="23" t="s">
        <v>129</v>
      </c>
      <c r="AT994" s="23"/>
      <c r="AU994" s="23" t="s">
        <v>128</v>
      </c>
      <c r="AV994" s="23" t="s">
        <v>129</v>
      </c>
      <c r="AW994" s="23" t="s">
        <v>128</v>
      </c>
      <c r="AX994" s="23" t="s">
        <v>128</v>
      </c>
      <c r="AY994" s="23"/>
      <c r="AZ994" s="23" t="s">
        <v>3134</v>
      </c>
      <c r="BA994" s="65" t="s">
        <v>3135</v>
      </c>
    </row>
    <row r="995" spans="1:53" ht="16.05" customHeight="1" x14ac:dyDescent="0.3">
      <c r="A995" s="23">
        <v>2013</v>
      </c>
      <c r="B995" s="24" t="s">
        <v>159</v>
      </c>
      <c r="C995" s="24" t="s">
        <v>160</v>
      </c>
      <c r="D995" s="24" t="s">
        <v>3474</v>
      </c>
      <c r="E995" s="25">
        <v>41278</v>
      </c>
      <c r="F995" s="38">
        <v>0.32645833333333335</v>
      </c>
      <c r="G995" s="22">
        <v>41278</v>
      </c>
      <c r="H995" s="37">
        <v>0.36812500000000004</v>
      </c>
      <c r="I995" s="34" t="s">
        <v>6250</v>
      </c>
      <c r="J995" s="43">
        <v>37.79</v>
      </c>
      <c r="K995" s="43">
        <v>14.79</v>
      </c>
      <c r="L995" s="56">
        <v>16</v>
      </c>
      <c r="M995" s="35">
        <v>4.37</v>
      </c>
      <c r="N995" s="35">
        <v>4.4000000000000004</v>
      </c>
      <c r="O995" s="57"/>
      <c r="P995" s="57">
        <v>4.4000000000000004</v>
      </c>
      <c r="Q995" s="57">
        <v>3.3</v>
      </c>
      <c r="R995" s="57">
        <v>4.3</v>
      </c>
      <c r="S995" s="27" t="s">
        <v>5428</v>
      </c>
      <c r="T995" s="26" t="s">
        <v>582</v>
      </c>
      <c r="U995" s="24" t="s">
        <v>867</v>
      </c>
      <c r="V995" s="58"/>
      <c r="W995" s="58"/>
      <c r="X995" s="26">
        <v>0</v>
      </c>
      <c r="Y995" s="26">
        <v>0</v>
      </c>
      <c r="Z995" s="26">
        <v>0</v>
      </c>
      <c r="AA995" s="26"/>
      <c r="AB995" s="58"/>
      <c r="AC995" s="24"/>
      <c r="AD995" s="26" t="s">
        <v>1050</v>
      </c>
      <c r="AE995" s="26">
        <v>0</v>
      </c>
      <c r="AF995" s="26"/>
      <c r="AG995" s="26"/>
      <c r="AH995" s="26"/>
      <c r="AI995" s="26"/>
      <c r="AJ995" s="26" t="s">
        <v>3476</v>
      </c>
      <c r="AK995" s="24"/>
      <c r="AL995" s="24" t="s">
        <v>3477</v>
      </c>
      <c r="AM995" s="26"/>
      <c r="AN995" s="26"/>
      <c r="AO995" s="26"/>
      <c r="AP995" s="26"/>
      <c r="AQ995" s="26"/>
      <c r="AR995" s="26" t="s">
        <v>129</v>
      </c>
      <c r="AS995" s="26"/>
      <c r="AT995" s="26"/>
      <c r="AU995" s="26" t="s">
        <v>128</v>
      </c>
      <c r="AV995" s="26" t="s">
        <v>128</v>
      </c>
      <c r="AW995" s="26" t="s">
        <v>128</v>
      </c>
      <c r="AX995" s="26" t="s">
        <v>129</v>
      </c>
      <c r="AY995" s="26"/>
      <c r="AZ995" s="26" t="s">
        <v>3475</v>
      </c>
      <c r="BA995" s="41"/>
    </row>
    <row r="996" spans="1:53" ht="16.05" customHeight="1" x14ac:dyDescent="0.3">
      <c r="A996" s="23">
        <v>2013</v>
      </c>
      <c r="B996" s="24" t="s">
        <v>123</v>
      </c>
      <c r="C996" s="24" t="s">
        <v>124</v>
      </c>
      <c r="D996" s="24" t="s">
        <v>124</v>
      </c>
      <c r="E996" s="25">
        <v>41282</v>
      </c>
      <c r="F996" s="38">
        <v>0.25355324074074076</v>
      </c>
      <c r="G996" s="22">
        <v>41282</v>
      </c>
      <c r="H996" s="37">
        <v>0.33688657407407407</v>
      </c>
      <c r="I996" s="34" t="s">
        <v>6250</v>
      </c>
      <c r="J996" s="43">
        <v>37.93</v>
      </c>
      <c r="K996" s="43">
        <v>37.96</v>
      </c>
      <c r="L996" s="56">
        <v>13.8</v>
      </c>
      <c r="M996" s="43">
        <v>4.3</v>
      </c>
      <c r="N996" s="43"/>
      <c r="O996" s="57"/>
      <c r="P996" s="57">
        <v>4.3</v>
      </c>
      <c r="Q996" s="57">
        <v>3.4</v>
      </c>
      <c r="R996" s="57">
        <v>4.7</v>
      </c>
      <c r="S996" s="27" t="s">
        <v>5277</v>
      </c>
      <c r="T996" s="26"/>
      <c r="U996" s="24" t="s">
        <v>867</v>
      </c>
      <c r="V996" s="58"/>
      <c r="W996" s="58"/>
      <c r="X996" s="26">
        <v>0</v>
      </c>
      <c r="Y996" s="26">
        <v>0</v>
      </c>
      <c r="Z996" s="26">
        <v>0</v>
      </c>
      <c r="AA996" s="26"/>
      <c r="AB996" s="58"/>
      <c r="AC996" s="24"/>
      <c r="AD996" s="26" t="s">
        <v>1050</v>
      </c>
      <c r="AE996" s="26">
        <v>0</v>
      </c>
      <c r="AF996" s="26"/>
      <c r="AG996" s="26"/>
      <c r="AH996" s="26"/>
      <c r="AI996" s="26"/>
      <c r="AJ996" s="26" t="s">
        <v>1631</v>
      </c>
      <c r="AK996" s="24" t="s">
        <v>290</v>
      </c>
      <c r="AL996" s="24"/>
      <c r="AM996" s="26"/>
      <c r="AN996" s="26"/>
      <c r="AO996" s="26"/>
      <c r="AP996" s="26"/>
      <c r="AQ996" s="26"/>
      <c r="AR996" s="26" t="s">
        <v>129</v>
      </c>
      <c r="AS996" s="26"/>
      <c r="AT996" s="26"/>
      <c r="AU996" s="26" t="s">
        <v>128</v>
      </c>
      <c r="AV996" s="26" t="s">
        <v>128</v>
      </c>
      <c r="AW996" s="26" t="s">
        <v>128</v>
      </c>
      <c r="AX996" s="26" t="s">
        <v>129</v>
      </c>
      <c r="AY996" s="26"/>
      <c r="AZ996" s="26" t="s">
        <v>3478</v>
      </c>
      <c r="BA996" s="41"/>
    </row>
    <row r="997" spans="1:53" ht="16.05" customHeight="1" x14ac:dyDescent="0.3">
      <c r="A997" s="23">
        <v>2013</v>
      </c>
      <c r="B997" s="24" t="s">
        <v>187</v>
      </c>
      <c r="C997" s="24" t="s">
        <v>188</v>
      </c>
      <c r="D997" s="24" t="s">
        <v>3479</v>
      </c>
      <c r="E997" s="25">
        <v>41286</v>
      </c>
      <c r="F997" s="38">
        <v>0.1424236111111111</v>
      </c>
      <c r="G997" s="22">
        <v>41286</v>
      </c>
      <c r="H997" s="37">
        <v>0.28825231481481484</v>
      </c>
      <c r="I997" s="34" t="s">
        <v>6250</v>
      </c>
      <c r="J997" s="43">
        <v>31.75</v>
      </c>
      <c r="K997" s="43">
        <v>50.95</v>
      </c>
      <c r="L997" s="56">
        <v>21.2</v>
      </c>
      <c r="M997" s="35">
        <v>4.9790000000000001</v>
      </c>
      <c r="N997" s="43"/>
      <c r="O997" s="57"/>
      <c r="P997" s="57">
        <v>5.4</v>
      </c>
      <c r="Q997" s="57">
        <v>4.4000000000000004</v>
      </c>
      <c r="R997" s="57">
        <v>5.3</v>
      </c>
      <c r="S997" s="27" t="s">
        <v>5529</v>
      </c>
      <c r="T997" s="26"/>
      <c r="U997" s="24" t="s">
        <v>867</v>
      </c>
      <c r="V997" s="58"/>
      <c r="W997" s="58"/>
      <c r="X997" s="26">
        <v>0</v>
      </c>
      <c r="Y997" s="26">
        <v>0</v>
      </c>
      <c r="Z997" s="26">
        <v>1</v>
      </c>
      <c r="AA997" s="26"/>
      <c r="AB997" s="58"/>
      <c r="AC997" s="24"/>
      <c r="AD997" s="26" t="s">
        <v>2152</v>
      </c>
      <c r="AE997" s="26" t="s">
        <v>232</v>
      </c>
      <c r="AF997" s="26"/>
      <c r="AG997" s="26"/>
      <c r="AH997" s="26"/>
      <c r="AI997" s="26"/>
      <c r="AJ997" s="26" t="s">
        <v>1631</v>
      </c>
      <c r="AK997" s="24" t="s">
        <v>290</v>
      </c>
      <c r="AL997" s="24"/>
      <c r="AM997" s="26"/>
      <c r="AN997" s="26"/>
      <c r="AO997" s="26"/>
      <c r="AP997" s="26"/>
      <c r="AQ997" s="26"/>
      <c r="AR997" s="26" t="s">
        <v>129</v>
      </c>
      <c r="AS997" s="26"/>
      <c r="AT997" s="26"/>
      <c r="AU997" s="26" t="s">
        <v>128</v>
      </c>
      <c r="AV997" s="26" t="s">
        <v>128</v>
      </c>
      <c r="AW997" s="26" t="s">
        <v>128</v>
      </c>
      <c r="AX997" s="26" t="s">
        <v>129</v>
      </c>
      <c r="AY997" s="26"/>
      <c r="AZ997" s="26" t="s">
        <v>3480</v>
      </c>
      <c r="BA997" s="41"/>
    </row>
    <row r="998" spans="1:53" ht="16.05" customHeight="1" x14ac:dyDescent="0.3">
      <c r="A998" s="23">
        <v>2013</v>
      </c>
      <c r="B998" s="24" t="s">
        <v>130</v>
      </c>
      <c r="C998" s="24" t="s">
        <v>131</v>
      </c>
      <c r="D998" s="24" t="s">
        <v>253</v>
      </c>
      <c r="E998" s="25">
        <v>41289</v>
      </c>
      <c r="F998" s="38">
        <v>3.811689814814815E-2</v>
      </c>
      <c r="G998" s="22">
        <v>41289</v>
      </c>
      <c r="H998" s="37">
        <v>0.37144675925925924</v>
      </c>
      <c r="I998" s="34" t="s">
        <v>6250</v>
      </c>
      <c r="J998" s="43">
        <v>43.341999999999999</v>
      </c>
      <c r="K998" s="43">
        <v>80.963999999999999</v>
      </c>
      <c r="L998" s="56">
        <v>28</v>
      </c>
      <c r="M998" s="43">
        <v>4.46</v>
      </c>
      <c r="N998" s="43"/>
      <c r="O998" s="57"/>
      <c r="P998" s="57">
        <v>4.4000000000000004</v>
      </c>
      <c r="Q998" s="57">
        <v>3.4</v>
      </c>
      <c r="R998" s="57">
        <v>4.0999999999999996</v>
      </c>
      <c r="S998" s="27" t="s">
        <v>5110</v>
      </c>
      <c r="T998" s="26"/>
      <c r="U998" s="24" t="s">
        <v>867</v>
      </c>
      <c r="V998" s="58"/>
      <c r="W998" s="58"/>
      <c r="X998" s="26">
        <v>0</v>
      </c>
      <c r="Y998" s="26">
        <v>0</v>
      </c>
      <c r="Z998" s="26">
        <v>0</v>
      </c>
      <c r="AA998" s="26"/>
      <c r="AB998" s="58"/>
      <c r="AC998" s="24"/>
      <c r="AD998" s="26" t="s">
        <v>2152</v>
      </c>
      <c r="AE998" s="26" t="s">
        <v>232</v>
      </c>
      <c r="AF998" s="26"/>
      <c r="AG998" s="26"/>
      <c r="AH998" s="26"/>
      <c r="AI998" s="26"/>
      <c r="AJ998" s="26" t="s">
        <v>1631</v>
      </c>
      <c r="AK998" s="24"/>
      <c r="AL998" s="24"/>
      <c r="AM998" s="26"/>
      <c r="AN998" s="26"/>
      <c r="AO998" s="26"/>
      <c r="AP998" s="26"/>
      <c r="AQ998" s="26"/>
      <c r="AR998" s="26" t="s">
        <v>129</v>
      </c>
      <c r="AS998" s="26"/>
      <c r="AT998" s="26"/>
      <c r="AU998" s="26" t="s">
        <v>128</v>
      </c>
      <c r="AV998" s="26" t="s">
        <v>128</v>
      </c>
      <c r="AW998" s="26" t="s">
        <v>128</v>
      </c>
      <c r="AX998" s="26" t="s">
        <v>129</v>
      </c>
      <c r="AY998" s="26"/>
      <c r="AZ998" s="26" t="s">
        <v>3481</v>
      </c>
      <c r="BA998" s="41"/>
    </row>
    <row r="999" spans="1:53" ht="16.05" customHeight="1" x14ac:dyDescent="0.3">
      <c r="A999" s="23">
        <v>2013</v>
      </c>
      <c r="B999" s="24" t="s">
        <v>187</v>
      </c>
      <c r="C999" s="24" t="s">
        <v>188</v>
      </c>
      <c r="D999" s="24" t="s">
        <v>3482</v>
      </c>
      <c r="E999" s="25">
        <v>41295</v>
      </c>
      <c r="F999" s="38">
        <v>0.82568148148148157</v>
      </c>
      <c r="G999" s="22">
        <v>41295</v>
      </c>
      <c r="H999" s="37">
        <v>0.97151620370370362</v>
      </c>
      <c r="I999" s="34" t="s">
        <v>6250</v>
      </c>
      <c r="J999" s="43">
        <v>30.33</v>
      </c>
      <c r="K999" s="43">
        <v>57.466999999999999</v>
      </c>
      <c r="L999" s="56">
        <v>10</v>
      </c>
      <c r="M999" s="35">
        <v>5.3710000000000004</v>
      </c>
      <c r="N999" s="35">
        <v>4.5</v>
      </c>
      <c r="O999" s="57"/>
      <c r="P999" s="57">
        <v>5.2</v>
      </c>
      <c r="Q999" s="57">
        <v>5.0999999999999996</v>
      </c>
      <c r="R999" s="57">
        <v>5.4</v>
      </c>
      <c r="S999" s="27" t="s">
        <v>6178</v>
      </c>
      <c r="T999" s="26"/>
      <c r="U999" s="24" t="s">
        <v>867</v>
      </c>
      <c r="V999" s="58"/>
      <c r="W999" s="58"/>
      <c r="X999" s="26">
        <v>0</v>
      </c>
      <c r="Y999" s="26">
        <v>0</v>
      </c>
      <c r="Z999" s="26">
        <v>0</v>
      </c>
      <c r="AA999" s="26"/>
      <c r="AB999" s="58"/>
      <c r="AC999" s="24"/>
      <c r="AD999" s="26" t="s">
        <v>3483</v>
      </c>
      <c r="AE999" s="26">
        <v>0</v>
      </c>
      <c r="AF999" s="26"/>
      <c r="AG999" s="26"/>
      <c r="AH999" s="26"/>
      <c r="AI999" s="26"/>
      <c r="AJ999" s="26" t="s">
        <v>1631</v>
      </c>
      <c r="AK999" s="24"/>
      <c r="AL999" s="24"/>
      <c r="AM999" s="26"/>
      <c r="AN999" s="26"/>
      <c r="AO999" s="26"/>
      <c r="AP999" s="26"/>
      <c r="AQ999" s="26"/>
      <c r="AR999" s="26" t="s">
        <v>129</v>
      </c>
      <c r="AS999" s="26"/>
      <c r="AT999" s="26"/>
      <c r="AU999" s="26" t="s">
        <v>128</v>
      </c>
      <c r="AV999" s="26" t="s">
        <v>128</v>
      </c>
      <c r="AW999" s="26" t="s">
        <v>128</v>
      </c>
      <c r="AX999" s="26" t="s">
        <v>129</v>
      </c>
      <c r="AY999" s="26"/>
      <c r="AZ999" s="26" t="s">
        <v>3484</v>
      </c>
      <c r="BA999" s="41"/>
    </row>
    <row r="1000" spans="1:53" ht="16.05" customHeight="1" x14ac:dyDescent="0.3">
      <c r="A1000" s="23">
        <v>2013</v>
      </c>
      <c r="B1000" s="24" t="s">
        <v>187</v>
      </c>
      <c r="C1000" s="24" t="s">
        <v>188</v>
      </c>
      <c r="D1000" s="24" t="s">
        <v>3485</v>
      </c>
      <c r="E1000" s="25">
        <v>41296</v>
      </c>
      <c r="F1000" s="38">
        <v>0.46684375</v>
      </c>
      <c r="G1000" s="22">
        <v>41296</v>
      </c>
      <c r="H1000" s="37">
        <v>0.61267361111111118</v>
      </c>
      <c r="I1000" s="34" t="s">
        <v>6250</v>
      </c>
      <c r="J1000" s="43">
        <v>33.07</v>
      </c>
      <c r="K1000" s="43">
        <v>48.6</v>
      </c>
      <c r="L1000" s="56">
        <v>21.2</v>
      </c>
      <c r="M1000" s="35">
        <v>4.8600000000000003</v>
      </c>
      <c r="N1000" s="43"/>
      <c r="O1000" s="57"/>
      <c r="P1000" s="57">
        <v>4.9000000000000004</v>
      </c>
      <c r="Q1000" s="57">
        <v>4</v>
      </c>
      <c r="R1000" s="57">
        <v>4.9000000000000004</v>
      </c>
      <c r="S1000" s="27" t="s">
        <v>5377</v>
      </c>
      <c r="T1000" s="26"/>
      <c r="U1000" s="24" t="s">
        <v>867</v>
      </c>
      <c r="V1000" s="58"/>
      <c r="W1000" s="58"/>
      <c r="X1000" s="26">
        <v>0</v>
      </c>
      <c r="Y1000" s="26">
        <v>0</v>
      </c>
      <c r="Z1000" s="26">
        <v>2</v>
      </c>
      <c r="AA1000" s="26"/>
      <c r="AB1000" s="58"/>
      <c r="AC1000" s="24"/>
      <c r="AD1000" s="26" t="s">
        <v>2152</v>
      </c>
      <c r="AE1000" s="26" t="s">
        <v>232</v>
      </c>
      <c r="AF1000" s="26"/>
      <c r="AG1000" s="26"/>
      <c r="AH1000" s="26"/>
      <c r="AI1000" s="26"/>
      <c r="AJ1000" s="26" t="s">
        <v>1631</v>
      </c>
      <c r="AK1000" s="24"/>
      <c r="AL1000" s="24"/>
      <c r="AM1000" s="26"/>
      <c r="AN1000" s="26"/>
      <c r="AO1000" s="26"/>
      <c r="AP1000" s="26"/>
      <c r="AQ1000" s="26"/>
      <c r="AR1000" s="26" t="s">
        <v>129</v>
      </c>
      <c r="AS1000" s="26"/>
      <c r="AT1000" s="26"/>
      <c r="AU1000" s="26" t="s">
        <v>128</v>
      </c>
      <c r="AV1000" s="26" t="s">
        <v>128</v>
      </c>
      <c r="AW1000" s="26" t="s">
        <v>128</v>
      </c>
      <c r="AX1000" s="26" t="s">
        <v>129</v>
      </c>
      <c r="AY1000" s="26"/>
      <c r="AZ1000" s="26" t="s">
        <v>3486</v>
      </c>
      <c r="BA1000" s="41"/>
    </row>
    <row r="1001" spans="1:53" ht="16.05" customHeight="1" x14ac:dyDescent="0.3">
      <c r="A1001" s="23">
        <v>2013</v>
      </c>
      <c r="B1001" s="24" t="s">
        <v>130</v>
      </c>
      <c r="C1001" s="24" t="s">
        <v>131</v>
      </c>
      <c r="D1001" s="24" t="s">
        <v>1867</v>
      </c>
      <c r="E1001" s="25">
        <v>41297</v>
      </c>
      <c r="F1001" s="38">
        <v>0.17936111111111111</v>
      </c>
      <c r="G1001" s="22">
        <v>41297</v>
      </c>
      <c r="H1001" s="37">
        <v>0.51269675925925928</v>
      </c>
      <c r="I1001" s="34" t="s">
        <v>6250</v>
      </c>
      <c r="J1001" s="43">
        <v>41.54</v>
      </c>
      <c r="K1001" s="43">
        <v>123.14</v>
      </c>
      <c r="L1001" s="56">
        <v>15.5</v>
      </c>
      <c r="M1001" s="35">
        <v>4.8940000000000001</v>
      </c>
      <c r="N1001" s="43"/>
      <c r="O1001" s="57"/>
      <c r="P1001" s="57">
        <v>4.8</v>
      </c>
      <c r="Q1001" s="57">
        <v>4.8</v>
      </c>
      <c r="R1001" s="57">
        <v>5.0999999999999996</v>
      </c>
      <c r="S1001" s="27" t="s">
        <v>5374</v>
      </c>
      <c r="T1001" s="26"/>
      <c r="U1001" s="24" t="s">
        <v>867</v>
      </c>
      <c r="V1001" s="58"/>
      <c r="W1001" s="58"/>
      <c r="X1001" s="26">
        <v>0</v>
      </c>
      <c r="Y1001" s="26">
        <v>0</v>
      </c>
      <c r="Z1001" s="26">
        <v>0</v>
      </c>
      <c r="AA1001" s="26"/>
      <c r="AB1001" s="58"/>
      <c r="AC1001" s="24"/>
      <c r="AD1001" s="26" t="s">
        <v>361</v>
      </c>
      <c r="AE1001" s="26" t="s">
        <v>2152</v>
      </c>
      <c r="AF1001" s="26"/>
      <c r="AG1001" s="26"/>
      <c r="AH1001" s="26"/>
      <c r="AI1001" s="26"/>
      <c r="AJ1001" s="26" t="s">
        <v>1631</v>
      </c>
      <c r="AK1001" s="24"/>
      <c r="AL1001" s="24"/>
      <c r="AM1001" s="26"/>
      <c r="AN1001" s="26"/>
      <c r="AO1001" s="26"/>
      <c r="AP1001" s="26"/>
      <c r="AQ1001" s="26"/>
      <c r="AR1001" s="26" t="s">
        <v>129</v>
      </c>
      <c r="AS1001" s="26"/>
      <c r="AT1001" s="26"/>
      <c r="AU1001" s="26" t="s">
        <v>128</v>
      </c>
      <c r="AV1001" s="26" t="s">
        <v>128</v>
      </c>
      <c r="AW1001" s="26" t="s">
        <v>128</v>
      </c>
      <c r="AX1001" s="26" t="s">
        <v>129</v>
      </c>
      <c r="AY1001" s="26"/>
      <c r="AZ1001" s="26" t="s">
        <v>3487</v>
      </c>
      <c r="BA1001" s="41"/>
    </row>
    <row r="1002" spans="1:53" ht="16.05" customHeight="1" x14ac:dyDescent="0.3">
      <c r="A1002" s="23">
        <v>2013</v>
      </c>
      <c r="B1002" s="24" t="s">
        <v>187</v>
      </c>
      <c r="C1002" s="24" t="s">
        <v>188</v>
      </c>
      <c r="D1002" s="24" t="s">
        <v>3479</v>
      </c>
      <c r="E1002" s="25">
        <v>41299</v>
      </c>
      <c r="F1002" s="38">
        <v>0.50789236111111113</v>
      </c>
      <c r="G1002" s="22">
        <v>41299</v>
      </c>
      <c r="H1002" s="37">
        <v>0.65372685185185186</v>
      </c>
      <c r="I1002" s="34" t="s">
        <v>6250</v>
      </c>
      <c r="J1002" s="43">
        <v>31.71</v>
      </c>
      <c r="K1002" s="43">
        <v>51.03</v>
      </c>
      <c r="L1002" s="56">
        <v>20.9</v>
      </c>
      <c r="M1002" s="35">
        <v>5.024</v>
      </c>
      <c r="N1002" s="43"/>
      <c r="O1002" s="57"/>
      <c r="P1002" s="57">
        <v>5</v>
      </c>
      <c r="Q1002" s="57">
        <v>4.3</v>
      </c>
      <c r="R1002" s="57">
        <v>5</v>
      </c>
      <c r="S1002" s="27" t="s">
        <v>5339</v>
      </c>
      <c r="T1002" s="26"/>
      <c r="U1002" s="24" t="s">
        <v>867</v>
      </c>
      <c r="V1002" s="58"/>
      <c r="W1002" s="58"/>
      <c r="X1002" s="26">
        <v>0</v>
      </c>
      <c r="Y1002" s="26">
        <v>0</v>
      </c>
      <c r="Z1002" s="26">
        <v>1</v>
      </c>
      <c r="AA1002" s="26"/>
      <c r="AB1002" s="58"/>
      <c r="AC1002" s="24"/>
      <c r="AD1002" s="26" t="s">
        <v>3491</v>
      </c>
      <c r="AE1002" s="26">
        <v>0</v>
      </c>
      <c r="AF1002" s="26"/>
      <c r="AG1002" s="26"/>
      <c r="AH1002" s="26"/>
      <c r="AI1002" s="26"/>
      <c r="AJ1002" s="26" t="s">
        <v>3493</v>
      </c>
      <c r="AK1002" s="24"/>
      <c r="AL1002" s="24" t="s">
        <v>3494</v>
      </c>
      <c r="AM1002" s="26"/>
      <c r="AN1002" s="26"/>
      <c r="AO1002" s="26"/>
      <c r="AP1002" s="26"/>
      <c r="AQ1002" s="26"/>
      <c r="AR1002" s="26" t="s">
        <v>129</v>
      </c>
      <c r="AS1002" s="26"/>
      <c r="AT1002" s="26"/>
      <c r="AU1002" s="26" t="s">
        <v>128</v>
      </c>
      <c r="AV1002" s="26" t="s">
        <v>128</v>
      </c>
      <c r="AW1002" s="26" t="s">
        <v>128</v>
      </c>
      <c r="AX1002" s="26" t="s">
        <v>129</v>
      </c>
      <c r="AY1002" s="26"/>
      <c r="AZ1002" s="26" t="s">
        <v>3492</v>
      </c>
      <c r="BA1002" s="41"/>
    </row>
    <row r="1003" spans="1:53" ht="16.05" customHeight="1" x14ac:dyDescent="0.3">
      <c r="A1003" s="23">
        <v>2013</v>
      </c>
      <c r="B1003" s="24" t="s">
        <v>159</v>
      </c>
      <c r="C1003" s="24" t="s">
        <v>160</v>
      </c>
      <c r="D1003" s="24" t="s">
        <v>3495</v>
      </c>
      <c r="E1003" s="25">
        <v>41299</v>
      </c>
      <c r="F1003" s="38">
        <v>0.61687499999999995</v>
      </c>
      <c r="G1003" s="22">
        <v>41299</v>
      </c>
      <c r="H1003" s="37">
        <v>0.65854166666666669</v>
      </c>
      <c r="I1003" s="34" t="s">
        <v>6250</v>
      </c>
      <c r="J1003" s="43">
        <v>44.167999999999999</v>
      </c>
      <c r="K1003" s="43">
        <v>10.454000000000001</v>
      </c>
      <c r="L1003" s="56">
        <v>15.5</v>
      </c>
      <c r="M1003" s="35">
        <v>5.0369999999999999</v>
      </c>
      <c r="N1003" s="43">
        <v>5</v>
      </c>
      <c r="O1003" s="57"/>
      <c r="P1003" s="57">
        <v>5</v>
      </c>
      <c r="Q1003" s="57">
        <v>4.3</v>
      </c>
      <c r="R1003" s="57">
        <v>5</v>
      </c>
      <c r="S1003" s="27" t="s">
        <v>5530</v>
      </c>
      <c r="T1003" s="26" t="s">
        <v>497</v>
      </c>
      <c r="U1003" s="24" t="s">
        <v>867</v>
      </c>
      <c r="V1003" s="58"/>
      <c r="W1003" s="58"/>
      <c r="X1003" s="26">
        <v>0</v>
      </c>
      <c r="Y1003" s="26">
        <v>0</v>
      </c>
      <c r="Z1003" s="26">
        <v>0</v>
      </c>
      <c r="AA1003" s="26"/>
      <c r="AB1003" s="58"/>
      <c r="AC1003" s="24"/>
      <c r="AD1003" s="26" t="s">
        <v>1050</v>
      </c>
      <c r="AE1003" s="26">
        <v>0</v>
      </c>
      <c r="AF1003" s="26"/>
      <c r="AG1003" s="26"/>
      <c r="AH1003" s="26"/>
      <c r="AI1003" s="26"/>
      <c r="AJ1003" s="26" t="s">
        <v>3476</v>
      </c>
      <c r="AK1003" s="24"/>
      <c r="AL1003" s="24" t="s">
        <v>3497</v>
      </c>
      <c r="AM1003" s="26"/>
      <c r="AN1003" s="26"/>
      <c r="AO1003" s="26"/>
      <c r="AP1003" s="26"/>
      <c r="AQ1003" s="26"/>
      <c r="AR1003" s="26" t="s">
        <v>129</v>
      </c>
      <c r="AS1003" s="26"/>
      <c r="AT1003" s="26"/>
      <c r="AU1003" s="26" t="s">
        <v>128</v>
      </c>
      <c r="AV1003" s="26" t="s">
        <v>128</v>
      </c>
      <c r="AW1003" s="26" t="s">
        <v>128</v>
      </c>
      <c r="AX1003" s="26" t="s">
        <v>129</v>
      </c>
      <c r="AY1003" s="26"/>
      <c r="AZ1003" s="26" t="s">
        <v>3496</v>
      </c>
      <c r="BA1003" s="41"/>
    </row>
    <row r="1004" spans="1:53" ht="16.05" customHeight="1" x14ac:dyDescent="0.3">
      <c r="A1004" s="26">
        <v>2013</v>
      </c>
      <c r="B1004" s="24" t="s">
        <v>143</v>
      </c>
      <c r="C1004" s="24" t="s">
        <v>1022</v>
      </c>
      <c r="D1004" s="24" t="s">
        <v>1022</v>
      </c>
      <c r="E1004" s="25">
        <v>41299</v>
      </c>
      <c r="F1004" s="38">
        <v>0.98405208333333327</v>
      </c>
      <c r="G1004" s="22">
        <v>41300</v>
      </c>
      <c r="H1004" s="37">
        <v>0.10905092592592593</v>
      </c>
      <c r="I1004" s="34" t="s">
        <v>6250</v>
      </c>
      <c r="J1004" s="26">
        <v>-23.73</v>
      </c>
      <c r="K1004" s="26">
        <v>43.58</v>
      </c>
      <c r="L1004" s="26">
        <v>24</v>
      </c>
      <c r="M1004" s="35">
        <v>4.9749999999999996</v>
      </c>
      <c r="N1004" s="43"/>
      <c r="O1004" s="57"/>
      <c r="P1004" s="57">
        <v>5.2</v>
      </c>
      <c r="Q1004" s="57">
        <v>4.3</v>
      </c>
      <c r="R1004" s="57">
        <v>5.3</v>
      </c>
      <c r="S1004" s="24" t="s">
        <v>5367</v>
      </c>
      <c r="T1004" s="26" t="s">
        <v>139</v>
      </c>
      <c r="U1004" s="24" t="s">
        <v>867</v>
      </c>
      <c r="V1004" s="41"/>
      <c r="W1004" s="41"/>
      <c r="X1004" s="26">
        <v>0</v>
      </c>
      <c r="Y1004" s="26">
        <v>0</v>
      </c>
      <c r="Z1004" s="26">
        <v>0</v>
      </c>
      <c r="AA1004" s="26"/>
      <c r="AB1004" s="41"/>
      <c r="AC1004" s="41"/>
      <c r="AD1004" s="26" t="s">
        <v>3483</v>
      </c>
      <c r="AE1004" s="26">
        <v>0</v>
      </c>
      <c r="AF1004" s="41"/>
      <c r="AG1004" s="26"/>
      <c r="AH1004" s="26"/>
      <c r="AI1004" s="26"/>
      <c r="AJ1004" s="26" t="s">
        <v>1631</v>
      </c>
      <c r="AK1004" s="41"/>
      <c r="AL1004" s="24"/>
      <c r="AM1004" s="41"/>
      <c r="AN1004" s="41"/>
      <c r="AO1004" s="41"/>
      <c r="AP1004" s="41"/>
      <c r="AQ1004" s="41"/>
      <c r="AR1004" s="26" t="s">
        <v>129</v>
      </c>
      <c r="AS1004" s="26"/>
      <c r="AT1004" s="26"/>
      <c r="AU1004" s="26" t="s">
        <v>128</v>
      </c>
      <c r="AV1004" s="26" t="s">
        <v>128</v>
      </c>
      <c r="AW1004" s="26" t="s">
        <v>128</v>
      </c>
      <c r="AX1004" s="26" t="s">
        <v>129</v>
      </c>
      <c r="AY1004" s="26"/>
      <c r="AZ1004" s="26" t="s">
        <v>4901</v>
      </c>
      <c r="BA1004" s="41"/>
    </row>
    <row r="1005" spans="1:53" ht="16.05" customHeight="1" x14ac:dyDescent="0.3">
      <c r="A1005" s="23">
        <v>2013</v>
      </c>
      <c r="B1005" s="24" t="s">
        <v>187</v>
      </c>
      <c r="C1005" s="24" t="s">
        <v>188</v>
      </c>
      <c r="D1005" s="24" t="s">
        <v>3498</v>
      </c>
      <c r="E1005" s="25">
        <v>41300</v>
      </c>
      <c r="F1005" s="38">
        <v>0.63254629629629633</v>
      </c>
      <c r="G1005" s="22">
        <v>41300</v>
      </c>
      <c r="H1005" s="37">
        <v>0.77837962962962959</v>
      </c>
      <c r="I1005" s="34" t="s">
        <v>6250</v>
      </c>
      <c r="J1005" s="43">
        <v>38.369999999999997</v>
      </c>
      <c r="K1005" s="43">
        <v>46.87</v>
      </c>
      <c r="L1005" s="56">
        <v>21.6</v>
      </c>
      <c r="M1005" s="35">
        <v>4.87</v>
      </c>
      <c r="N1005" s="43"/>
      <c r="O1005" s="57"/>
      <c r="P1005" s="57">
        <v>4.5999999999999996</v>
      </c>
      <c r="Q1005" s="57">
        <v>3.9</v>
      </c>
      <c r="R1005" s="57">
        <v>4.8</v>
      </c>
      <c r="S1005" s="24" t="s">
        <v>5519</v>
      </c>
      <c r="T1005" s="26"/>
      <c r="U1005" s="24" t="s">
        <v>867</v>
      </c>
      <c r="V1005" s="58"/>
      <c r="W1005" s="58"/>
      <c r="X1005" s="26">
        <v>0</v>
      </c>
      <c r="Y1005" s="26">
        <v>0</v>
      </c>
      <c r="Z1005" s="26">
        <v>34</v>
      </c>
      <c r="AA1005" s="26"/>
      <c r="AB1005" s="58"/>
      <c r="AC1005" s="24"/>
      <c r="AD1005" s="26" t="s">
        <v>1050</v>
      </c>
      <c r="AE1005" s="26">
        <v>0</v>
      </c>
      <c r="AF1005" s="26"/>
      <c r="AG1005" s="26"/>
      <c r="AH1005" s="26"/>
      <c r="AI1005" s="26"/>
      <c r="AJ1005" s="26" t="s">
        <v>3493</v>
      </c>
      <c r="AK1005" s="24"/>
      <c r="AL1005" s="24" t="s">
        <v>3500</v>
      </c>
      <c r="AM1005" s="26"/>
      <c r="AN1005" s="26"/>
      <c r="AO1005" s="26"/>
      <c r="AP1005" s="26"/>
      <c r="AQ1005" s="26"/>
      <c r="AR1005" s="26" t="s">
        <v>129</v>
      </c>
      <c r="AS1005" s="26"/>
      <c r="AT1005" s="26"/>
      <c r="AU1005" s="26" t="s">
        <v>128</v>
      </c>
      <c r="AV1005" s="26" t="s">
        <v>128</v>
      </c>
      <c r="AW1005" s="26" t="s">
        <v>128</v>
      </c>
      <c r="AX1005" s="26" t="s">
        <v>129</v>
      </c>
      <c r="AY1005" s="26"/>
      <c r="AZ1005" s="26" t="s">
        <v>3499</v>
      </c>
      <c r="BA1005" s="41"/>
    </row>
    <row r="1006" spans="1:53" ht="16.05" customHeight="1" x14ac:dyDescent="0.3">
      <c r="A1006" s="23">
        <v>2013</v>
      </c>
      <c r="B1006" s="24" t="s">
        <v>130</v>
      </c>
      <c r="C1006" s="24" t="s">
        <v>131</v>
      </c>
      <c r="D1006" s="24" t="s">
        <v>3501</v>
      </c>
      <c r="E1006" s="25">
        <v>41304</v>
      </c>
      <c r="F1006" s="38">
        <v>0.39378124999999997</v>
      </c>
      <c r="G1006" s="22">
        <v>41304</v>
      </c>
      <c r="H1006" s="37">
        <v>0.72711805555555553</v>
      </c>
      <c r="I1006" s="34" t="s">
        <v>6250</v>
      </c>
      <c r="J1006" s="43">
        <v>32.86</v>
      </c>
      <c r="K1006" s="43">
        <v>94.86</v>
      </c>
      <c r="L1006" s="56">
        <v>19.600000000000001</v>
      </c>
      <c r="M1006" s="35">
        <v>5.274</v>
      </c>
      <c r="N1006" s="43"/>
      <c r="O1006" s="57"/>
      <c r="P1006" s="57">
        <v>5.2</v>
      </c>
      <c r="Q1006" s="57">
        <v>4.8</v>
      </c>
      <c r="R1006" s="57">
        <v>5.2</v>
      </c>
      <c r="S1006" s="24" t="s">
        <v>5351</v>
      </c>
      <c r="T1006" s="26"/>
      <c r="U1006" s="24" t="s">
        <v>867</v>
      </c>
      <c r="V1006" s="58"/>
      <c r="W1006" s="58"/>
      <c r="X1006" s="26">
        <v>0</v>
      </c>
      <c r="Y1006" s="26">
        <v>0</v>
      </c>
      <c r="Z1006" s="26">
        <v>0</v>
      </c>
      <c r="AA1006" s="26"/>
      <c r="AB1006" s="58"/>
      <c r="AC1006" s="24"/>
      <c r="AD1006" s="26" t="s">
        <v>1050</v>
      </c>
      <c r="AE1006" s="26">
        <v>0</v>
      </c>
      <c r="AF1006" s="26"/>
      <c r="AG1006" s="26"/>
      <c r="AH1006" s="26"/>
      <c r="AI1006" s="26"/>
      <c r="AJ1006" s="26" t="s">
        <v>1631</v>
      </c>
      <c r="AK1006" s="24" t="s">
        <v>290</v>
      </c>
      <c r="AL1006" s="24"/>
      <c r="AM1006" s="26"/>
      <c r="AN1006" s="26"/>
      <c r="AO1006" s="26"/>
      <c r="AP1006" s="26"/>
      <c r="AQ1006" s="26"/>
      <c r="AR1006" s="26" t="s">
        <v>129</v>
      </c>
      <c r="AS1006" s="26"/>
      <c r="AT1006" s="26"/>
      <c r="AU1006" s="26" t="s">
        <v>128</v>
      </c>
      <c r="AV1006" s="26" t="s">
        <v>128</v>
      </c>
      <c r="AW1006" s="26" t="s">
        <v>128</v>
      </c>
      <c r="AX1006" s="26" t="s">
        <v>129</v>
      </c>
      <c r="AY1006" s="26"/>
      <c r="AZ1006" s="26" t="s">
        <v>3502</v>
      </c>
      <c r="BA1006" s="41"/>
    </row>
    <row r="1007" spans="1:53" ht="16.05" customHeight="1" x14ac:dyDescent="0.3">
      <c r="A1007" s="23">
        <v>2013</v>
      </c>
      <c r="B1007" s="24" t="s">
        <v>598</v>
      </c>
      <c r="C1007" s="24" t="s">
        <v>598</v>
      </c>
      <c r="D1007" s="24" t="s">
        <v>599</v>
      </c>
      <c r="E1007" s="25">
        <v>41305</v>
      </c>
      <c r="F1007" s="38">
        <v>0.6694444444444444</v>
      </c>
      <c r="G1007" s="22">
        <v>41306</v>
      </c>
      <c r="H1007" s="37">
        <v>4.4444444444444446E-2</v>
      </c>
      <c r="I1007" s="34" t="s">
        <v>6250</v>
      </c>
      <c r="J1007" s="43">
        <v>36.1</v>
      </c>
      <c r="K1007" s="43">
        <v>139.9</v>
      </c>
      <c r="L1007" s="56">
        <v>50</v>
      </c>
      <c r="M1007" s="43">
        <v>4.3</v>
      </c>
      <c r="N1007" s="43"/>
      <c r="O1007" s="57"/>
      <c r="P1007" s="57">
        <v>4.8</v>
      </c>
      <c r="Q1007" s="57">
        <v>3.3</v>
      </c>
      <c r="R1007" s="57">
        <v>4.7</v>
      </c>
      <c r="S1007" s="24" t="s">
        <v>5279</v>
      </c>
      <c r="T1007" s="26" t="s">
        <v>497</v>
      </c>
      <c r="U1007" s="24" t="s">
        <v>867</v>
      </c>
      <c r="V1007" s="58"/>
      <c r="W1007" s="58"/>
      <c r="X1007" s="26">
        <v>0</v>
      </c>
      <c r="Y1007" s="26">
        <v>0</v>
      </c>
      <c r="Z1007" s="26">
        <v>1</v>
      </c>
      <c r="AA1007" s="26"/>
      <c r="AB1007" s="58"/>
      <c r="AC1007" s="24"/>
      <c r="AD1007" s="26">
        <v>0</v>
      </c>
      <c r="AE1007" s="26">
        <v>0</v>
      </c>
      <c r="AF1007" s="26"/>
      <c r="AG1007" s="26"/>
      <c r="AH1007" s="26"/>
      <c r="AI1007" s="26"/>
      <c r="AJ1007" s="26" t="s">
        <v>3476</v>
      </c>
      <c r="AK1007" s="24"/>
      <c r="AL1007" s="24" t="s">
        <v>3504</v>
      </c>
      <c r="AM1007" s="26"/>
      <c r="AN1007" s="26"/>
      <c r="AO1007" s="26"/>
      <c r="AP1007" s="26"/>
      <c r="AQ1007" s="26"/>
      <c r="AR1007" s="26" t="s">
        <v>129</v>
      </c>
      <c r="AS1007" s="26"/>
      <c r="AT1007" s="26"/>
      <c r="AU1007" s="26" t="s">
        <v>128</v>
      </c>
      <c r="AV1007" s="26" t="s">
        <v>128</v>
      </c>
      <c r="AW1007" s="26" t="s">
        <v>128</v>
      </c>
      <c r="AX1007" s="26" t="s">
        <v>129</v>
      </c>
      <c r="AY1007" s="26"/>
      <c r="AZ1007" s="26" t="s">
        <v>3503</v>
      </c>
      <c r="BA1007" s="41"/>
    </row>
    <row r="1008" spans="1:53" ht="16.05" customHeight="1" x14ac:dyDescent="0.3">
      <c r="A1008" s="23">
        <v>2013</v>
      </c>
      <c r="B1008" s="24" t="s">
        <v>153</v>
      </c>
      <c r="C1008" s="24" t="s">
        <v>3507</v>
      </c>
      <c r="D1008" s="24" t="s">
        <v>3507</v>
      </c>
      <c r="E1008" s="25">
        <v>41307</v>
      </c>
      <c r="F1008" s="38">
        <v>0.5663541666666666</v>
      </c>
      <c r="G1008" s="22">
        <v>41307</v>
      </c>
      <c r="H1008" s="37">
        <v>0.60802083333333334</v>
      </c>
      <c r="I1008" s="34" t="s">
        <v>6250</v>
      </c>
      <c r="J1008" s="43">
        <v>46.49</v>
      </c>
      <c r="K1008" s="43">
        <v>14.62</v>
      </c>
      <c r="L1008" s="56">
        <v>10</v>
      </c>
      <c r="M1008" s="43">
        <v>4</v>
      </c>
      <c r="N1008" s="43">
        <v>4.4000000000000004</v>
      </c>
      <c r="O1008" s="57"/>
      <c r="P1008" s="57">
        <v>4.4000000000000004</v>
      </c>
      <c r="Q1008" s="57">
        <v>3.4</v>
      </c>
      <c r="R1008" s="57">
        <v>4.5</v>
      </c>
      <c r="S1008" s="24" t="s">
        <v>5442</v>
      </c>
      <c r="T1008" s="26" t="s">
        <v>139</v>
      </c>
      <c r="U1008" s="24" t="s">
        <v>867</v>
      </c>
      <c r="V1008" s="58"/>
      <c r="W1008" s="58"/>
      <c r="X1008" s="26">
        <v>0</v>
      </c>
      <c r="Y1008" s="26">
        <v>0</v>
      </c>
      <c r="Z1008" s="26">
        <v>0</v>
      </c>
      <c r="AA1008" s="26"/>
      <c r="AB1008" s="58"/>
      <c r="AC1008" s="24"/>
      <c r="AD1008" s="26" t="s">
        <v>1050</v>
      </c>
      <c r="AE1008" s="26">
        <v>0</v>
      </c>
      <c r="AF1008" s="26"/>
      <c r="AG1008" s="26"/>
      <c r="AH1008" s="26"/>
      <c r="AI1008" s="26"/>
      <c r="AJ1008" s="26" t="s">
        <v>3493</v>
      </c>
      <c r="AK1008" s="24"/>
      <c r="AL1008" s="24" t="s">
        <v>6580</v>
      </c>
      <c r="AM1008" s="26"/>
      <c r="AN1008" s="26"/>
      <c r="AO1008" s="26"/>
      <c r="AP1008" s="26"/>
      <c r="AQ1008" s="26"/>
      <c r="AR1008" s="26" t="s">
        <v>129</v>
      </c>
      <c r="AS1008" s="26"/>
      <c r="AT1008" s="26"/>
      <c r="AU1008" s="26" t="s">
        <v>128</v>
      </c>
      <c r="AV1008" s="26" t="s">
        <v>128</v>
      </c>
      <c r="AW1008" s="26" t="s">
        <v>129</v>
      </c>
      <c r="AX1008" s="26" t="s">
        <v>129</v>
      </c>
      <c r="AY1008" s="26"/>
      <c r="AZ1008" s="26" t="s">
        <v>3508</v>
      </c>
      <c r="BA1008" s="41"/>
    </row>
    <row r="1009" spans="1:53" ht="16.05" customHeight="1" x14ac:dyDescent="0.3">
      <c r="A1009" s="23">
        <v>2013</v>
      </c>
      <c r="B1009" s="24" t="s">
        <v>187</v>
      </c>
      <c r="C1009" s="24" t="s">
        <v>188</v>
      </c>
      <c r="D1009" s="24" t="s">
        <v>3513</v>
      </c>
      <c r="E1009" s="25">
        <v>41311</v>
      </c>
      <c r="F1009" s="38">
        <v>0.6737302083333333</v>
      </c>
      <c r="G1009" s="22">
        <v>41311</v>
      </c>
      <c r="H1009" s="37">
        <v>0.81956018518518514</v>
      </c>
      <c r="I1009" s="34" t="s">
        <v>6250</v>
      </c>
      <c r="J1009" s="43">
        <v>31.029</v>
      </c>
      <c r="K1009" s="43">
        <v>50.034999999999997</v>
      </c>
      <c r="L1009" s="56">
        <v>0</v>
      </c>
      <c r="M1009" s="43">
        <v>4.32</v>
      </c>
      <c r="N1009" s="43"/>
      <c r="O1009" s="57">
        <v>3.7</v>
      </c>
      <c r="P1009" s="57">
        <v>4.2</v>
      </c>
      <c r="Q1009" s="57"/>
      <c r="R1009" s="57">
        <v>4.3</v>
      </c>
      <c r="S1009" s="27" t="s">
        <v>5110</v>
      </c>
      <c r="T1009" s="26"/>
      <c r="U1009" s="24" t="s">
        <v>867</v>
      </c>
      <c r="V1009" s="58"/>
      <c r="W1009" s="58"/>
      <c r="X1009" s="26">
        <v>0</v>
      </c>
      <c r="Y1009" s="26">
        <v>0</v>
      </c>
      <c r="Z1009" s="26">
        <v>0</v>
      </c>
      <c r="AA1009" s="26"/>
      <c r="AB1009" s="58"/>
      <c r="AC1009" s="24"/>
      <c r="AD1009" s="26" t="s">
        <v>1050</v>
      </c>
      <c r="AE1009" s="26">
        <v>0</v>
      </c>
      <c r="AF1009" s="26"/>
      <c r="AG1009" s="26"/>
      <c r="AH1009" s="26"/>
      <c r="AI1009" s="26"/>
      <c r="AJ1009" s="26" t="s">
        <v>1631</v>
      </c>
      <c r="AK1009" s="24"/>
      <c r="AL1009" s="24"/>
      <c r="AM1009" s="26"/>
      <c r="AN1009" s="26"/>
      <c r="AO1009" s="26"/>
      <c r="AP1009" s="26"/>
      <c r="AQ1009" s="26"/>
      <c r="AR1009" s="26" t="s">
        <v>129</v>
      </c>
      <c r="AS1009" s="26"/>
      <c r="AT1009" s="26"/>
      <c r="AU1009" s="26" t="s">
        <v>128</v>
      </c>
      <c r="AV1009" s="26" t="s">
        <v>128</v>
      </c>
      <c r="AW1009" s="26" t="s">
        <v>128</v>
      </c>
      <c r="AX1009" s="26" t="s">
        <v>129</v>
      </c>
      <c r="AY1009" s="26"/>
      <c r="AZ1009" s="26" t="s">
        <v>3514</v>
      </c>
      <c r="BA1009" s="41"/>
    </row>
    <row r="1010" spans="1:53" ht="16.05" customHeight="1" x14ac:dyDescent="0.3">
      <c r="A1010" s="23">
        <v>2013</v>
      </c>
      <c r="B1010" s="24" t="s">
        <v>218</v>
      </c>
      <c r="C1010" s="24" t="s">
        <v>426</v>
      </c>
      <c r="D1010" s="24" t="s">
        <v>3516</v>
      </c>
      <c r="E1010" s="25">
        <v>41312</v>
      </c>
      <c r="F1010" s="38">
        <v>2.8837037037037039E-2</v>
      </c>
      <c r="G1010" s="22">
        <v>41312</v>
      </c>
      <c r="H1010" s="37">
        <v>0.32050925925925927</v>
      </c>
      <c r="I1010" s="34" t="s">
        <v>6250</v>
      </c>
      <c r="J1010" s="43">
        <v>1.405</v>
      </c>
      <c r="K1010" s="43">
        <v>98.912000000000006</v>
      </c>
      <c r="L1010" s="56">
        <v>86.4</v>
      </c>
      <c r="M1010" s="43">
        <v>5.14</v>
      </c>
      <c r="N1010" s="43"/>
      <c r="O1010" s="57"/>
      <c r="P1010" s="57">
        <v>4.9000000000000004</v>
      </c>
      <c r="Q1010" s="57"/>
      <c r="R1010" s="57">
        <v>5.6</v>
      </c>
      <c r="S1010" s="27" t="s">
        <v>5110</v>
      </c>
      <c r="T1010" s="26"/>
      <c r="U1010" s="24" t="s">
        <v>867</v>
      </c>
      <c r="V1010" s="58"/>
      <c r="W1010" s="58"/>
      <c r="X1010" s="26">
        <v>0</v>
      </c>
      <c r="Y1010" s="26">
        <v>0</v>
      </c>
      <c r="Z1010" s="26">
        <v>0</v>
      </c>
      <c r="AA1010" s="26"/>
      <c r="AB1010" s="58"/>
      <c r="AC1010" s="24"/>
      <c r="AD1010" s="26" t="s">
        <v>1050</v>
      </c>
      <c r="AE1010" s="26">
        <v>0</v>
      </c>
      <c r="AF1010" s="26"/>
      <c r="AG1010" s="26"/>
      <c r="AH1010" s="26"/>
      <c r="AI1010" s="26"/>
      <c r="AJ1010" s="26" t="s">
        <v>1631</v>
      </c>
      <c r="AK1010" s="24"/>
      <c r="AL1010" s="24"/>
      <c r="AM1010" s="26"/>
      <c r="AN1010" s="26"/>
      <c r="AO1010" s="26"/>
      <c r="AP1010" s="26"/>
      <c r="AQ1010" s="26"/>
      <c r="AR1010" s="26" t="s">
        <v>129</v>
      </c>
      <c r="AS1010" s="26"/>
      <c r="AT1010" s="26"/>
      <c r="AU1010" s="26" t="s">
        <v>128</v>
      </c>
      <c r="AV1010" s="26" t="s">
        <v>128</v>
      </c>
      <c r="AW1010" s="26" t="s">
        <v>128</v>
      </c>
      <c r="AX1010" s="26" t="s">
        <v>129</v>
      </c>
      <c r="AY1010" s="26"/>
      <c r="AZ1010" s="26" t="s">
        <v>3517</v>
      </c>
      <c r="BA1010" s="41"/>
    </row>
    <row r="1011" spans="1:53" ht="16.05" customHeight="1" x14ac:dyDescent="0.3">
      <c r="A1011" s="23">
        <v>2013</v>
      </c>
      <c r="B1011" s="24" t="s">
        <v>130</v>
      </c>
      <c r="C1011" s="24" t="s">
        <v>131</v>
      </c>
      <c r="D1011" s="24" t="s">
        <v>132</v>
      </c>
      <c r="E1011" s="25">
        <v>41312</v>
      </c>
      <c r="F1011" s="38">
        <v>0.62317210648148147</v>
      </c>
      <c r="G1011" s="22">
        <v>41312</v>
      </c>
      <c r="H1011" s="37">
        <v>0.95650462962962957</v>
      </c>
      <c r="I1011" s="34" t="s">
        <v>6250</v>
      </c>
      <c r="J1011" s="43">
        <v>28.064</v>
      </c>
      <c r="K1011" s="43">
        <v>104.23</v>
      </c>
      <c r="L1011" s="56">
        <v>21</v>
      </c>
      <c r="M1011" s="43">
        <v>4.46</v>
      </c>
      <c r="N1011" s="43"/>
      <c r="O1011" s="57"/>
      <c r="P1011" s="57">
        <v>4.5</v>
      </c>
      <c r="Q1011" s="57">
        <v>3.4</v>
      </c>
      <c r="R1011" s="57">
        <v>4.5999999999999996</v>
      </c>
      <c r="S1011" s="27" t="s">
        <v>5110</v>
      </c>
      <c r="T1011" s="26"/>
      <c r="U1011" s="24" t="s">
        <v>867</v>
      </c>
      <c r="V1011" s="58"/>
      <c r="W1011" s="58"/>
      <c r="X1011" s="26">
        <v>0</v>
      </c>
      <c r="Y1011" s="26">
        <v>0</v>
      </c>
      <c r="Z1011" s="26">
        <v>1</v>
      </c>
      <c r="AA1011" s="26"/>
      <c r="AB1011" s="58"/>
      <c r="AC1011" s="24"/>
      <c r="AD1011" s="26" t="s">
        <v>2152</v>
      </c>
      <c r="AE1011" s="26" t="s">
        <v>232</v>
      </c>
      <c r="AF1011" s="26"/>
      <c r="AG1011" s="26"/>
      <c r="AH1011" s="26"/>
      <c r="AI1011" s="26"/>
      <c r="AJ1011" s="26" t="s">
        <v>1631</v>
      </c>
      <c r="AK1011" s="24"/>
      <c r="AL1011" s="24"/>
      <c r="AM1011" s="26"/>
      <c r="AN1011" s="26"/>
      <c r="AO1011" s="26"/>
      <c r="AP1011" s="26"/>
      <c r="AQ1011" s="26"/>
      <c r="AR1011" s="26" t="s">
        <v>129</v>
      </c>
      <c r="AS1011" s="26"/>
      <c r="AT1011" s="26"/>
      <c r="AU1011" s="26" t="s">
        <v>128</v>
      </c>
      <c r="AV1011" s="26" t="s">
        <v>128</v>
      </c>
      <c r="AW1011" s="26" t="s">
        <v>128</v>
      </c>
      <c r="AX1011" s="26" t="s">
        <v>129</v>
      </c>
      <c r="AY1011" s="26"/>
      <c r="AZ1011" s="26" t="s">
        <v>3515</v>
      </c>
      <c r="BA1011" s="41"/>
    </row>
    <row r="1012" spans="1:53" ht="16.05" customHeight="1" x14ac:dyDescent="0.3">
      <c r="A1012" s="23">
        <v>2013</v>
      </c>
      <c r="B1012" s="24" t="s">
        <v>123</v>
      </c>
      <c r="C1012" s="24" t="s">
        <v>124</v>
      </c>
      <c r="D1012" s="24" t="s">
        <v>124</v>
      </c>
      <c r="E1012" s="25">
        <v>41317</v>
      </c>
      <c r="F1012" s="38">
        <v>0.7085583333333334</v>
      </c>
      <c r="G1012" s="22">
        <v>41317</v>
      </c>
      <c r="H1012" s="37">
        <v>0.79188657407407403</v>
      </c>
      <c r="I1012" s="34" t="s">
        <v>6250</v>
      </c>
      <c r="J1012" s="43">
        <v>38.594999999999999</v>
      </c>
      <c r="K1012" s="43">
        <v>43.201000000000001</v>
      </c>
      <c r="L1012" s="56">
        <v>15.6</v>
      </c>
      <c r="M1012" s="43">
        <v>4.28</v>
      </c>
      <c r="N1012" s="43"/>
      <c r="O1012" s="57"/>
      <c r="P1012" s="57">
        <v>4.2</v>
      </c>
      <c r="Q1012" s="57">
        <v>3.1</v>
      </c>
      <c r="R1012" s="57">
        <v>4.4000000000000004</v>
      </c>
      <c r="S1012" s="27" t="s">
        <v>5110</v>
      </c>
      <c r="T1012" s="26"/>
      <c r="U1012" s="24" t="s">
        <v>867</v>
      </c>
      <c r="V1012" s="58"/>
      <c r="W1012" s="58"/>
      <c r="X1012" s="26">
        <v>0</v>
      </c>
      <c r="Y1012" s="26">
        <v>0</v>
      </c>
      <c r="Z1012" s="26">
        <v>0</v>
      </c>
      <c r="AA1012" s="26"/>
      <c r="AB1012" s="58"/>
      <c r="AC1012" s="24"/>
      <c r="AD1012" s="26" t="s">
        <v>1050</v>
      </c>
      <c r="AE1012" s="26">
        <v>0</v>
      </c>
      <c r="AF1012" s="26"/>
      <c r="AG1012" s="26"/>
      <c r="AH1012" s="26"/>
      <c r="AI1012" s="26"/>
      <c r="AJ1012" s="26" t="s">
        <v>3493</v>
      </c>
      <c r="AK1012" s="24"/>
      <c r="AL1012" s="24" t="s">
        <v>3506</v>
      </c>
      <c r="AM1012" s="26"/>
      <c r="AN1012" s="26"/>
      <c r="AO1012" s="26"/>
      <c r="AP1012" s="26"/>
      <c r="AQ1012" s="26"/>
      <c r="AR1012" s="26" t="s">
        <v>129</v>
      </c>
      <c r="AS1012" s="26"/>
      <c r="AT1012" s="26"/>
      <c r="AU1012" s="26" t="s">
        <v>128</v>
      </c>
      <c r="AV1012" s="26" t="s">
        <v>128</v>
      </c>
      <c r="AW1012" s="26" t="s">
        <v>128</v>
      </c>
      <c r="AX1012" s="26" t="s">
        <v>129</v>
      </c>
      <c r="AY1012" s="26"/>
      <c r="AZ1012" s="26" t="s">
        <v>3518</v>
      </c>
      <c r="BA1012" s="41"/>
    </row>
    <row r="1013" spans="1:53" ht="16.05" customHeight="1" x14ac:dyDescent="0.3">
      <c r="A1013" s="23">
        <v>2013</v>
      </c>
      <c r="B1013" s="24" t="s">
        <v>159</v>
      </c>
      <c r="C1013" s="24" t="s">
        <v>160</v>
      </c>
      <c r="D1013" s="24" t="s">
        <v>3519</v>
      </c>
      <c r="E1013" s="25">
        <v>41321</v>
      </c>
      <c r="F1013" s="38">
        <v>0.88621527777777775</v>
      </c>
      <c r="G1013" s="22">
        <v>41321</v>
      </c>
      <c r="H1013" s="37">
        <v>0.9278819444444445</v>
      </c>
      <c r="I1013" s="34" t="s">
        <v>6250</v>
      </c>
      <c r="J1013" s="43">
        <v>41.713999999999999</v>
      </c>
      <c r="K1013" s="43">
        <v>13.576000000000001</v>
      </c>
      <c r="L1013" s="56">
        <v>10.7</v>
      </c>
      <c r="M1013" s="35">
        <v>4.9870000000000001</v>
      </c>
      <c r="N1013" s="35">
        <v>4.9400000000000004</v>
      </c>
      <c r="O1013" s="57"/>
      <c r="P1013" s="57">
        <v>4.5999999999999996</v>
      </c>
      <c r="Q1013" s="57">
        <v>4.4000000000000004</v>
      </c>
      <c r="R1013" s="57">
        <v>4.8</v>
      </c>
      <c r="S1013" s="27" t="s">
        <v>6179</v>
      </c>
      <c r="T1013" s="26" t="s">
        <v>497</v>
      </c>
      <c r="U1013" s="24" t="s">
        <v>867</v>
      </c>
      <c r="V1013" s="58"/>
      <c r="W1013" s="58"/>
      <c r="X1013" s="26">
        <v>1</v>
      </c>
      <c r="Y1013" s="26">
        <v>0</v>
      </c>
      <c r="Z1013" s="26">
        <v>0</v>
      </c>
      <c r="AA1013" s="26"/>
      <c r="AB1013" s="58"/>
      <c r="AC1013" s="24" t="s">
        <v>3520</v>
      </c>
      <c r="AD1013" s="26" t="s">
        <v>1050</v>
      </c>
      <c r="AE1013" s="26">
        <v>0</v>
      </c>
      <c r="AF1013" s="26"/>
      <c r="AG1013" s="26"/>
      <c r="AH1013" s="26"/>
      <c r="AI1013" s="26"/>
      <c r="AJ1013" s="26" t="s">
        <v>1631</v>
      </c>
      <c r="AK1013" s="24"/>
      <c r="AL1013" s="24"/>
      <c r="AM1013" s="26"/>
      <c r="AN1013" s="26"/>
      <c r="AO1013" s="26"/>
      <c r="AP1013" s="26"/>
      <c r="AQ1013" s="26"/>
      <c r="AR1013" s="26" t="s">
        <v>129</v>
      </c>
      <c r="AS1013" s="26"/>
      <c r="AT1013" s="26"/>
      <c r="AU1013" s="26" t="s">
        <v>128</v>
      </c>
      <c r="AV1013" s="26" t="s">
        <v>128</v>
      </c>
      <c r="AW1013" s="26" t="s">
        <v>128</v>
      </c>
      <c r="AX1013" s="26" t="s">
        <v>129</v>
      </c>
      <c r="AY1013" s="26"/>
      <c r="AZ1013" s="26" t="s">
        <v>3521</v>
      </c>
      <c r="BA1013" s="41"/>
    </row>
    <row r="1014" spans="1:53" ht="16.05" customHeight="1" x14ac:dyDescent="0.3">
      <c r="A1014" s="23">
        <v>2013</v>
      </c>
      <c r="B1014" s="27" t="s">
        <v>130</v>
      </c>
      <c r="C1014" s="27" t="s">
        <v>131</v>
      </c>
      <c r="D1014" s="27" t="s">
        <v>3136</v>
      </c>
      <c r="E1014" s="28">
        <v>41324</v>
      </c>
      <c r="F1014" s="36">
        <v>0.11598379629629629</v>
      </c>
      <c r="G1014" s="22">
        <v>41324</v>
      </c>
      <c r="H1014" s="37">
        <v>0.44931712962962966</v>
      </c>
      <c r="I1014" s="34" t="s">
        <v>6250</v>
      </c>
      <c r="J1014" s="35">
        <v>27.225999999999999</v>
      </c>
      <c r="K1014" s="35">
        <v>103.071</v>
      </c>
      <c r="L1014" s="42">
        <v>10</v>
      </c>
      <c r="M1014" s="35">
        <v>4.968</v>
      </c>
      <c r="N1014" s="35"/>
      <c r="O1014" s="44">
        <v>4.9000000000000004</v>
      </c>
      <c r="P1014" s="44">
        <v>4.9000000000000004</v>
      </c>
      <c r="Q1014" s="44">
        <v>4.5</v>
      </c>
      <c r="R1014" s="44"/>
      <c r="S1014" s="24" t="s">
        <v>5367</v>
      </c>
      <c r="T1014" s="23"/>
      <c r="U1014" s="27"/>
      <c r="V1014" s="46"/>
      <c r="W1014" s="47"/>
      <c r="X1014" s="23">
        <v>0</v>
      </c>
      <c r="Y1014" s="23">
        <v>0</v>
      </c>
      <c r="Z1014" s="23">
        <v>8</v>
      </c>
      <c r="AA1014" s="23"/>
      <c r="AB1014" s="47"/>
      <c r="AC1014" s="27"/>
      <c r="AD1014" s="23">
        <v>949</v>
      </c>
      <c r="AE1014" s="23">
        <v>72</v>
      </c>
      <c r="AF1014" s="50" t="s">
        <v>137</v>
      </c>
      <c r="AG1014" s="23"/>
      <c r="AH1014" s="23" t="s">
        <v>129</v>
      </c>
      <c r="AI1014" s="23"/>
      <c r="AJ1014" s="23" t="s">
        <v>387</v>
      </c>
      <c r="AK1014" s="27" t="s">
        <v>100</v>
      </c>
      <c r="AL1014" s="27" t="s">
        <v>6258</v>
      </c>
      <c r="AM1014" s="23"/>
      <c r="AN1014" s="23"/>
      <c r="AO1014" s="23"/>
      <c r="AP1014" s="23"/>
      <c r="AQ1014" s="23" t="s">
        <v>129</v>
      </c>
      <c r="AR1014" s="23"/>
      <c r="AS1014" s="23" t="s">
        <v>128</v>
      </c>
      <c r="AT1014" s="23"/>
      <c r="AU1014" s="23" t="s">
        <v>129</v>
      </c>
      <c r="AV1014" s="23" t="s">
        <v>128</v>
      </c>
      <c r="AW1014" s="23" t="s">
        <v>129</v>
      </c>
      <c r="AX1014" s="23" t="s">
        <v>129</v>
      </c>
      <c r="AY1014" s="23"/>
      <c r="AZ1014" s="23" t="s">
        <v>3137</v>
      </c>
      <c r="BA1014" s="65" t="s">
        <v>6257</v>
      </c>
    </row>
    <row r="1015" spans="1:53" ht="16.05" customHeight="1" x14ac:dyDescent="0.3">
      <c r="A1015" s="23">
        <v>2013</v>
      </c>
      <c r="B1015" s="24" t="s">
        <v>130</v>
      </c>
      <c r="C1015" s="24" t="s">
        <v>131</v>
      </c>
      <c r="D1015" s="24" t="s">
        <v>2514</v>
      </c>
      <c r="E1015" s="25">
        <v>41324</v>
      </c>
      <c r="F1015" s="38">
        <v>0.80643333333333322</v>
      </c>
      <c r="G1015" s="22">
        <v>41325</v>
      </c>
      <c r="H1015" s="37">
        <v>0.13976851851851851</v>
      </c>
      <c r="I1015" s="34" t="s">
        <v>6250</v>
      </c>
      <c r="J1015" s="43">
        <v>23.852</v>
      </c>
      <c r="K1015" s="43">
        <v>107.35899999999999</v>
      </c>
      <c r="L1015" s="56">
        <v>10</v>
      </c>
      <c r="M1015" s="43">
        <v>4.53</v>
      </c>
      <c r="N1015" s="43"/>
      <c r="O1015" s="57"/>
      <c r="P1015" s="57">
        <v>4.5999999999999996</v>
      </c>
      <c r="Q1015" s="57">
        <v>3.5</v>
      </c>
      <c r="R1015" s="57">
        <v>4.7</v>
      </c>
      <c r="S1015" s="27" t="s">
        <v>5110</v>
      </c>
      <c r="T1015" s="26"/>
      <c r="U1015" s="24" t="s">
        <v>867</v>
      </c>
      <c r="V1015" s="58"/>
      <c r="W1015" s="58"/>
      <c r="X1015" s="26">
        <v>0</v>
      </c>
      <c r="Y1015" s="26">
        <v>0</v>
      </c>
      <c r="Z1015" s="26">
        <v>0</v>
      </c>
      <c r="AA1015" s="26"/>
      <c r="AB1015" s="58"/>
      <c r="AC1015" s="24"/>
      <c r="AD1015" s="26" t="s">
        <v>3491</v>
      </c>
      <c r="AE1015" s="26">
        <v>0</v>
      </c>
      <c r="AF1015" s="26"/>
      <c r="AG1015" s="26"/>
      <c r="AH1015" s="26"/>
      <c r="AI1015" s="26"/>
      <c r="AJ1015" s="26" t="s">
        <v>1631</v>
      </c>
      <c r="AK1015" s="24"/>
      <c r="AL1015" s="24"/>
      <c r="AM1015" s="26"/>
      <c r="AN1015" s="26"/>
      <c r="AO1015" s="26"/>
      <c r="AP1015" s="26"/>
      <c r="AQ1015" s="26"/>
      <c r="AR1015" s="26" t="s">
        <v>129</v>
      </c>
      <c r="AS1015" s="26"/>
      <c r="AT1015" s="26"/>
      <c r="AU1015" s="26" t="s">
        <v>128</v>
      </c>
      <c r="AV1015" s="26" t="s">
        <v>128</v>
      </c>
      <c r="AW1015" s="26" t="s">
        <v>128</v>
      </c>
      <c r="AX1015" s="26" t="s">
        <v>129</v>
      </c>
      <c r="AY1015" s="26"/>
      <c r="AZ1015" s="26" t="s">
        <v>3522</v>
      </c>
      <c r="BA1015" s="41"/>
    </row>
    <row r="1016" spans="1:53" ht="16.05" customHeight="1" x14ac:dyDescent="0.3">
      <c r="A1016" s="23">
        <v>2013</v>
      </c>
      <c r="B1016" s="24" t="s">
        <v>130</v>
      </c>
      <c r="C1016" s="24" t="s">
        <v>131</v>
      </c>
      <c r="D1016" s="24" t="s">
        <v>132</v>
      </c>
      <c r="E1016" s="25">
        <v>41325</v>
      </c>
      <c r="F1016" s="38">
        <v>0.20969097222222222</v>
      </c>
      <c r="G1016" s="22">
        <v>41325</v>
      </c>
      <c r="H1016" s="37">
        <v>0.5430208333333334</v>
      </c>
      <c r="I1016" s="34" t="s">
        <v>6250</v>
      </c>
      <c r="J1016" s="43">
        <v>23.19</v>
      </c>
      <c r="K1016" s="43">
        <v>101.7</v>
      </c>
      <c r="L1016" s="56">
        <v>15.4</v>
      </c>
      <c r="M1016" s="35">
        <v>4.7530000000000001</v>
      </c>
      <c r="N1016" s="43"/>
      <c r="O1016" s="57"/>
      <c r="P1016" s="57">
        <v>4.5999999999999996</v>
      </c>
      <c r="Q1016" s="57">
        <v>4</v>
      </c>
      <c r="R1016" s="57">
        <v>4.8</v>
      </c>
      <c r="S1016" s="24" t="s">
        <v>5531</v>
      </c>
      <c r="T1016" s="26"/>
      <c r="U1016" s="24" t="s">
        <v>867</v>
      </c>
      <c r="V1016" s="58"/>
      <c r="W1016" s="58"/>
      <c r="X1016" s="26">
        <v>0</v>
      </c>
      <c r="Y1016" s="26">
        <v>0</v>
      </c>
      <c r="Z1016" s="26">
        <v>0</v>
      </c>
      <c r="AA1016" s="26"/>
      <c r="AB1016" s="58"/>
      <c r="AC1016" s="24"/>
      <c r="AD1016" s="26" t="s">
        <v>2152</v>
      </c>
      <c r="AE1016" s="26" t="s">
        <v>232</v>
      </c>
      <c r="AF1016" s="26"/>
      <c r="AG1016" s="26"/>
      <c r="AH1016" s="26"/>
      <c r="AI1016" s="26"/>
      <c r="AJ1016" s="26" t="s">
        <v>1631</v>
      </c>
      <c r="AK1016" s="24"/>
      <c r="AL1016" s="24"/>
      <c r="AM1016" s="26"/>
      <c r="AN1016" s="26"/>
      <c r="AO1016" s="26"/>
      <c r="AP1016" s="26"/>
      <c r="AQ1016" s="26"/>
      <c r="AR1016" s="26" t="s">
        <v>129</v>
      </c>
      <c r="AS1016" s="26"/>
      <c r="AT1016" s="26"/>
      <c r="AU1016" s="26" t="s">
        <v>128</v>
      </c>
      <c r="AV1016" s="26" t="s">
        <v>128</v>
      </c>
      <c r="AW1016" s="26" t="s">
        <v>128</v>
      </c>
      <c r="AX1016" s="26" t="s">
        <v>129</v>
      </c>
      <c r="AY1016" s="26"/>
      <c r="AZ1016" s="26" t="s">
        <v>3523</v>
      </c>
      <c r="BA1016" s="41"/>
    </row>
    <row r="1017" spans="1:53" ht="16.05" customHeight="1" x14ac:dyDescent="0.3">
      <c r="A1017" s="23">
        <v>2013</v>
      </c>
      <c r="B1017" s="24" t="s">
        <v>130</v>
      </c>
      <c r="C1017" s="24" t="s">
        <v>131</v>
      </c>
      <c r="D1017" s="24" t="s">
        <v>132</v>
      </c>
      <c r="E1017" s="25">
        <v>41326</v>
      </c>
      <c r="F1017" s="38">
        <v>0.90534131944444451</v>
      </c>
      <c r="G1017" s="22">
        <v>41327</v>
      </c>
      <c r="H1017" s="37">
        <v>0.2386689814814815</v>
      </c>
      <c r="I1017" s="34" t="s">
        <v>6250</v>
      </c>
      <c r="J1017" s="43">
        <v>26.782</v>
      </c>
      <c r="K1017" s="43">
        <v>100.729</v>
      </c>
      <c r="L1017" s="56">
        <v>10</v>
      </c>
      <c r="M1017" s="43">
        <v>4.53</v>
      </c>
      <c r="N1017" s="43"/>
      <c r="O1017" s="57"/>
      <c r="P1017" s="57">
        <v>4.0999999999999996</v>
      </c>
      <c r="Q1017" s="57">
        <v>3.5</v>
      </c>
      <c r="R1017" s="57">
        <v>4.2</v>
      </c>
      <c r="S1017" s="27" t="s">
        <v>5110</v>
      </c>
      <c r="T1017" s="26"/>
      <c r="U1017" s="24" t="s">
        <v>867</v>
      </c>
      <c r="V1017" s="58"/>
      <c r="W1017" s="58"/>
      <c r="X1017" s="26">
        <v>0</v>
      </c>
      <c r="Y1017" s="26">
        <v>0</v>
      </c>
      <c r="Z1017" s="26">
        <v>0</v>
      </c>
      <c r="AA1017" s="26"/>
      <c r="AB1017" s="58"/>
      <c r="AC1017" s="24"/>
      <c r="AD1017" s="26" t="s">
        <v>1050</v>
      </c>
      <c r="AE1017" s="26">
        <v>0</v>
      </c>
      <c r="AF1017" s="26"/>
      <c r="AG1017" s="26"/>
      <c r="AH1017" s="26"/>
      <c r="AI1017" s="26"/>
      <c r="AJ1017" s="26" t="s">
        <v>3493</v>
      </c>
      <c r="AK1017" s="24"/>
      <c r="AL1017" s="24" t="s">
        <v>3525</v>
      </c>
      <c r="AM1017" s="26"/>
      <c r="AN1017" s="26"/>
      <c r="AO1017" s="26"/>
      <c r="AP1017" s="26"/>
      <c r="AQ1017" s="26"/>
      <c r="AR1017" s="26" t="s">
        <v>129</v>
      </c>
      <c r="AS1017" s="26"/>
      <c r="AT1017" s="26"/>
      <c r="AU1017" s="26" t="s">
        <v>128</v>
      </c>
      <c r="AV1017" s="26" t="s">
        <v>128</v>
      </c>
      <c r="AW1017" s="26" t="s">
        <v>128</v>
      </c>
      <c r="AX1017" s="26" t="s">
        <v>129</v>
      </c>
      <c r="AY1017" s="26"/>
      <c r="AZ1017" s="26" t="s">
        <v>3524</v>
      </c>
      <c r="BA1017" s="41"/>
    </row>
    <row r="1018" spans="1:53" ht="16.05" customHeight="1" x14ac:dyDescent="0.3">
      <c r="A1018" s="23">
        <v>2013</v>
      </c>
      <c r="B1018" s="24" t="s">
        <v>130</v>
      </c>
      <c r="C1018" s="24" t="s">
        <v>131</v>
      </c>
      <c r="D1018" s="24" t="s">
        <v>3526</v>
      </c>
      <c r="E1018" s="25">
        <v>41327</v>
      </c>
      <c r="F1018" s="38">
        <v>0.14876898148148149</v>
      </c>
      <c r="G1018" s="22">
        <v>41327</v>
      </c>
      <c r="H1018" s="37">
        <v>0.4821064814814815</v>
      </c>
      <c r="I1018" s="34" t="s">
        <v>6250</v>
      </c>
      <c r="J1018" s="43">
        <v>23.870999999999999</v>
      </c>
      <c r="K1018" s="43">
        <v>114.511</v>
      </c>
      <c r="L1018" s="56">
        <v>17.399999999999999</v>
      </c>
      <c r="M1018" s="43">
        <v>4.71</v>
      </c>
      <c r="N1018" s="43"/>
      <c r="O1018" s="57"/>
      <c r="P1018" s="57">
        <v>4.5</v>
      </c>
      <c r="Q1018" s="57">
        <v>3.8</v>
      </c>
      <c r="R1018" s="57">
        <v>4.8</v>
      </c>
      <c r="S1018" s="27" t="s">
        <v>5110</v>
      </c>
      <c r="T1018" s="26"/>
      <c r="U1018" s="24" t="s">
        <v>193</v>
      </c>
      <c r="V1018" s="58"/>
      <c r="W1018" s="58"/>
      <c r="X1018" s="26">
        <v>0</v>
      </c>
      <c r="Y1018" s="26">
        <v>0</v>
      </c>
      <c r="Z1018" s="26">
        <v>0</v>
      </c>
      <c r="AA1018" s="26"/>
      <c r="AB1018" s="58"/>
      <c r="AC1018" s="24"/>
      <c r="AD1018" s="26" t="s">
        <v>1050</v>
      </c>
      <c r="AE1018" s="26">
        <v>0</v>
      </c>
      <c r="AF1018" s="26"/>
      <c r="AG1018" s="26"/>
      <c r="AH1018" s="26"/>
      <c r="AI1018" s="26"/>
      <c r="AJ1018" s="26" t="s">
        <v>1631</v>
      </c>
      <c r="AK1018" s="24"/>
      <c r="AL1018" s="24"/>
      <c r="AM1018" s="26"/>
      <c r="AN1018" s="26"/>
      <c r="AO1018" s="26"/>
      <c r="AP1018" s="26"/>
      <c r="AQ1018" s="26"/>
      <c r="AR1018" s="26" t="s">
        <v>129</v>
      </c>
      <c r="AS1018" s="26"/>
      <c r="AT1018" s="26"/>
      <c r="AU1018" s="26" t="s">
        <v>128</v>
      </c>
      <c r="AV1018" s="26" t="s">
        <v>128</v>
      </c>
      <c r="AW1018" s="26" t="s">
        <v>128</v>
      </c>
      <c r="AX1018" s="26" t="s">
        <v>129</v>
      </c>
      <c r="AY1018" s="26"/>
      <c r="AZ1018" s="26" t="s">
        <v>3527</v>
      </c>
      <c r="BA1018" s="41"/>
    </row>
    <row r="1019" spans="1:53" ht="16.05" customHeight="1" x14ac:dyDescent="0.3">
      <c r="A1019" s="23">
        <v>2013</v>
      </c>
      <c r="B1019" s="27" t="s">
        <v>269</v>
      </c>
      <c r="C1019" s="27" t="s">
        <v>270</v>
      </c>
      <c r="D1019" s="27" t="s">
        <v>3138</v>
      </c>
      <c r="E1019" s="28">
        <v>41327</v>
      </c>
      <c r="F1019" s="36">
        <v>0.87623842592592593</v>
      </c>
      <c r="G1019" s="22">
        <v>41327</v>
      </c>
      <c r="H1019" s="37">
        <v>0.66790509259259256</v>
      </c>
      <c r="I1019" s="34" t="s">
        <v>6250</v>
      </c>
      <c r="J1019" s="35">
        <v>-15.747999999999999</v>
      </c>
      <c r="K1019" s="35">
        <v>-71.424999999999997</v>
      </c>
      <c r="L1019" s="42">
        <v>7.9</v>
      </c>
      <c r="M1019" s="35">
        <v>5.3789999999999996</v>
      </c>
      <c r="N1019" s="35"/>
      <c r="O1019" s="44">
        <v>4.5999999999999996</v>
      </c>
      <c r="P1019" s="44">
        <v>5.3</v>
      </c>
      <c r="Q1019" s="44">
        <v>4.2</v>
      </c>
      <c r="R1019" s="44"/>
      <c r="S1019" s="24" t="s">
        <v>5358</v>
      </c>
      <c r="T1019" s="23"/>
      <c r="U1019" s="27"/>
      <c r="V1019" s="46"/>
      <c r="W1019" s="47"/>
      <c r="X1019" s="26">
        <v>0</v>
      </c>
      <c r="Y1019" s="26">
        <v>0</v>
      </c>
      <c r="Z1019" s="23">
        <v>31</v>
      </c>
      <c r="AA1019" s="23"/>
      <c r="AB1019" s="47"/>
      <c r="AC1019" s="27"/>
      <c r="AD1019" s="23">
        <v>80</v>
      </c>
      <c r="AE1019" s="23"/>
      <c r="AF1019" s="23" t="s">
        <v>141</v>
      </c>
      <c r="AG1019" s="23"/>
      <c r="AH1019" s="23"/>
      <c r="AI1019" s="23"/>
      <c r="AJ1019" s="23" t="s">
        <v>387</v>
      </c>
      <c r="AK1019" s="27" t="s">
        <v>290</v>
      </c>
      <c r="AL1019" s="27" t="s">
        <v>3140</v>
      </c>
      <c r="AM1019" s="23"/>
      <c r="AN1019" s="23"/>
      <c r="AO1019" s="23"/>
      <c r="AP1019" s="23"/>
      <c r="AQ1019" s="23" t="s">
        <v>129</v>
      </c>
      <c r="AR1019" s="23"/>
      <c r="AS1019" s="23" t="s">
        <v>128</v>
      </c>
      <c r="AT1019" s="23"/>
      <c r="AU1019" s="23" t="s">
        <v>129</v>
      </c>
      <c r="AV1019" s="23" t="s">
        <v>128</v>
      </c>
      <c r="AW1019" s="23" t="s">
        <v>128</v>
      </c>
      <c r="AX1019" s="23" t="s">
        <v>129</v>
      </c>
      <c r="AY1019" s="23"/>
      <c r="AZ1019" s="23" t="s">
        <v>3139</v>
      </c>
      <c r="BA1019" s="65" t="s">
        <v>3141</v>
      </c>
    </row>
    <row r="1020" spans="1:53" ht="16.05" customHeight="1" x14ac:dyDescent="0.3">
      <c r="A1020" s="23">
        <v>2013</v>
      </c>
      <c r="B1020" s="24" t="s">
        <v>357</v>
      </c>
      <c r="C1020" s="24" t="s">
        <v>358</v>
      </c>
      <c r="D1020" s="24" t="s">
        <v>3533</v>
      </c>
      <c r="E1020" s="25">
        <v>41335</v>
      </c>
      <c r="F1020" s="38">
        <v>6.2947106481481482E-2</v>
      </c>
      <c r="G1020" s="22">
        <v>41335</v>
      </c>
      <c r="H1020" s="37">
        <v>0.3129513888888889</v>
      </c>
      <c r="I1020" s="34" t="s">
        <v>6250</v>
      </c>
      <c r="J1020" s="43">
        <v>24.677</v>
      </c>
      <c r="K1020" s="43">
        <v>92.221999999999994</v>
      </c>
      <c r="L1020" s="56">
        <v>38.700000000000003</v>
      </c>
      <c r="M1020" s="35">
        <v>5.2709999999999999</v>
      </c>
      <c r="N1020" s="43"/>
      <c r="O1020" s="57"/>
      <c r="P1020" s="57">
        <v>5.5</v>
      </c>
      <c r="Q1020" s="57">
        <v>4.4000000000000004</v>
      </c>
      <c r="R1020" s="57">
        <v>5.2</v>
      </c>
      <c r="S1020" s="24" t="s">
        <v>5351</v>
      </c>
      <c r="T1020" s="26"/>
      <c r="U1020" s="24" t="s">
        <v>867</v>
      </c>
      <c r="V1020" s="58"/>
      <c r="W1020" s="58"/>
      <c r="X1020" s="26">
        <v>0</v>
      </c>
      <c r="Y1020" s="26">
        <v>0</v>
      </c>
      <c r="Z1020" s="26">
        <v>0</v>
      </c>
      <c r="AA1020" s="26"/>
      <c r="AB1020" s="58"/>
      <c r="AC1020" s="24"/>
      <c r="AD1020" s="26" t="s">
        <v>1050</v>
      </c>
      <c r="AE1020" s="26">
        <v>0</v>
      </c>
      <c r="AF1020" s="26"/>
      <c r="AG1020" s="26"/>
      <c r="AH1020" s="26"/>
      <c r="AI1020" s="26"/>
      <c r="AJ1020" s="26" t="s">
        <v>1631</v>
      </c>
      <c r="AK1020" s="24"/>
      <c r="AL1020" s="24"/>
      <c r="AM1020" s="26"/>
      <c r="AN1020" s="26"/>
      <c r="AO1020" s="26"/>
      <c r="AP1020" s="26"/>
      <c r="AQ1020" s="26"/>
      <c r="AR1020" s="26" t="s">
        <v>129</v>
      </c>
      <c r="AS1020" s="26"/>
      <c r="AT1020" s="26"/>
      <c r="AU1020" s="26" t="s">
        <v>128</v>
      </c>
      <c r="AV1020" s="26" t="s">
        <v>128</v>
      </c>
      <c r="AW1020" s="26" t="s">
        <v>128</v>
      </c>
      <c r="AX1020" s="26" t="s">
        <v>129</v>
      </c>
      <c r="AY1020" s="26"/>
      <c r="AZ1020" s="26" t="s">
        <v>3534</v>
      </c>
      <c r="BA1020" s="41"/>
    </row>
    <row r="1021" spans="1:53" ht="16.05" customHeight="1" x14ac:dyDescent="0.3">
      <c r="A1021" s="23">
        <v>2013</v>
      </c>
      <c r="B1021" s="24" t="s">
        <v>838</v>
      </c>
      <c r="C1021" s="24" t="s">
        <v>2244</v>
      </c>
      <c r="D1021" s="24" t="s">
        <v>2244</v>
      </c>
      <c r="E1021" s="25">
        <v>41335</v>
      </c>
      <c r="F1021" s="38">
        <v>0.3455847222222222</v>
      </c>
      <c r="G1021" s="22">
        <v>41335</v>
      </c>
      <c r="H1021" s="37">
        <v>0.1789236111111111</v>
      </c>
      <c r="I1021" s="34" t="s">
        <v>6250</v>
      </c>
      <c r="J1021" s="43">
        <v>19.542999999999999</v>
      </c>
      <c r="K1021" s="43">
        <v>-70.180999999999997</v>
      </c>
      <c r="L1021" s="56">
        <v>24</v>
      </c>
      <c r="M1021" s="43">
        <v>4.32</v>
      </c>
      <c r="N1021" s="43"/>
      <c r="O1021" s="57"/>
      <c r="P1021" s="57">
        <v>4.3</v>
      </c>
      <c r="Q1021" s="57"/>
      <c r="R1021" s="57">
        <v>4</v>
      </c>
      <c r="S1021" s="27" t="s">
        <v>5110</v>
      </c>
      <c r="T1021" s="26"/>
      <c r="U1021" s="24" t="s">
        <v>867</v>
      </c>
      <c r="V1021" s="58"/>
      <c r="W1021" s="58"/>
      <c r="X1021" s="26">
        <v>0</v>
      </c>
      <c r="Y1021" s="26">
        <v>0</v>
      </c>
      <c r="Z1021" s="26">
        <v>0</v>
      </c>
      <c r="AA1021" s="26"/>
      <c r="AB1021" s="58"/>
      <c r="AC1021" s="24"/>
      <c r="AD1021" s="26" t="s">
        <v>1050</v>
      </c>
      <c r="AE1021" s="26">
        <v>0</v>
      </c>
      <c r="AF1021" s="26"/>
      <c r="AG1021" s="26"/>
      <c r="AH1021" s="26"/>
      <c r="AI1021" s="26"/>
      <c r="AJ1021" s="26" t="s">
        <v>3476</v>
      </c>
      <c r="AK1021" s="24" t="s">
        <v>102</v>
      </c>
      <c r="AL1021" s="24" t="s">
        <v>3532</v>
      </c>
      <c r="AM1021" s="26"/>
      <c r="AN1021" s="26"/>
      <c r="AO1021" s="26"/>
      <c r="AP1021" s="26"/>
      <c r="AQ1021" s="26"/>
      <c r="AR1021" s="26" t="s">
        <v>129</v>
      </c>
      <c r="AS1021" s="26"/>
      <c r="AT1021" s="26"/>
      <c r="AU1021" s="26" t="s">
        <v>128</v>
      </c>
      <c r="AV1021" s="26" t="s">
        <v>128</v>
      </c>
      <c r="AW1021" s="26" t="s">
        <v>128</v>
      </c>
      <c r="AX1021" s="26" t="s">
        <v>129</v>
      </c>
      <c r="AY1021" s="26"/>
      <c r="AZ1021" s="26" t="s">
        <v>3531</v>
      </c>
      <c r="BA1021" s="41"/>
    </row>
    <row r="1022" spans="1:53" ht="16.05" customHeight="1" x14ac:dyDescent="0.3">
      <c r="A1022" s="23">
        <v>2013</v>
      </c>
      <c r="B1022" s="27" t="s">
        <v>130</v>
      </c>
      <c r="C1022" s="27" t="s">
        <v>131</v>
      </c>
      <c r="D1022" s="27" t="s">
        <v>3142</v>
      </c>
      <c r="E1022" s="28">
        <v>41336</v>
      </c>
      <c r="F1022" s="36">
        <v>0.23699074074074075</v>
      </c>
      <c r="G1022" s="22">
        <v>41336</v>
      </c>
      <c r="H1022" s="37">
        <v>0.57032407407407404</v>
      </c>
      <c r="I1022" s="34" t="s">
        <v>6250</v>
      </c>
      <c r="J1022" s="35">
        <v>25.98</v>
      </c>
      <c r="K1022" s="35">
        <v>99.811999999999998</v>
      </c>
      <c r="L1022" s="42">
        <v>8</v>
      </c>
      <c r="M1022" s="35">
        <v>5.4059999999999997</v>
      </c>
      <c r="N1022" s="35">
        <v>5.2</v>
      </c>
      <c r="O1022" s="44">
        <v>5.4</v>
      </c>
      <c r="P1022" s="44">
        <v>5.5</v>
      </c>
      <c r="Q1022" s="44">
        <v>5.0999999999999996</v>
      </c>
      <c r="R1022" s="44"/>
      <c r="S1022" s="24" t="s">
        <v>5380</v>
      </c>
      <c r="T1022" s="23" t="s">
        <v>497</v>
      </c>
      <c r="U1022" s="27"/>
      <c r="V1022" s="46">
        <v>663000</v>
      </c>
      <c r="W1022" s="95" t="s">
        <v>3143</v>
      </c>
      <c r="X1022" s="23">
        <v>0</v>
      </c>
      <c r="Y1022" s="23">
        <v>0</v>
      </c>
      <c r="Z1022" s="23">
        <v>30</v>
      </c>
      <c r="AA1022" s="23">
        <v>12000</v>
      </c>
      <c r="AB1022" s="47"/>
      <c r="AC1022" s="27"/>
      <c r="AD1022" s="50" t="s">
        <v>3144</v>
      </c>
      <c r="AE1022" s="50" t="s">
        <v>3145</v>
      </c>
      <c r="AF1022" s="62">
        <v>56000000</v>
      </c>
      <c r="AG1022" s="23" t="s">
        <v>129</v>
      </c>
      <c r="AH1022" s="23"/>
      <c r="AI1022" s="23"/>
      <c r="AJ1022" s="23" t="s">
        <v>3147</v>
      </c>
      <c r="AK1022" s="27" t="s">
        <v>100</v>
      </c>
      <c r="AL1022" s="27"/>
      <c r="AM1022" s="23"/>
      <c r="AN1022" s="23"/>
      <c r="AO1022" s="23"/>
      <c r="AP1022" s="23"/>
      <c r="AQ1022" s="23"/>
      <c r="AR1022" s="23"/>
      <c r="AS1022" s="23" t="s">
        <v>129</v>
      </c>
      <c r="AT1022" s="23"/>
      <c r="AU1022" s="23" t="s">
        <v>129</v>
      </c>
      <c r="AV1022" s="23" t="s">
        <v>129</v>
      </c>
      <c r="AW1022" s="23" t="s">
        <v>129</v>
      </c>
      <c r="AX1022" s="23" t="s">
        <v>129</v>
      </c>
      <c r="AY1022" s="23"/>
      <c r="AZ1022" s="23" t="s">
        <v>3146</v>
      </c>
      <c r="BA1022" s="65" t="s">
        <v>3148</v>
      </c>
    </row>
    <row r="1023" spans="1:53" ht="16.05" customHeight="1" x14ac:dyDescent="0.3">
      <c r="A1023" s="26">
        <v>2013</v>
      </c>
      <c r="B1023" s="24" t="s">
        <v>443</v>
      </c>
      <c r="C1023" s="24" t="s">
        <v>635</v>
      </c>
      <c r="D1023" s="24" t="s">
        <v>635</v>
      </c>
      <c r="E1023" s="25">
        <v>41337</v>
      </c>
      <c r="F1023" s="38">
        <v>0.57693923611111109</v>
      </c>
      <c r="G1023" s="22">
        <v>41337</v>
      </c>
      <c r="H1023" s="37">
        <v>0.32694444444444443</v>
      </c>
      <c r="I1023" s="34" t="s">
        <v>6250</v>
      </c>
      <c r="J1023" s="26">
        <v>14.238</v>
      </c>
      <c r="K1023" s="26">
        <v>-90.216999999999999</v>
      </c>
      <c r="L1023" s="26">
        <v>3.7</v>
      </c>
      <c r="M1023" s="43">
        <v>4.46</v>
      </c>
      <c r="N1023" s="43"/>
      <c r="O1023" s="57"/>
      <c r="P1023" s="57">
        <v>3.8</v>
      </c>
      <c r="Q1023" s="57">
        <v>3.4</v>
      </c>
      <c r="R1023" s="57">
        <v>4.0999999999999996</v>
      </c>
      <c r="S1023" s="24" t="s">
        <v>5110</v>
      </c>
      <c r="T1023" s="26"/>
      <c r="U1023" s="24" t="s">
        <v>867</v>
      </c>
      <c r="V1023" s="41"/>
      <c r="W1023" s="41"/>
      <c r="X1023" s="26">
        <v>0</v>
      </c>
      <c r="Y1023" s="26">
        <v>0</v>
      </c>
      <c r="Z1023" s="26">
        <v>0</v>
      </c>
      <c r="AA1023" s="26"/>
      <c r="AB1023" s="41"/>
      <c r="AC1023" s="41"/>
      <c r="AD1023" s="26" t="s">
        <v>2152</v>
      </c>
      <c r="AE1023" s="26" t="s">
        <v>232</v>
      </c>
      <c r="AF1023" s="41"/>
      <c r="AG1023" s="26"/>
      <c r="AH1023" s="26"/>
      <c r="AI1023" s="26"/>
      <c r="AJ1023" s="26" t="s">
        <v>3476</v>
      </c>
      <c r="AK1023" s="41"/>
      <c r="AL1023" s="24" t="s">
        <v>5074</v>
      </c>
      <c r="AM1023" s="41"/>
      <c r="AN1023" s="41"/>
      <c r="AO1023" s="41"/>
      <c r="AP1023" s="41"/>
      <c r="AQ1023" s="41"/>
      <c r="AR1023" s="26" t="s">
        <v>129</v>
      </c>
      <c r="AS1023" s="26"/>
      <c r="AT1023" s="26"/>
      <c r="AU1023" s="26" t="s">
        <v>128</v>
      </c>
      <c r="AV1023" s="26" t="s">
        <v>128</v>
      </c>
      <c r="AW1023" s="26" t="s">
        <v>128</v>
      </c>
      <c r="AX1023" s="26" t="s">
        <v>129</v>
      </c>
      <c r="AY1023" s="26"/>
      <c r="AZ1023" s="26" t="s">
        <v>4908</v>
      </c>
      <c r="BA1023" s="41"/>
    </row>
    <row r="1024" spans="1:53" ht="16.05" customHeight="1" x14ac:dyDescent="0.3">
      <c r="A1024" s="23">
        <v>2013</v>
      </c>
      <c r="B1024" s="24" t="s">
        <v>218</v>
      </c>
      <c r="C1024" s="24" t="s">
        <v>426</v>
      </c>
      <c r="D1024" s="24" t="s">
        <v>3516</v>
      </c>
      <c r="E1024" s="25">
        <v>41337</v>
      </c>
      <c r="F1024" s="38">
        <v>0.92594629629629621</v>
      </c>
      <c r="G1024" s="25">
        <v>41338</v>
      </c>
      <c r="H1024" s="38">
        <v>0.21761574074074075</v>
      </c>
      <c r="I1024" s="34" t="s">
        <v>6252</v>
      </c>
      <c r="J1024" s="43">
        <v>-0.65900000000000003</v>
      </c>
      <c r="K1024" s="43">
        <v>99.759</v>
      </c>
      <c r="L1024" s="56">
        <v>35</v>
      </c>
      <c r="M1024" s="43">
        <v>4.41</v>
      </c>
      <c r="N1024" s="43"/>
      <c r="O1024" s="57"/>
      <c r="P1024" s="57">
        <v>4.2</v>
      </c>
      <c r="Q1024" s="57"/>
      <c r="R1024" s="57">
        <v>4.8</v>
      </c>
      <c r="S1024" s="27" t="s">
        <v>5110</v>
      </c>
      <c r="T1024" s="26"/>
      <c r="U1024" s="24" t="s">
        <v>867</v>
      </c>
      <c r="V1024" s="58"/>
      <c r="W1024" s="58"/>
      <c r="X1024" s="26">
        <v>0</v>
      </c>
      <c r="Y1024" s="26">
        <v>0</v>
      </c>
      <c r="Z1024" s="26">
        <v>0</v>
      </c>
      <c r="AA1024" s="26"/>
      <c r="AB1024" s="58"/>
      <c r="AC1024" s="24"/>
      <c r="AD1024" s="26" t="s">
        <v>1050</v>
      </c>
      <c r="AE1024" s="26">
        <v>0</v>
      </c>
      <c r="AF1024" s="26"/>
      <c r="AG1024" s="26"/>
      <c r="AH1024" s="26"/>
      <c r="AI1024" s="26"/>
      <c r="AJ1024" s="26" t="s">
        <v>1631</v>
      </c>
      <c r="AK1024" s="24" t="s">
        <v>290</v>
      </c>
      <c r="AL1024" s="24" t="s">
        <v>3537</v>
      </c>
      <c r="AM1024" s="26"/>
      <c r="AN1024" s="26"/>
      <c r="AO1024" s="26"/>
      <c r="AP1024" s="26"/>
      <c r="AQ1024" s="26"/>
      <c r="AR1024" s="26" t="s">
        <v>129</v>
      </c>
      <c r="AS1024" s="26"/>
      <c r="AT1024" s="26"/>
      <c r="AU1024" s="26" t="s">
        <v>128</v>
      </c>
      <c r="AV1024" s="26" t="s">
        <v>128</v>
      </c>
      <c r="AW1024" s="26" t="s">
        <v>128</v>
      </c>
      <c r="AX1024" s="26" t="s">
        <v>129</v>
      </c>
      <c r="AY1024" s="26"/>
      <c r="AZ1024" s="26" t="s">
        <v>3536</v>
      </c>
      <c r="BA1024" s="41"/>
    </row>
    <row r="1025" spans="1:53" ht="16.05" customHeight="1" x14ac:dyDescent="0.3">
      <c r="A1025" s="23">
        <v>2013</v>
      </c>
      <c r="B1025" s="24" t="s">
        <v>357</v>
      </c>
      <c r="C1025" s="24" t="s">
        <v>1480</v>
      </c>
      <c r="D1025" s="24" t="s">
        <v>1480</v>
      </c>
      <c r="E1025" s="25">
        <v>41339</v>
      </c>
      <c r="F1025" s="38">
        <v>0.7012494212962963</v>
      </c>
      <c r="G1025" s="22">
        <v>41339</v>
      </c>
      <c r="H1025" s="37">
        <v>0.9408333333333333</v>
      </c>
      <c r="I1025" s="34" t="s">
        <v>6250</v>
      </c>
      <c r="J1025" s="43">
        <v>28.666</v>
      </c>
      <c r="K1025" s="43">
        <v>82.230999999999995</v>
      </c>
      <c r="L1025" s="56">
        <v>16.2</v>
      </c>
      <c r="M1025" s="43">
        <v>4.8899999999999997</v>
      </c>
      <c r="N1025" s="43"/>
      <c r="O1025" s="57"/>
      <c r="P1025" s="57">
        <v>4.8</v>
      </c>
      <c r="Q1025" s="57">
        <v>4.0999999999999996</v>
      </c>
      <c r="R1025" s="57">
        <v>5</v>
      </c>
      <c r="S1025" s="27" t="s">
        <v>5110</v>
      </c>
      <c r="T1025" s="26"/>
      <c r="U1025" s="24" t="s">
        <v>867</v>
      </c>
      <c r="V1025" s="58"/>
      <c r="W1025" s="58"/>
      <c r="X1025" s="26">
        <v>0</v>
      </c>
      <c r="Y1025" s="26">
        <v>0</v>
      </c>
      <c r="Z1025" s="26">
        <v>24</v>
      </c>
      <c r="AA1025" s="26"/>
      <c r="AB1025" s="58"/>
      <c r="AC1025" s="24"/>
      <c r="AD1025" s="26" t="s">
        <v>361</v>
      </c>
      <c r="AE1025" s="26" t="s">
        <v>2152</v>
      </c>
      <c r="AF1025" s="26"/>
      <c r="AG1025" s="26"/>
      <c r="AH1025" s="26"/>
      <c r="AI1025" s="26"/>
      <c r="AJ1025" s="26" t="s">
        <v>3476</v>
      </c>
      <c r="AK1025" s="24"/>
      <c r="AL1025" s="24" t="s">
        <v>3539</v>
      </c>
      <c r="AM1025" s="26"/>
      <c r="AN1025" s="26"/>
      <c r="AO1025" s="26"/>
      <c r="AP1025" s="26"/>
      <c r="AQ1025" s="26"/>
      <c r="AR1025" s="26" t="s">
        <v>129</v>
      </c>
      <c r="AS1025" s="26"/>
      <c r="AT1025" s="26"/>
      <c r="AU1025" s="26" t="s">
        <v>128</v>
      </c>
      <c r="AV1025" s="26" t="s">
        <v>128</v>
      </c>
      <c r="AW1025" s="26" t="s">
        <v>128</v>
      </c>
      <c r="AX1025" s="26" t="s">
        <v>129</v>
      </c>
      <c r="AY1025" s="26"/>
      <c r="AZ1025" s="26" t="s">
        <v>3538</v>
      </c>
      <c r="BA1025" s="41"/>
    </row>
    <row r="1026" spans="1:53" ht="16.05" customHeight="1" x14ac:dyDescent="0.3">
      <c r="A1026" s="23">
        <v>2013</v>
      </c>
      <c r="B1026" s="24" t="s">
        <v>123</v>
      </c>
      <c r="C1026" s="24" t="s">
        <v>124</v>
      </c>
      <c r="D1026" s="24" t="s">
        <v>124</v>
      </c>
      <c r="E1026" s="25">
        <v>41340</v>
      </c>
      <c r="F1026" s="38">
        <v>0.13974594907407409</v>
      </c>
      <c r="G1026" s="22">
        <v>41340</v>
      </c>
      <c r="H1026" s="37">
        <v>0.22307870370370372</v>
      </c>
      <c r="I1026" s="34" t="s">
        <v>6250</v>
      </c>
      <c r="J1026" s="43">
        <v>38.764000000000003</v>
      </c>
      <c r="K1026" s="43">
        <v>43.540999999999997</v>
      </c>
      <c r="L1026" s="56">
        <v>12.3</v>
      </c>
      <c r="M1026" s="43">
        <v>4.34</v>
      </c>
      <c r="N1026" s="43"/>
      <c r="O1026" s="57"/>
      <c r="P1026" s="57">
        <v>4.0999999999999996</v>
      </c>
      <c r="Q1026" s="57">
        <v>3.2</v>
      </c>
      <c r="R1026" s="57">
        <v>4.5</v>
      </c>
      <c r="S1026" s="27" t="s">
        <v>5110</v>
      </c>
      <c r="T1026" s="26"/>
      <c r="U1026" s="24" t="s">
        <v>867</v>
      </c>
      <c r="V1026" s="58"/>
      <c r="W1026" s="58"/>
      <c r="X1026" s="26">
        <v>0</v>
      </c>
      <c r="Y1026" s="26">
        <v>0</v>
      </c>
      <c r="Z1026" s="26">
        <v>0</v>
      </c>
      <c r="AA1026" s="26"/>
      <c r="AB1026" s="58"/>
      <c r="AC1026" s="24"/>
      <c r="AD1026" s="26" t="s">
        <v>1050</v>
      </c>
      <c r="AE1026" s="26">
        <v>0</v>
      </c>
      <c r="AF1026" s="26"/>
      <c r="AG1026" s="26"/>
      <c r="AH1026" s="26"/>
      <c r="AI1026" s="26"/>
      <c r="AJ1026" s="26" t="s">
        <v>3493</v>
      </c>
      <c r="AK1026" s="24"/>
      <c r="AL1026" s="24" t="s">
        <v>3506</v>
      </c>
      <c r="AM1026" s="26"/>
      <c r="AN1026" s="26"/>
      <c r="AO1026" s="26"/>
      <c r="AP1026" s="26"/>
      <c r="AQ1026" s="26"/>
      <c r="AR1026" s="26" t="s">
        <v>129</v>
      </c>
      <c r="AS1026" s="26"/>
      <c r="AT1026" s="26"/>
      <c r="AU1026" s="26" t="s">
        <v>128</v>
      </c>
      <c r="AV1026" s="26" t="s">
        <v>128</v>
      </c>
      <c r="AW1026" s="26" t="s">
        <v>128</v>
      </c>
      <c r="AX1026" s="26" t="s">
        <v>129</v>
      </c>
      <c r="AY1026" s="26"/>
      <c r="AZ1026" s="26" t="s">
        <v>3540</v>
      </c>
      <c r="BA1026" s="41"/>
    </row>
    <row r="1027" spans="1:53" ht="16.05" customHeight="1" x14ac:dyDescent="0.3">
      <c r="A1027" s="23">
        <v>2013</v>
      </c>
      <c r="B1027" s="27" t="s">
        <v>130</v>
      </c>
      <c r="C1027" s="27" t="s">
        <v>131</v>
      </c>
      <c r="D1027" s="27" t="s">
        <v>3149</v>
      </c>
      <c r="E1027" s="28">
        <v>41344</v>
      </c>
      <c r="F1027" s="36">
        <v>0.12612268518518518</v>
      </c>
      <c r="G1027" s="22">
        <v>41344</v>
      </c>
      <c r="H1027" s="37">
        <v>0.45945601851851853</v>
      </c>
      <c r="I1027" s="34" t="s">
        <v>6250</v>
      </c>
      <c r="J1027" s="35">
        <v>40.119</v>
      </c>
      <c r="K1027" s="35">
        <v>77.465999999999994</v>
      </c>
      <c r="L1027" s="42">
        <v>10</v>
      </c>
      <c r="M1027" s="35">
        <v>5.1870000000000003</v>
      </c>
      <c r="N1027" s="35"/>
      <c r="O1027" s="44"/>
      <c r="P1027" s="44">
        <v>5.4</v>
      </c>
      <c r="Q1027" s="44"/>
      <c r="R1027" s="44"/>
      <c r="S1027" s="24" t="s">
        <v>5363</v>
      </c>
      <c r="T1027" s="23"/>
      <c r="U1027" s="27"/>
      <c r="V1027" s="46"/>
      <c r="W1027" s="47"/>
      <c r="X1027" s="23"/>
      <c r="Y1027" s="23"/>
      <c r="Z1027" s="23"/>
      <c r="AA1027" s="23">
        <v>794</v>
      </c>
      <c r="AB1027" s="47"/>
      <c r="AC1027" s="27"/>
      <c r="AD1027" s="23">
        <v>854</v>
      </c>
      <c r="AE1027" s="23">
        <v>10</v>
      </c>
      <c r="AF1027" s="50" t="s">
        <v>137</v>
      </c>
      <c r="AG1027" s="23"/>
      <c r="AH1027" s="23"/>
      <c r="AI1027" s="23"/>
      <c r="AJ1027" s="23" t="s">
        <v>1631</v>
      </c>
      <c r="AK1027" s="27"/>
      <c r="AL1027" s="27"/>
      <c r="AM1027" s="23"/>
      <c r="AN1027" s="23"/>
      <c r="AO1027" s="23"/>
      <c r="AP1027" s="23"/>
      <c r="AQ1027" s="23" t="s">
        <v>129</v>
      </c>
      <c r="AR1027" s="23"/>
      <c r="AS1027" s="23" t="s">
        <v>129</v>
      </c>
      <c r="AT1027" s="23"/>
      <c r="AU1027" s="23" t="s">
        <v>129</v>
      </c>
      <c r="AV1027" s="23" t="s">
        <v>128</v>
      </c>
      <c r="AW1027" s="23" t="s">
        <v>129</v>
      </c>
      <c r="AX1027" s="23" t="s">
        <v>129</v>
      </c>
      <c r="AY1027" s="23"/>
      <c r="AZ1027" s="23" t="s">
        <v>3150</v>
      </c>
      <c r="BA1027" s="65" t="s">
        <v>6259</v>
      </c>
    </row>
    <row r="1028" spans="1:53" ht="16.05" customHeight="1" x14ac:dyDescent="0.3">
      <c r="A1028" s="23">
        <v>2013</v>
      </c>
      <c r="B1028" s="24" t="s">
        <v>187</v>
      </c>
      <c r="C1028" s="24" t="s">
        <v>1362</v>
      </c>
      <c r="D1028" s="24" t="s">
        <v>1362</v>
      </c>
      <c r="E1028" s="25">
        <v>41344</v>
      </c>
      <c r="F1028" s="38">
        <v>0.62302083333333336</v>
      </c>
      <c r="G1028" s="22">
        <v>41344</v>
      </c>
      <c r="H1028" s="37">
        <v>0.74802083333333336</v>
      </c>
      <c r="I1028" s="34" t="s">
        <v>6250</v>
      </c>
      <c r="J1028" s="43">
        <v>36.56</v>
      </c>
      <c r="K1028" s="43">
        <v>43.36</v>
      </c>
      <c r="L1028" s="56">
        <v>12</v>
      </c>
      <c r="M1028" s="35">
        <v>5.21</v>
      </c>
      <c r="N1028" s="43"/>
      <c r="O1028" s="57"/>
      <c r="P1028" s="57">
        <v>4.9000000000000004</v>
      </c>
      <c r="Q1028" s="57">
        <v>4.4000000000000004</v>
      </c>
      <c r="R1028" s="57">
        <v>4.8</v>
      </c>
      <c r="S1028" s="24" t="s">
        <v>5332</v>
      </c>
      <c r="T1028" s="26"/>
      <c r="U1028" s="24" t="s">
        <v>867</v>
      </c>
      <c r="V1028" s="58"/>
      <c r="W1028" s="58"/>
      <c r="X1028" s="26">
        <v>0</v>
      </c>
      <c r="Y1028" s="26">
        <v>0</v>
      </c>
      <c r="Z1028" s="26">
        <v>0</v>
      </c>
      <c r="AA1028" s="26"/>
      <c r="AB1028" s="58"/>
      <c r="AC1028" s="24"/>
      <c r="AD1028" s="26" t="s">
        <v>1050</v>
      </c>
      <c r="AE1028" s="26">
        <v>0</v>
      </c>
      <c r="AF1028" s="26"/>
      <c r="AG1028" s="26"/>
      <c r="AH1028" s="26"/>
      <c r="AI1028" s="26"/>
      <c r="AJ1028" s="26" t="s">
        <v>1631</v>
      </c>
      <c r="AK1028" s="24"/>
      <c r="AL1028" s="24"/>
      <c r="AM1028" s="26"/>
      <c r="AN1028" s="26"/>
      <c r="AO1028" s="26"/>
      <c r="AP1028" s="26"/>
      <c r="AQ1028" s="26"/>
      <c r="AR1028" s="26" t="s">
        <v>129</v>
      </c>
      <c r="AS1028" s="26"/>
      <c r="AT1028" s="26"/>
      <c r="AU1028" s="26" t="s">
        <v>128</v>
      </c>
      <c r="AV1028" s="26" t="s">
        <v>128</v>
      </c>
      <c r="AW1028" s="26" t="s">
        <v>128</v>
      </c>
      <c r="AX1028" s="26" t="s">
        <v>129</v>
      </c>
      <c r="AY1028" s="26"/>
      <c r="AZ1028" s="26" t="s">
        <v>3541</v>
      </c>
      <c r="BA1028" s="41"/>
    </row>
    <row r="1029" spans="1:53" ht="16.05" customHeight="1" x14ac:dyDescent="0.3">
      <c r="A1029" s="23">
        <v>2013</v>
      </c>
      <c r="B1029" s="24" t="s">
        <v>130</v>
      </c>
      <c r="C1029" s="24" t="s">
        <v>131</v>
      </c>
      <c r="D1029" s="24" t="s">
        <v>132</v>
      </c>
      <c r="E1029" s="25">
        <v>41352</v>
      </c>
      <c r="F1029" s="38">
        <v>7.4463194444444436E-2</v>
      </c>
      <c r="G1029" s="22">
        <v>41352</v>
      </c>
      <c r="H1029" s="37">
        <v>0.40780092592592593</v>
      </c>
      <c r="I1029" s="34" t="s">
        <v>6250</v>
      </c>
      <c r="J1029" s="43">
        <v>23.152000000000001</v>
      </c>
      <c r="K1029" s="43">
        <v>101.17700000000001</v>
      </c>
      <c r="L1029" s="56">
        <v>10</v>
      </c>
      <c r="M1029" s="43">
        <v>4.53</v>
      </c>
      <c r="N1029" s="43"/>
      <c r="O1029" s="57"/>
      <c r="P1029" s="57">
        <v>4.0999999999999996</v>
      </c>
      <c r="Q1029" s="57">
        <v>3.5</v>
      </c>
      <c r="R1029" s="57">
        <v>4.2</v>
      </c>
      <c r="S1029" s="27" t="s">
        <v>5110</v>
      </c>
      <c r="T1029" s="26"/>
      <c r="U1029" s="24" t="s">
        <v>867</v>
      </c>
      <c r="V1029" s="58"/>
      <c r="W1029" s="58"/>
      <c r="X1029" s="26">
        <v>0</v>
      </c>
      <c r="Y1029" s="26">
        <v>0</v>
      </c>
      <c r="Z1029" s="26">
        <v>0</v>
      </c>
      <c r="AA1029" s="26"/>
      <c r="AB1029" s="58"/>
      <c r="AC1029" s="24"/>
      <c r="AD1029" s="26" t="s">
        <v>3491</v>
      </c>
      <c r="AE1029" s="26">
        <v>0</v>
      </c>
      <c r="AF1029" s="26"/>
      <c r="AG1029" s="26"/>
      <c r="AH1029" s="26"/>
      <c r="AI1029" s="26"/>
      <c r="AJ1029" s="26" t="s">
        <v>3476</v>
      </c>
      <c r="AK1029" s="24" t="s">
        <v>290</v>
      </c>
      <c r="AL1029" s="24" t="s">
        <v>3543</v>
      </c>
      <c r="AM1029" s="26"/>
      <c r="AN1029" s="26"/>
      <c r="AO1029" s="26"/>
      <c r="AP1029" s="26"/>
      <c r="AQ1029" s="26"/>
      <c r="AR1029" s="26" t="s">
        <v>129</v>
      </c>
      <c r="AS1029" s="26"/>
      <c r="AT1029" s="26"/>
      <c r="AU1029" s="26" t="s">
        <v>128</v>
      </c>
      <c r="AV1029" s="26" t="s">
        <v>128</v>
      </c>
      <c r="AW1029" s="26" t="s">
        <v>128</v>
      </c>
      <c r="AX1029" s="26" t="s">
        <v>129</v>
      </c>
      <c r="AY1029" s="26"/>
      <c r="AZ1029" s="26" t="s">
        <v>3542</v>
      </c>
      <c r="BA1029" s="41"/>
    </row>
    <row r="1030" spans="1:53" ht="16.05" customHeight="1" x14ac:dyDescent="0.3">
      <c r="A1030" s="23">
        <v>2013</v>
      </c>
      <c r="B1030" s="24" t="s">
        <v>187</v>
      </c>
      <c r="C1030" s="24" t="s">
        <v>188</v>
      </c>
      <c r="D1030" s="24" t="s">
        <v>3546</v>
      </c>
      <c r="E1030" s="25">
        <v>41354</v>
      </c>
      <c r="F1030" s="38">
        <v>0.81744444444444442</v>
      </c>
      <c r="G1030" s="22">
        <v>41354</v>
      </c>
      <c r="H1030" s="37">
        <v>0.96327546296296296</v>
      </c>
      <c r="I1030" s="34" t="s">
        <v>6250</v>
      </c>
      <c r="J1030" s="43">
        <v>36.24</v>
      </c>
      <c r="K1030" s="43">
        <v>53.7</v>
      </c>
      <c r="L1030" s="56">
        <v>22</v>
      </c>
      <c r="M1030" s="35">
        <v>4.782</v>
      </c>
      <c r="N1030" s="43"/>
      <c r="O1030" s="57"/>
      <c r="P1030" s="57">
        <v>4.7</v>
      </c>
      <c r="Q1030" s="57">
        <v>3.8</v>
      </c>
      <c r="R1030" s="57">
        <v>4.9000000000000004</v>
      </c>
      <c r="S1030" s="24" t="s">
        <v>5525</v>
      </c>
      <c r="T1030" s="26"/>
      <c r="U1030" s="24" t="s">
        <v>867</v>
      </c>
      <c r="V1030" s="58"/>
      <c r="W1030" s="58"/>
      <c r="X1030" s="26">
        <v>0</v>
      </c>
      <c r="Y1030" s="26">
        <v>0</v>
      </c>
      <c r="Z1030" s="26">
        <v>0</v>
      </c>
      <c r="AA1030" s="26"/>
      <c r="AB1030" s="58"/>
      <c r="AC1030" s="24"/>
      <c r="AD1030" s="26" t="s">
        <v>1050</v>
      </c>
      <c r="AE1030" s="26">
        <v>0</v>
      </c>
      <c r="AF1030" s="26"/>
      <c r="AG1030" s="26"/>
      <c r="AH1030" s="26"/>
      <c r="AI1030" s="26"/>
      <c r="AJ1030" s="26" t="s">
        <v>1631</v>
      </c>
      <c r="AK1030" s="24"/>
      <c r="AL1030" s="24"/>
      <c r="AM1030" s="26"/>
      <c r="AN1030" s="26"/>
      <c r="AO1030" s="26"/>
      <c r="AP1030" s="26"/>
      <c r="AQ1030" s="26"/>
      <c r="AR1030" s="26" t="s">
        <v>129</v>
      </c>
      <c r="AS1030" s="26"/>
      <c r="AT1030" s="26"/>
      <c r="AU1030" s="26" t="s">
        <v>128</v>
      </c>
      <c r="AV1030" s="26" t="s">
        <v>128</v>
      </c>
      <c r="AW1030" s="26" t="s">
        <v>128</v>
      </c>
      <c r="AX1030" s="26" t="s">
        <v>129</v>
      </c>
      <c r="AY1030" s="26"/>
      <c r="AZ1030" s="26" t="s">
        <v>3547</v>
      </c>
      <c r="BA1030" s="41"/>
    </row>
    <row r="1031" spans="1:53" ht="16.05" customHeight="1" x14ac:dyDescent="0.3">
      <c r="A1031" s="23">
        <v>2013</v>
      </c>
      <c r="B1031" s="24" t="s">
        <v>130</v>
      </c>
      <c r="C1031" s="24" t="s">
        <v>131</v>
      </c>
      <c r="D1031" s="24" t="s">
        <v>253</v>
      </c>
      <c r="E1031" s="25">
        <v>41362</v>
      </c>
      <c r="F1031" s="38">
        <v>0.20913877314814813</v>
      </c>
      <c r="G1031" s="22">
        <v>41362</v>
      </c>
      <c r="H1031" s="37">
        <v>0.54247685185185179</v>
      </c>
      <c r="I1031" s="34" t="s">
        <v>6250</v>
      </c>
      <c r="J1031" s="43">
        <v>43.457999999999998</v>
      </c>
      <c r="K1031" s="43">
        <v>86.847999999999999</v>
      </c>
      <c r="L1031" s="56">
        <v>20</v>
      </c>
      <c r="M1031" s="35">
        <v>5.48</v>
      </c>
      <c r="N1031" s="35">
        <v>5.2</v>
      </c>
      <c r="O1031" s="57"/>
      <c r="P1031" s="57">
        <v>5.4</v>
      </c>
      <c r="Q1031" s="57">
        <v>5.0999999999999996</v>
      </c>
      <c r="R1031" s="57">
        <v>5.6</v>
      </c>
      <c r="S1031" s="24" t="s">
        <v>5400</v>
      </c>
      <c r="T1031" s="26"/>
      <c r="U1031" s="24" t="s">
        <v>867</v>
      </c>
      <c r="V1031" s="58"/>
      <c r="W1031" s="58"/>
      <c r="X1031" s="26">
        <v>0</v>
      </c>
      <c r="Y1031" s="26">
        <v>0</v>
      </c>
      <c r="Z1031" s="26">
        <v>0</v>
      </c>
      <c r="AA1031" s="26"/>
      <c r="AB1031" s="58"/>
      <c r="AC1031" s="24"/>
      <c r="AD1031" s="26" t="s">
        <v>3491</v>
      </c>
      <c r="AE1031" s="26">
        <v>0</v>
      </c>
      <c r="AF1031" s="26"/>
      <c r="AG1031" s="26"/>
      <c r="AH1031" s="26"/>
      <c r="AI1031" s="26"/>
      <c r="AJ1031" s="26" t="s">
        <v>1631</v>
      </c>
      <c r="AK1031" s="24"/>
      <c r="AL1031" s="24"/>
      <c r="AM1031" s="26"/>
      <c r="AN1031" s="26"/>
      <c r="AO1031" s="26"/>
      <c r="AP1031" s="26"/>
      <c r="AQ1031" s="26"/>
      <c r="AR1031" s="26" t="s">
        <v>129</v>
      </c>
      <c r="AS1031" s="26"/>
      <c r="AT1031" s="26"/>
      <c r="AU1031" s="26" t="s">
        <v>128</v>
      </c>
      <c r="AV1031" s="26" t="s">
        <v>128</v>
      </c>
      <c r="AW1031" s="26" t="s">
        <v>128</v>
      </c>
      <c r="AX1031" s="26" t="s">
        <v>129</v>
      </c>
      <c r="AY1031" s="26"/>
      <c r="AZ1031" s="26" t="s">
        <v>3549</v>
      </c>
      <c r="BA1031" s="41"/>
    </row>
    <row r="1032" spans="1:53" ht="16.05" customHeight="1" x14ac:dyDescent="0.3">
      <c r="A1032" s="26">
        <v>2013</v>
      </c>
      <c r="B1032" s="24" t="s">
        <v>159</v>
      </c>
      <c r="C1032" s="24" t="s">
        <v>229</v>
      </c>
      <c r="D1032" s="24" t="s">
        <v>3810</v>
      </c>
      <c r="E1032" s="25">
        <v>41362</v>
      </c>
      <c r="F1032" s="38">
        <v>0.70926759259259253</v>
      </c>
      <c r="G1032" s="25">
        <v>41362</v>
      </c>
      <c r="H1032" s="38">
        <v>0.70926759259259253</v>
      </c>
      <c r="I1032" s="34" t="s">
        <v>6252</v>
      </c>
      <c r="J1032" s="26">
        <v>27.803999999999998</v>
      </c>
      <c r="K1032" s="26">
        <v>-18.183</v>
      </c>
      <c r="L1032" s="26">
        <v>10</v>
      </c>
      <c r="M1032" s="43">
        <v>4.53</v>
      </c>
      <c r="N1032" s="43"/>
      <c r="O1032" s="57"/>
      <c r="P1032" s="57">
        <v>4.5</v>
      </c>
      <c r="Q1032" s="57">
        <v>3.5</v>
      </c>
      <c r="R1032" s="57">
        <v>4.7</v>
      </c>
      <c r="S1032" s="24" t="s">
        <v>5110</v>
      </c>
      <c r="T1032" s="26"/>
      <c r="U1032" s="24" t="s">
        <v>867</v>
      </c>
      <c r="V1032" s="41"/>
      <c r="W1032" s="41"/>
      <c r="X1032" s="26">
        <v>0</v>
      </c>
      <c r="Y1032" s="26">
        <v>0</v>
      </c>
      <c r="Z1032" s="26">
        <v>0</v>
      </c>
      <c r="AA1032" s="26"/>
      <c r="AB1032" s="41"/>
      <c r="AC1032" s="41"/>
      <c r="AD1032" s="26" t="s">
        <v>3489</v>
      </c>
      <c r="AE1032" s="26">
        <v>0</v>
      </c>
      <c r="AF1032" s="41"/>
      <c r="AG1032" s="26"/>
      <c r="AH1032" s="26"/>
      <c r="AI1032" s="26"/>
      <c r="AJ1032" s="26" t="s">
        <v>3493</v>
      </c>
      <c r="AK1032" s="41"/>
      <c r="AL1032" s="24" t="s">
        <v>5075</v>
      </c>
      <c r="AM1032" s="41"/>
      <c r="AN1032" s="41"/>
      <c r="AO1032" s="41"/>
      <c r="AP1032" s="41"/>
      <c r="AQ1032" s="41"/>
      <c r="AR1032" s="26" t="s">
        <v>129</v>
      </c>
      <c r="AS1032" s="26"/>
      <c r="AT1032" s="26"/>
      <c r="AU1032" s="26" t="s">
        <v>128</v>
      </c>
      <c r="AV1032" s="26" t="s">
        <v>128</v>
      </c>
      <c r="AW1032" s="26" t="s">
        <v>128</v>
      </c>
      <c r="AX1032" s="26" t="s">
        <v>129</v>
      </c>
      <c r="AY1032" s="26"/>
      <c r="AZ1032" s="26" t="s">
        <v>4909</v>
      </c>
      <c r="BA1032" s="41"/>
    </row>
    <row r="1033" spans="1:53" ht="16.05" customHeight="1" x14ac:dyDescent="0.3">
      <c r="A1033" s="23">
        <v>2013</v>
      </c>
      <c r="B1033" s="24" t="s">
        <v>130</v>
      </c>
      <c r="C1033" s="24" t="s">
        <v>131</v>
      </c>
      <c r="D1033" s="24" t="s">
        <v>2225</v>
      </c>
      <c r="E1033" s="25">
        <v>41365</v>
      </c>
      <c r="F1033" s="38">
        <v>0.40801863425925927</v>
      </c>
      <c r="G1033" s="22">
        <v>41365</v>
      </c>
      <c r="H1033" s="37">
        <v>0.74135416666666665</v>
      </c>
      <c r="I1033" s="34" t="s">
        <v>6250</v>
      </c>
      <c r="J1033" s="43">
        <v>40.447000000000003</v>
      </c>
      <c r="K1033" s="43">
        <v>106.971</v>
      </c>
      <c r="L1033" s="56">
        <v>17.3</v>
      </c>
      <c r="M1033" s="43">
        <v>4.28</v>
      </c>
      <c r="N1033" s="43"/>
      <c r="O1033" s="57"/>
      <c r="P1033" s="57">
        <v>4.2</v>
      </c>
      <c r="Q1033" s="57">
        <v>3.1</v>
      </c>
      <c r="R1033" s="57">
        <v>3.9</v>
      </c>
      <c r="S1033" s="27" t="s">
        <v>5110</v>
      </c>
      <c r="T1033" s="26"/>
      <c r="U1033" s="24" t="s">
        <v>867</v>
      </c>
      <c r="V1033" s="58"/>
      <c r="W1033" s="58"/>
      <c r="X1033" s="26">
        <v>0</v>
      </c>
      <c r="Y1033" s="26">
        <v>0</v>
      </c>
      <c r="Z1033" s="26">
        <v>0</v>
      </c>
      <c r="AA1033" s="26"/>
      <c r="AB1033" s="58"/>
      <c r="AC1033" s="24"/>
      <c r="AD1033" s="26" t="s">
        <v>1050</v>
      </c>
      <c r="AE1033" s="26">
        <v>0</v>
      </c>
      <c r="AF1033" s="26"/>
      <c r="AG1033" s="26"/>
      <c r="AH1033" s="26"/>
      <c r="AI1033" s="26"/>
      <c r="AJ1033" s="26" t="s">
        <v>1631</v>
      </c>
      <c r="AK1033" s="24"/>
      <c r="AL1033" s="24"/>
      <c r="AM1033" s="26"/>
      <c r="AN1033" s="26"/>
      <c r="AO1033" s="26"/>
      <c r="AP1033" s="26"/>
      <c r="AQ1033" s="26"/>
      <c r="AR1033" s="26" t="s">
        <v>129</v>
      </c>
      <c r="AS1033" s="26"/>
      <c r="AT1033" s="26"/>
      <c r="AU1033" s="26" t="s">
        <v>128</v>
      </c>
      <c r="AV1033" s="26" t="s">
        <v>128</v>
      </c>
      <c r="AW1033" s="26" t="s">
        <v>128</v>
      </c>
      <c r="AX1033" s="26" t="s">
        <v>129</v>
      </c>
      <c r="AY1033" s="26"/>
      <c r="AZ1033" s="26" t="s">
        <v>3550</v>
      </c>
      <c r="BA1033" s="41"/>
    </row>
    <row r="1034" spans="1:53" ht="16.05" customHeight="1" x14ac:dyDescent="0.3">
      <c r="A1034" s="23">
        <v>2013</v>
      </c>
      <c r="B1034" s="24" t="s">
        <v>393</v>
      </c>
      <c r="C1034" s="24" t="s">
        <v>1329</v>
      </c>
      <c r="D1034" s="24" t="s">
        <v>1329</v>
      </c>
      <c r="E1034" s="25">
        <v>41368</v>
      </c>
      <c r="F1034" s="38">
        <v>0.27189861111111108</v>
      </c>
      <c r="G1034" s="22">
        <v>41368</v>
      </c>
      <c r="H1034" s="37">
        <v>0.45939814814814817</v>
      </c>
      <c r="I1034" s="34" t="s">
        <v>6250</v>
      </c>
      <c r="J1034" s="43">
        <v>36.402999999999999</v>
      </c>
      <c r="K1034" s="43">
        <v>71.105999999999995</v>
      </c>
      <c r="L1034" s="56">
        <v>239.5</v>
      </c>
      <c r="M1034" s="35">
        <v>5.4379999999999997</v>
      </c>
      <c r="N1034" s="35">
        <v>5.3</v>
      </c>
      <c r="O1034" s="57"/>
      <c r="P1034" s="57">
        <v>5.4</v>
      </c>
      <c r="Q1034" s="57"/>
      <c r="R1034" s="57">
        <v>5.4</v>
      </c>
      <c r="S1034" s="24" t="s">
        <v>5538</v>
      </c>
      <c r="T1034" s="26"/>
      <c r="U1034" s="24" t="s">
        <v>867</v>
      </c>
      <c r="V1034" s="58"/>
      <c r="W1034" s="58"/>
      <c r="X1034" s="26">
        <v>0</v>
      </c>
      <c r="Y1034" s="26">
        <v>0</v>
      </c>
      <c r="Z1034" s="26">
        <v>3</v>
      </c>
      <c r="AA1034" s="26"/>
      <c r="AB1034" s="58"/>
      <c r="AC1034" s="24" t="s">
        <v>3551</v>
      </c>
      <c r="AD1034" s="26" t="s">
        <v>3489</v>
      </c>
      <c r="AE1034" s="26">
        <v>0</v>
      </c>
      <c r="AF1034" s="26"/>
      <c r="AG1034" s="26"/>
      <c r="AH1034" s="26"/>
      <c r="AI1034" s="26"/>
      <c r="AJ1034" s="26" t="s">
        <v>3476</v>
      </c>
      <c r="AK1034" s="24"/>
      <c r="AL1034" s="24" t="s">
        <v>3553</v>
      </c>
      <c r="AM1034" s="26"/>
      <c r="AN1034" s="26"/>
      <c r="AO1034" s="26"/>
      <c r="AP1034" s="26"/>
      <c r="AQ1034" s="26"/>
      <c r="AR1034" s="26" t="s">
        <v>129</v>
      </c>
      <c r="AS1034" s="26"/>
      <c r="AT1034" s="26"/>
      <c r="AU1034" s="26" t="s">
        <v>128</v>
      </c>
      <c r="AV1034" s="26" t="s">
        <v>128</v>
      </c>
      <c r="AW1034" s="26" t="s">
        <v>128</v>
      </c>
      <c r="AX1034" s="26" t="s">
        <v>129</v>
      </c>
      <c r="AY1034" s="26"/>
      <c r="AZ1034" s="26" t="s">
        <v>3552</v>
      </c>
      <c r="BA1034" s="41"/>
    </row>
    <row r="1035" spans="1:53" ht="16.05" customHeight="1" x14ac:dyDescent="0.3">
      <c r="A1035" s="23">
        <v>2013</v>
      </c>
      <c r="B1035" s="24" t="s">
        <v>148</v>
      </c>
      <c r="C1035" s="24" t="s">
        <v>149</v>
      </c>
      <c r="D1035" s="24" t="s">
        <v>3554</v>
      </c>
      <c r="E1035" s="25">
        <v>41369</v>
      </c>
      <c r="F1035" s="38">
        <v>8.2506944444444452E-2</v>
      </c>
      <c r="G1035" s="22">
        <v>41368</v>
      </c>
      <c r="H1035" s="37">
        <v>0.83251157407407417</v>
      </c>
      <c r="I1035" s="34" t="s">
        <v>6250</v>
      </c>
      <c r="J1035" s="43">
        <v>17.260000000000002</v>
      </c>
      <c r="K1035" s="43">
        <v>-100.7</v>
      </c>
      <c r="L1035" s="56">
        <v>26.2</v>
      </c>
      <c r="M1035" s="35">
        <v>5.4909999999999997</v>
      </c>
      <c r="N1035" s="43"/>
      <c r="O1035" s="57"/>
      <c r="P1035" s="57">
        <v>5.4</v>
      </c>
      <c r="Q1035" s="57">
        <v>5</v>
      </c>
      <c r="R1035" s="57">
        <v>5.4</v>
      </c>
      <c r="S1035" s="27" t="s">
        <v>5340</v>
      </c>
      <c r="T1035" s="26"/>
      <c r="U1035" s="24" t="s">
        <v>867</v>
      </c>
      <c r="V1035" s="58"/>
      <c r="W1035" s="58"/>
      <c r="X1035" s="26">
        <v>0</v>
      </c>
      <c r="Y1035" s="26">
        <v>0</v>
      </c>
      <c r="Z1035" s="26">
        <v>0</v>
      </c>
      <c r="AA1035" s="26"/>
      <c r="AB1035" s="58"/>
      <c r="AC1035" s="24"/>
      <c r="AD1035" s="26" t="s">
        <v>1050</v>
      </c>
      <c r="AE1035" s="26">
        <v>0</v>
      </c>
      <c r="AF1035" s="26"/>
      <c r="AG1035" s="26"/>
      <c r="AH1035" s="26"/>
      <c r="AI1035" s="26"/>
      <c r="AJ1035" s="26" t="s">
        <v>3476</v>
      </c>
      <c r="AK1035" s="24"/>
      <c r="AL1035" s="24" t="s">
        <v>3556</v>
      </c>
      <c r="AM1035" s="26"/>
      <c r="AN1035" s="26"/>
      <c r="AO1035" s="26"/>
      <c r="AP1035" s="26"/>
      <c r="AQ1035" s="26"/>
      <c r="AR1035" s="26" t="s">
        <v>129</v>
      </c>
      <c r="AS1035" s="26"/>
      <c r="AT1035" s="26"/>
      <c r="AU1035" s="26" t="s">
        <v>128</v>
      </c>
      <c r="AV1035" s="26" t="s">
        <v>128</v>
      </c>
      <c r="AW1035" s="26" t="s">
        <v>128</v>
      </c>
      <c r="AX1035" s="26" t="s">
        <v>129</v>
      </c>
      <c r="AY1035" s="26"/>
      <c r="AZ1035" s="26" t="s">
        <v>3555</v>
      </c>
      <c r="BA1035" s="41"/>
    </row>
    <row r="1036" spans="1:53" ht="16.05" customHeight="1" x14ac:dyDescent="0.3">
      <c r="A1036" s="23">
        <v>2013</v>
      </c>
      <c r="B1036" s="24" t="s">
        <v>254</v>
      </c>
      <c r="C1036" s="24" t="s">
        <v>1428</v>
      </c>
      <c r="D1036" s="24" t="s">
        <v>1428</v>
      </c>
      <c r="E1036" s="25">
        <v>41371</v>
      </c>
      <c r="F1036" s="38">
        <v>0.66530219907407406</v>
      </c>
      <c r="G1036" s="22">
        <v>41371</v>
      </c>
      <c r="H1036" s="37">
        <v>0.7486342592592593</v>
      </c>
      <c r="I1036" s="34" t="s">
        <v>6250</v>
      </c>
      <c r="J1036" s="43">
        <v>27.728999999999999</v>
      </c>
      <c r="K1036" s="43">
        <v>34.067999999999998</v>
      </c>
      <c r="L1036" s="56">
        <v>17</v>
      </c>
      <c r="M1036" s="43">
        <v>4.53</v>
      </c>
      <c r="N1036" s="43"/>
      <c r="O1036" s="57"/>
      <c r="P1036" s="57">
        <v>4.2</v>
      </c>
      <c r="Q1036" s="57">
        <v>3.5</v>
      </c>
      <c r="R1036" s="57">
        <v>4.4000000000000004</v>
      </c>
      <c r="S1036" s="27" t="s">
        <v>5110</v>
      </c>
      <c r="T1036" s="26"/>
      <c r="U1036" s="24" t="s">
        <v>867</v>
      </c>
      <c r="V1036" s="58"/>
      <c r="W1036" s="58"/>
      <c r="X1036" s="26">
        <v>0</v>
      </c>
      <c r="Y1036" s="26">
        <v>0</v>
      </c>
      <c r="Z1036" s="26">
        <v>0</v>
      </c>
      <c r="AA1036" s="26"/>
      <c r="AB1036" s="58"/>
      <c r="AC1036" s="24"/>
      <c r="AD1036" s="26" t="s">
        <v>3489</v>
      </c>
      <c r="AE1036" s="26">
        <v>0</v>
      </c>
      <c r="AF1036" s="26"/>
      <c r="AG1036" s="26"/>
      <c r="AH1036" s="26"/>
      <c r="AI1036" s="26"/>
      <c r="AJ1036" s="26" t="s">
        <v>1631</v>
      </c>
      <c r="AK1036" s="24"/>
      <c r="AL1036" s="24"/>
      <c r="AM1036" s="26"/>
      <c r="AN1036" s="26"/>
      <c r="AO1036" s="26"/>
      <c r="AP1036" s="26"/>
      <c r="AQ1036" s="26"/>
      <c r="AR1036" s="26" t="s">
        <v>129</v>
      </c>
      <c r="AS1036" s="26"/>
      <c r="AT1036" s="26"/>
      <c r="AU1036" s="26" t="s">
        <v>128</v>
      </c>
      <c r="AV1036" s="26" t="s">
        <v>128</v>
      </c>
      <c r="AW1036" s="26" t="s">
        <v>128</v>
      </c>
      <c r="AX1036" s="26" t="s">
        <v>129</v>
      </c>
      <c r="AY1036" s="26"/>
      <c r="AZ1036" s="26" t="s">
        <v>3557</v>
      </c>
      <c r="BA1036" s="41"/>
    </row>
    <row r="1037" spans="1:53" ht="16.05" customHeight="1" x14ac:dyDescent="0.3">
      <c r="A1037" s="26">
        <v>2013</v>
      </c>
      <c r="B1037" s="24" t="s">
        <v>269</v>
      </c>
      <c r="C1037" s="24" t="s">
        <v>270</v>
      </c>
      <c r="D1037" s="24" t="s">
        <v>4621</v>
      </c>
      <c r="E1037" s="25">
        <v>41373</v>
      </c>
      <c r="F1037" s="38">
        <v>2.2509143518518519E-2</v>
      </c>
      <c r="G1037" s="22">
        <v>41372</v>
      </c>
      <c r="H1037" s="37">
        <v>0.81417824074074074</v>
      </c>
      <c r="I1037" s="34" t="s">
        <v>6250</v>
      </c>
      <c r="J1037" s="26">
        <v>-5.9966999999999997</v>
      </c>
      <c r="K1037" s="26">
        <v>-80.488</v>
      </c>
      <c r="L1037" s="26">
        <v>50</v>
      </c>
      <c r="M1037" s="43">
        <v>4.59</v>
      </c>
      <c r="N1037" s="43"/>
      <c r="O1037" s="57">
        <v>4.4000000000000004</v>
      </c>
      <c r="P1037" s="57">
        <v>4.4000000000000004</v>
      </c>
      <c r="Q1037" s="57">
        <v>3.6</v>
      </c>
      <c r="R1037" s="57">
        <v>4</v>
      </c>
      <c r="S1037" s="24" t="s">
        <v>5110</v>
      </c>
      <c r="T1037" s="26"/>
      <c r="U1037" s="24"/>
      <c r="V1037" s="41"/>
      <c r="W1037" s="41"/>
      <c r="X1037" s="26">
        <v>0</v>
      </c>
      <c r="Y1037" s="26">
        <v>0</v>
      </c>
      <c r="Z1037" s="26">
        <v>0</v>
      </c>
      <c r="AA1037" s="26"/>
      <c r="AB1037" s="41"/>
      <c r="AC1037" s="41"/>
      <c r="AD1037" s="26">
        <v>1</v>
      </c>
      <c r="AE1037" s="26">
        <v>0</v>
      </c>
      <c r="AF1037" s="41"/>
      <c r="AG1037" s="26"/>
      <c r="AH1037" s="26"/>
      <c r="AI1037" s="26"/>
      <c r="AJ1037" s="26"/>
      <c r="AK1037" s="41"/>
      <c r="AL1037" s="24"/>
      <c r="AM1037" s="41"/>
      <c r="AN1037" s="41"/>
      <c r="AO1037" s="41"/>
      <c r="AP1037" s="41"/>
      <c r="AQ1037" s="41"/>
      <c r="AR1037" s="26" t="s">
        <v>129</v>
      </c>
      <c r="AS1037" s="26"/>
      <c r="AT1037" s="26"/>
      <c r="AU1037" s="26" t="s">
        <v>128</v>
      </c>
      <c r="AV1037" s="26" t="s">
        <v>128</v>
      </c>
      <c r="AW1037" s="26" t="s">
        <v>128</v>
      </c>
      <c r="AX1037" s="26" t="s">
        <v>129</v>
      </c>
      <c r="AY1037" s="26"/>
      <c r="AZ1037" s="26" t="s">
        <v>4910</v>
      </c>
      <c r="BA1037" s="41"/>
    </row>
    <row r="1038" spans="1:53" ht="16.05" customHeight="1" x14ac:dyDescent="0.3">
      <c r="A1038" s="23">
        <v>2013</v>
      </c>
      <c r="B1038" s="27" t="s">
        <v>443</v>
      </c>
      <c r="C1038" s="27" t="s">
        <v>852</v>
      </c>
      <c r="D1038" s="27" t="s">
        <v>3151</v>
      </c>
      <c r="E1038" s="28">
        <v>41374</v>
      </c>
      <c r="F1038" s="36">
        <v>0.80140046296296286</v>
      </c>
      <c r="G1038" s="22">
        <v>41374</v>
      </c>
      <c r="H1038" s="37">
        <v>0.55140046296296297</v>
      </c>
      <c r="I1038" s="34" t="s">
        <v>6250</v>
      </c>
      <c r="J1038" s="35">
        <v>15.52</v>
      </c>
      <c r="K1038" s="35">
        <v>-87.159000000000006</v>
      </c>
      <c r="L1038" s="42">
        <v>3.5</v>
      </c>
      <c r="M1038" s="35">
        <v>5.4740000000000002</v>
      </c>
      <c r="N1038" s="35">
        <v>5.3</v>
      </c>
      <c r="O1038" s="44"/>
      <c r="P1038" s="44">
        <v>5.4</v>
      </c>
      <c r="Q1038" s="44">
        <v>4.9000000000000004</v>
      </c>
      <c r="R1038" s="44"/>
      <c r="S1038" s="24" t="s">
        <v>5453</v>
      </c>
      <c r="T1038" s="23" t="s">
        <v>139</v>
      </c>
      <c r="U1038" s="27"/>
      <c r="V1038" s="46">
        <v>1238000</v>
      </c>
      <c r="W1038" s="47"/>
      <c r="X1038" s="23"/>
      <c r="Y1038" s="23"/>
      <c r="Z1038" s="23"/>
      <c r="AA1038" s="23"/>
      <c r="AB1038" s="47"/>
      <c r="AC1038" s="27"/>
      <c r="AD1038" s="23">
        <v>66</v>
      </c>
      <c r="AE1038" s="23">
        <v>12</v>
      </c>
      <c r="AF1038" s="66" t="s">
        <v>141</v>
      </c>
      <c r="AG1038" s="23" t="s">
        <v>129</v>
      </c>
      <c r="AH1038" s="23"/>
      <c r="AI1038" s="23"/>
      <c r="AJ1038" s="23" t="s">
        <v>1631</v>
      </c>
      <c r="AK1038" s="27"/>
      <c r="AL1038" s="27"/>
      <c r="AM1038" s="23"/>
      <c r="AN1038" s="23"/>
      <c r="AO1038" s="23"/>
      <c r="AP1038" s="23"/>
      <c r="AQ1038" s="23" t="s">
        <v>129</v>
      </c>
      <c r="AR1038" s="23"/>
      <c r="AS1038" s="23" t="s">
        <v>128</v>
      </c>
      <c r="AT1038" s="23"/>
      <c r="AU1038" s="23" t="s">
        <v>129</v>
      </c>
      <c r="AV1038" s="23" t="s">
        <v>128</v>
      </c>
      <c r="AW1038" s="23" t="s">
        <v>128</v>
      </c>
      <c r="AX1038" s="23" t="s">
        <v>129</v>
      </c>
      <c r="AY1038" s="23"/>
      <c r="AZ1038" s="23" t="s">
        <v>3152</v>
      </c>
      <c r="BA1038" s="65" t="s">
        <v>6260</v>
      </c>
    </row>
    <row r="1039" spans="1:53" ht="16.05" customHeight="1" x14ac:dyDescent="0.3">
      <c r="A1039" s="23">
        <v>2013</v>
      </c>
      <c r="B1039" s="24" t="s">
        <v>357</v>
      </c>
      <c r="C1039" s="24" t="s">
        <v>358</v>
      </c>
      <c r="D1039" s="24" t="s">
        <v>3533</v>
      </c>
      <c r="E1039" s="25">
        <v>41380</v>
      </c>
      <c r="F1039" s="38">
        <v>5.7911805555555557E-2</v>
      </c>
      <c r="G1039" s="22">
        <v>41380</v>
      </c>
      <c r="H1039" s="37">
        <v>0.2870833333333333</v>
      </c>
      <c r="I1039" s="34" t="s">
        <v>6250</v>
      </c>
      <c r="J1039" s="43">
        <v>26.100999999999999</v>
      </c>
      <c r="K1039" s="43">
        <v>92.016999999999996</v>
      </c>
      <c r="L1039" s="56">
        <v>45.2</v>
      </c>
      <c r="M1039" s="43">
        <v>4.53</v>
      </c>
      <c r="N1039" s="43"/>
      <c r="O1039" s="57"/>
      <c r="P1039" s="57">
        <v>4.3</v>
      </c>
      <c r="Q1039" s="57">
        <v>3.5</v>
      </c>
      <c r="R1039" s="57">
        <v>4.4000000000000004</v>
      </c>
      <c r="S1039" s="27" t="s">
        <v>5110</v>
      </c>
      <c r="T1039" s="26"/>
      <c r="U1039" s="24" t="s">
        <v>867</v>
      </c>
      <c r="V1039" s="58"/>
      <c r="W1039" s="58"/>
      <c r="X1039" s="26">
        <v>1</v>
      </c>
      <c r="Y1039" s="26">
        <v>0</v>
      </c>
      <c r="Z1039" s="26">
        <v>3</v>
      </c>
      <c r="AA1039" s="26"/>
      <c r="AB1039" s="58"/>
      <c r="AC1039" s="24" t="s">
        <v>3560</v>
      </c>
      <c r="AD1039" s="26" t="s">
        <v>3489</v>
      </c>
      <c r="AE1039" s="26">
        <v>0</v>
      </c>
      <c r="AF1039" s="26"/>
      <c r="AG1039" s="26"/>
      <c r="AH1039" s="26" t="s">
        <v>129</v>
      </c>
      <c r="AI1039" s="26"/>
      <c r="AJ1039" s="26" t="s">
        <v>3476</v>
      </c>
      <c r="AK1039" s="24"/>
      <c r="AL1039" s="24" t="s">
        <v>3562</v>
      </c>
      <c r="AM1039" s="26"/>
      <c r="AN1039" s="26"/>
      <c r="AO1039" s="26"/>
      <c r="AP1039" s="26"/>
      <c r="AQ1039" s="26"/>
      <c r="AR1039" s="26" t="s">
        <v>129</v>
      </c>
      <c r="AS1039" s="26"/>
      <c r="AT1039" s="26"/>
      <c r="AU1039" s="26" t="s">
        <v>128</v>
      </c>
      <c r="AV1039" s="26" t="s">
        <v>128</v>
      </c>
      <c r="AW1039" s="26" t="s">
        <v>128</v>
      </c>
      <c r="AX1039" s="26" t="s">
        <v>129</v>
      </c>
      <c r="AY1039" s="26"/>
      <c r="AZ1039" s="26" t="s">
        <v>3561</v>
      </c>
      <c r="BA1039" s="41"/>
    </row>
    <row r="1040" spans="1:53" ht="16.05" customHeight="1" x14ac:dyDescent="0.3">
      <c r="A1040" s="23">
        <v>2013</v>
      </c>
      <c r="B1040" s="24" t="s">
        <v>130</v>
      </c>
      <c r="C1040" s="24" t="s">
        <v>131</v>
      </c>
      <c r="D1040" s="24" t="s">
        <v>3558</v>
      </c>
      <c r="E1040" s="25">
        <v>41380</v>
      </c>
      <c r="F1040" s="38">
        <v>0.35708449074074072</v>
      </c>
      <c r="G1040" s="22">
        <v>41380</v>
      </c>
      <c r="H1040" s="37">
        <v>0.58625000000000005</v>
      </c>
      <c r="I1040" s="34" t="s">
        <v>6250</v>
      </c>
      <c r="J1040" s="43">
        <v>28.67</v>
      </c>
      <c r="K1040" s="43">
        <v>95.12</v>
      </c>
      <c r="L1040" s="56">
        <v>39.6</v>
      </c>
      <c r="M1040" s="35">
        <v>4.976</v>
      </c>
      <c r="N1040" s="43"/>
      <c r="O1040" s="57"/>
      <c r="P1040" s="57">
        <v>5.2</v>
      </c>
      <c r="Q1040" s="57">
        <v>4.3</v>
      </c>
      <c r="R1040" s="57">
        <v>5.3</v>
      </c>
      <c r="S1040" s="24" t="s">
        <v>5529</v>
      </c>
      <c r="T1040" s="26"/>
      <c r="U1040" s="24" t="s">
        <v>867</v>
      </c>
      <c r="V1040" s="58"/>
      <c r="W1040" s="58"/>
      <c r="X1040" s="26">
        <v>0</v>
      </c>
      <c r="Y1040" s="26">
        <v>0</v>
      </c>
      <c r="Z1040" s="26">
        <v>0</v>
      </c>
      <c r="AA1040" s="26"/>
      <c r="AB1040" s="58"/>
      <c r="AC1040" s="24"/>
      <c r="AD1040" s="26" t="s">
        <v>1050</v>
      </c>
      <c r="AE1040" s="26">
        <v>0</v>
      </c>
      <c r="AF1040" s="26"/>
      <c r="AG1040" s="26"/>
      <c r="AH1040" s="26"/>
      <c r="AI1040" s="26"/>
      <c r="AJ1040" s="26" t="s">
        <v>1631</v>
      </c>
      <c r="AK1040" s="24"/>
      <c r="AL1040" s="24"/>
      <c r="AM1040" s="26"/>
      <c r="AN1040" s="26"/>
      <c r="AO1040" s="26"/>
      <c r="AP1040" s="26"/>
      <c r="AQ1040" s="26"/>
      <c r="AR1040" s="26" t="s">
        <v>129</v>
      </c>
      <c r="AS1040" s="26"/>
      <c r="AT1040" s="26"/>
      <c r="AU1040" s="26" t="s">
        <v>128</v>
      </c>
      <c r="AV1040" s="26" t="s">
        <v>128</v>
      </c>
      <c r="AW1040" s="26" t="s">
        <v>128</v>
      </c>
      <c r="AX1040" s="26" t="s">
        <v>129</v>
      </c>
      <c r="AY1040" s="26"/>
      <c r="AZ1040" s="26" t="s">
        <v>3559</v>
      </c>
      <c r="BA1040" s="41"/>
    </row>
    <row r="1041" spans="1:53" ht="16.05" customHeight="1" x14ac:dyDescent="0.3">
      <c r="A1041" s="23">
        <v>2013</v>
      </c>
      <c r="B1041" s="24" t="s">
        <v>590</v>
      </c>
      <c r="C1041" s="24" t="s">
        <v>590</v>
      </c>
      <c r="D1041" s="24" t="s">
        <v>1013</v>
      </c>
      <c r="E1041" s="25">
        <v>41380</v>
      </c>
      <c r="F1041" s="38">
        <v>0.51872106481481484</v>
      </c>
      <c r="G1041" s="22">
        <v>41380</v>
      </c>
      <c r="H1041" s="37">
        <v>0.6853935185185186</v>
      </c>
      <c r="I1041" s="34" t="s">
        <v>6250</v>
      </c>
      <c r="J1041" s="43">
        <v>42.466999999999999</v>
      </c>
      <c r="K1041" s="43">
        <v>47.85</v>
      </c>
      <c r="L1041" s="56">
        <v>10</v>
      </c>
      <c r="M1041" s="43">
        <v>4.9000000000000004</v>
      </c>
      <c r="N1041" s="43"/>
      <c r="O1041" s="57"/>
      <c r="P1041" s="57">
        <v>4.8</v>
      </c>
      <c r="Q1041" s="57">
        <v>4.5</v>
      </c>
      <c r="R1041" s="57">
        <v>4.9000000000000004</v>
      </c>
      <c r="S1041" s="27" t="s">
        <v>5110</v>
      </c>
      <c r="T1041" s="26"/>
      <c r="U1041" s="24" t="s">
        <v>867</v>
      </c>
      <c r="V1041" s="58"/>
      <c r="W1041" s="58"/>
      <c r="X1041" s="26">
        <v>0</v>
      </c>
      <c r="Y1041" s="26">
        <v>0</v>
      </c>
      <c r="Z1041" s="26">
        <v>0</v>
      </c>
      <c r="AA1041" s="26"/>
      <c r="AB1041" s="58"/>
      <c r="AC1041" s="24"/>
      <c r="AD1041" s="26" t="s">
        <v>3491</v>
      </c>
      <c r="AE1041" s="26">
        <v>0</v>
      </c>
      <c r="AF1041" s="26"/>
      <c r="AG1041" s="26"/>
      <c r="AH1041" s="26"/>
      <c r="AI1041" s="26"/>
      <c r="AJ1041" s="26" t="s">
        <v>1631</v>
      </c>
      <c r="AK1041" s="24"/>
      <c r="AL1041" s="24"/>
      <c r="AM1041" s="26"/>
      <c r="AN1041" s="26"/>
      <c r="AO1041" s="26"/>
      <c r="AP1041" s="26"/>
      <c r="AQ1041" s="26"/>
      <c r="AR1041" s="26" t="s">
        <v>129</v>
      </c>
      <c r="AS1041" s="26"/>
      <c r="AT1041" s="26"/>
      <c r="AU1041" s="26" t="s">
        <v>128</v>
      </c>
      <c r="AV1041" s="26" t="s">
        <v>128</v>
      </c>
      <c r="AW1041" s="26" t="s">
        <v>128</v>
      </c>
      <c r="AX1041" s="26" t="s">
        <v>129</v>
      </c>
      <c r="AY1041" s="26"/>
      <c r="AZ1041" s="26" t="s">
        <v>3563</v>
      </c>
      <c r="BA1041" s="41"/>
    </row>
    <row r="1042" spans="1:53" ht="16.05" customHeight="1" x14ac:dyDescent="0.3">
      <c r="A1042" s="23">
        <v>2013</v>
      </c>
      <c r="B1042" s="27" t="s">
        <v>130</v>
      </c>
      <c r="C1042" s="27" t="s">
        <v>131</v>
      </c>
      <c r="D1042" s="27" t="s">
        <v>3153</v>
      </c>
      <c r="E1042" s="28">
        <v>41381</v>
      </c>
      <c r="F1042" s="36">
        <v>7.3611111111111113E-2</v>
      </c>
      <c r="G1042" s="22">
        <v>41381</v>
      </c>
      <c r="H1042" s="37">
        <v>0.4069444444444445</v>
      </c>
      <c r="I1042" s="34" t="s">
        <v>6250</v>
      </c>
      <c r="J1042" s="35">
        <v>25.952999999999999</v>
      </c>
      <c r="K1042" s="35">
        <v>99.781999999999996</v>
      </c>
      <c r="L1042" s="42">
        <v>38.299999999999997</v>
      </c>
      <c r="M1042" s="35">
        <v>5.3659999999999997</v>
      </c>
      <c r="N1042" s="35"/>
      <c r="O1042" s="44"/>
      <c r="P1042" s="44">
        <v>5.0999999999999996</v>
      </c>
      <c r="Q1042" s="44"/>
      <c r="R1042" s="44"/>
      <c r="S1042" s="24" t="s">
        <v>5353</v>
      </c>
      <c r="T1042" s="23" t="s">
        <v>134</v>
      </c>
      <c r="U1042" s="27"/>
      <c r="V1042" s="46">
        <v>944000</v>
      </c>
      <c r="W1042" s="46">
        <v>80555</v>
      </c>
      <c r="X1042" s="23"/>
      <c r="Y1042" s="23"/>
      <c r="Z1042" s="23">
        <v>10</v>
      </c>
      <c r="AA1042" s="23"/>
      <c r="AB1042" s="47"/>
      <c r="AC1042" s="27"/>
      <c r="AD1042" s="50">
        <v>16060</v>
      </c>
      <c r="AE1042" s="23">
        <v>49</v>
      </c>
      <c r="AF1042" s="66">
        <v>38000000</v>
      </c>
      <c r="AG1042" s="23"/>
      <c r="AH1042" s="23"/>
      <c r="AI1042" s="23"/>
      <c r="AJ1042" s="23" t="s">
        <v>3155</v>
      </c>
      <c r="AK1042" s="27" t="s">
        <v>97</v>
      </c>
      <c r="AL1042" s="27" t="s">
        <v>5949</v>
      </c>
      <c r="AM1042" s="23"/>
      <c r="AN1042" s="23"/>
      <c r="AO1042" s="23"/>
      <c r="AP1042" s="23"/>
      <c r="AQ1042" s="23"/>
      <c r="AR1042" s="23"/>
      <c r="AS1042" s="23" t="s">
        <v>128</v>
      </c>
      <c r="AT1042" s="23"/>
      <c r="AU1042" s="23" t="s">
        <v>128</v>
      </c>
      <c r="AV1042" s="23" t="s">
        <v>129</v>
      </c>
      <c r="AW1042" s="23" t="s">
        <v>128</v>
      </c>
      <c r="AX1042" s="23" t="s">
        <v>129</v>
      </c>
      <c r="AY1042" s="23"/>
      <c r="AZ1042" s="23" t="s">
        <v>3154</v>
      </c>
      <c r="BA1042" s="65" t="s">
        <v>3156</v>
      </c>
    </row>
    <row r="1043" spans="1:53" ht="16.05" customHeight="1" x14ac:dyDescent="0.3">
      <c r="A1043" s="23">
        <v>2013</v>
      </c>
      <c r="B1043" s="24" t="s">
        <v>187</v>
      </c>
      <c r="C1043" s="24" t="s">
        <v>188</v>
      </c>
      <c r="D1043" s="24" t="s">
        <v>3498</v>
      </c>
      <c r="E1043" s="25">
        <v>41382</v>
      </c>
      <c r="F1043" s="38">
        <v>0.44422800925925926</v>
      </c>
      <c r="G1043" s="22">
        <v>41382</v>
      </c>
      <c r="H1043" s="37">
        <v>0.63172453703703701</v>
      </c>
      <c r="I1043" s="34" t="s">
        <v>6250</v>
      </c>
      <c r="J1043" s="43">
        <v>38.380000000000003</v>
      </c>
      <c r="K1043" s="43">
        <v>45.39</v>
      </c>
      <c r="L1043" s="56">
        <v>20.399999999999999</v>
      </c>
      <c r="M1043" s="35">
        <v>4.9809999999999999</v>
      </c>
      <c r="N1043" s="43"/>
      <c r="O1043" s="57"/>
      <c r="P1043" s="57">
        <v>4.8</v>
      </c>
      <c r="Q1043" s="57">
        <v>4.0999999999999996</v>
      </c>
      <c r="R1043" s="57">
        <v>5.2</v>
      </c>
      <c r="S1043" s="27" t="s">
        <v>5529</v>
      </c>
      <c r="T1043" s="26"/>
      <c r="U1043" s="24" t="s">
        <v>867</v>
      </c>
      <c r="V1043" s="58"/>
      <c r="W1043" s="58"/>
      <c r="X1043" s="26">
        <v>0</v>
      </c>
      <c r="Y1043" s="26">
        <v>0</v>
      </c>
      <c r="Z1043" s="26">
        <v>4</v>
      </c>
      <c r="AA1043" s="26"/>
      <c r="AB1043" s="58"/>
      <c r="AC1043" s="24"/>
      <c r="AD1043" s="26" t="s">
        <v>1050</v>
      </c>
      <c r="AE1043" s="26">
        <v>0</v>
      </c>
      <c r="AF1043" s="26"/>
      <c r="AG1043" s="26"/>
      <c r="AH1043" s="26"/>
      <c r="AI1043" s="26"/>
      <c r="AJ1043" s="26" t="s">
        <v>1631</v>
      </c>
      <c r="AK1043" s="24"/>
      <c r="AL1043" s="24"/>
      <c r="AM1043" s="26"/>
      <c r="AN1043" s="26"/>
      <c r="AO1043" s="26"/>
      <c r="AP1043" s="26"/>
      <c r="AQ1043" s="26"/>
      <c r="AR1043" s="26" t="s">
        <v>129</v>
      </c>
      <c r="AS1043" s="26"/>
      <c r="AT1043" s="26"/>
      <c r="AU1043" s="26" t="s">
        <v>128</v>
      </c>
      <c r="AV1043" s="26" t="s">
        <v>128</v>
      </c>
      <c r="AW1043" s="26" t="s">
        <v>128</v>
      </c>
      <c r="AX1043" s="26" t="s">
        <v>129</v>
      </c>
      <c r="AY1043" s="26"/>
      <c r="AZ1043" s="26" t="s">
        <v>3564</v>
      </c>
      <c r="BA1043" s="41"/>
    </row>
    <row r="1044" spans="1:53" ht="16.05" customHeight="1" x14ac:dyDescent="0.3">
      <c r="A1044" s="23">
        <v>2013</v>
      </c>
      <c r="B1044" s="24" t="s">
        <v>218</v>
      </c>
      <c r="C1044" s="24" t="s">
        <v>426</v>
      </c>
      <c r="D1044" s="24" t="s">
        <v>1914</v>
      </c>
      <c r="E1044" s="25">
        <v>41383</v>
      </c>
      <c r="F1044" s="38">
        <v>0.50050625000000004</v>
      </c>
      <c r="G1044" s="22">
        <v>41383</v>
      </c>
      <c r="H1044" s="37">
        <v>0.79217592592592589</v>
      </c>
      <c r="I1044" s="34" t="s">
        <v>6250</v>
      </c>
      <c r="J1044" s="43">
        <v>-7.3380000000000001</v>
      </c>
      <c r="K1044" s="43">
        <v>109.845</v>
      </c>
      <c r="L1044" s="56">
        <v>4</v>
      </c>
      <c r="M1044" s="43">
        <v>5.0199999999999996</v>
      </c>
      <c r="N1044" s="43"/>
      <c r="O1044" s="57"/>
      <c r="P1044" s="57">
        <v>4.7</v>
      </c>
      <c r="Q1044" s="57">
        <v>4.3</v>
      </c>
      <c r="R1044" s="57">
        <v>4.8</v>
      </c>
      <c r="S1044" s="27" t="s">
        <v>5110</v>
      </c>
      <c r="T1044" s="26" t="s">
        <v>139</v>
      </c>
      <c r="U1044" s="24" t="s">
        <v>867</v>
      </c>
      <c r="V1044" s="58"/>
      <c r="W1044" s="58"/>
      <c r="X1044" s="26">
        <v>0</v>
      </c>
      <c r="Y1044" s="26">
        <v>0</v>
      </c>
      <c r="Z1044" s="26">
        <v>2</v>
      </c>
      <c r="AA1044" s="26"/>
      <c r="AB1044" s="58"/>
      <c r="AC1044" s="24"/>
      <c r="AD1044" s="26" t="s">
        <v>2152</v>
      </c>
      <c r="AE1044" s="26" t="s">
        <v>232</v>
      </c>
      <c r="AF1044" s="26"/>
      <c r="AG1044" s="26"/>
      <c r="AH1044" s="26"/>
      <c r="AI1044" s="26"/>
      <c r="AJ1044" s="26" t="s">
        <v>1631</v>
      </c>
      <c r="AK1044" s="24"/>
      <c r="AL1044" s="24"/>
      <c r="AM1044" s="26"/>
      <c r="AN1044" s="26"/>
      <c r="AO1044" s="26"/>
      <c r="AP1044" s="26"/>
      <c r="AQ1044" s="26"/>
      <c r="AR1044" s="26" t="s">
        <v>129</v>
      </c>
      <c r="AS1044" s="26"/>
      <c r="AT1044" s="26"/>
      <c r="AU1044" s="26" t="s">
        <v>128</v>
      </c>
      <c r="AV1044" s="26" t="s">
        <v>128</v>
      </c>
      <c r="AW1044" s="26" t="s">
        <v>128</v>
      </c>
      <c r="AX1044" s="26" t="s">
        <v>129</v>
      </c>
      <c r="AY1044" s="26"/>
      <c r="AZ1044" s="26" t="s">
        <v>3565</v>
      </c>
      <c r="BA1044" s="41"/>
    </row>
    <row r="1045" spans="1:53" ht="16.05" customHeight="1" x14ac:dyDescent="0.3">
      <c r="A1045" s="23">
        <v>2013</v>
      </c>
      <c r="B1045" s="24" t="s">
        <v>143</v>
      </c>
      <c r="C1045" s="24" t="s">
        <v>3566</v>
      </c>
      <c r="D1045" s="24" t="s">
        <v>3566</v>
      </c>
      <c r="E1045" s="25">
        <v>41384</v>
      </c>
      <c r="F1045" s="38">
        <v>2.1133449074074075E-2</v>
      </c>
      <c r="G1045" s="22">
        <v>41384</v>
      </c>
      <c r="H1045" s="37">
        <v>0.1044675925925926</v>
      </c>
      <c r="I1045" s="34" t="s">
        <v>6250</v>
      </c>
      <c r="J1045" s="43">
        <v>1.5980000000000001</v>
      </c>
      <c r="K1045" s="43">
        <v>30.782</v>
      </c>
      <c r="L1045" s="56">
        <v>0</v>
      </c>
      <c r="M1045" s="43">
        <v>4.9000000000000004</v>
      </c>
      <c r="N1045" s="43"/>
      <c r="O1045" s="57">
        <v>4.9000000000000004</v>
      </c>
      <c r="P1045" s="57">
        <v>4.8</v>
      </c>
      <c r="Q1045" s="57"/>
      <c r="R1045" s="57">
        <v>5</v>
      </c>
      <c r="S1045" s="27" t="s">
        <v>5110</v>
      </c>
      <c r="T1045" s="26"/>
      <c r="U1045" s="24" t="s">
        <v>867</v>
      </c>
      <c r="V1045" s="58"/>
      <c r="W1045" s="58"/>
      <c r="X1045" s="26">
        <v>0</v>
      </c>
      <c r="Y1045" s="26">
        <v>0</v>
      </c>
      <c r="Z1045" s="26"/>
      <c r="AA1045" s="26"/>
      <c r="AB1045" s="58"/>
      <c r="AC1045" s="24"/>
      <c r="AD1045" s="26" t="s">
        <v>1050</v>
      </c>
      <c r="AE1045" s="26">
        <v>0</v>
      </c>
      <c r="AF1045" s="26"/>
      <c r="AG1045" s="26"/>
      <c r="AH1045" s="26"/>
      <c r="AI1045" s="26"/>
      <c r="AJ1045" s="26" t="s">
        <v>3476</v>
      </c>
      <c r="AK1045" s="24"/>
      <c r="AL1045" s="24" t="s">
        <v>3568</v>
      </c>
      <c r="AM1045" s="26"/>
      <c r="AN1045" s="26"/>
      <c r="AO1045" s="26"/>
      <c r="AP1045" s="26"/>
      <c r="AQ1045" s="26"/>
      <c r="AR1045" s="26" t="s">
        <v>129</v>
      </c>
      <c r="AS1045" s="26"/>
      <c r="AT1045" s="26"/>
      <c r="AU1045" s="26" t="s">
        <v>128</v>
      </c>
      <c r="AV1045" s="26" t="s">
        <v>128</v>
      </c>
      <c r="AW1045" s="26" t="s">
        <v>128</v>
      </c>
      <c r="AX1045" s="26" t="s">
        <v>129</v>
      </c>
      <c r="AY1045" s="26"/>
      <c r="AZ1045" s="26" t="s">
        <v>3567</v>
      </c>
      <c r="BA1045" s="41"/>
    </row>
    <row r="1046" spans="1:53" ht="16.05" customHeight="1" x14ac:dyDescent="0.3">
      <c r="A1046" s="23">
        <v>2013</v>
      </c>
      <c r="B1046" s="24" t="s">
        <v>269</v>
      </c>
      <c r="C1046" s="24" t="s">
        <v>414</v>
      </c>
      <c r="D1046" s="24" t="s">
        <v>414</v>
      </c>
      <c r="E1046" s="25">
        <v>41385</v>
      </c>
      <c r="F1046" s="38">
        <v>0.54079039351851854</v>
      </c>
      <c r="G1046" s="22">
        <v>41385</v>
      </c>
      <c r="H1046" s="37">
        <v>0.35328703703703707</v>
      </c>
      <c r="I1046" s="34" t="s">
        <v>6250</v>
      </c>
      <c r="J1046" s="43">
        <v>10.084</v>
      </c>
      <c r="K1046" s="43">
        <v>-69.192999999999998</v>
      </c>
      <c r="L1046" s="56">
        <v>20.5</v>
      </c>
      <c r="M1046" s="43">
        <v>4.0999999999999996</v>
      </c>
      <c r="N1046" s="43"/>
      <c r="O1046" s="57"/>
      <c r="P1046" s="57">
        <v>3.8</v>
      </c>
      <c r="Q1046" s="57">
        <v>3</v>
      </c>
      <c r="R1046" s="57">
        <v>4.0999999999999996</v>
      </c>
      <c r="S1046" s="24" t="s">
        <v>5427</v>
      </c>
      <c r="T1046" s="26"/>
      <c r="U1046" s="24" t="s">
        <v>867</v>
      </c>
      <c r="V1046" s="58"/>
      <c r="W1046" s="58"/>
      <c r="X1046" s="26">
        <v>0</v>
      </c>
      <c r="Y1046" s="26">
        <v>0</v>
      </c>
      <c r="Z1046" s="26">
        <v>0</v>
      </c>
      <c r="AA1046" s="26"/>
      <c r="AB1046" s="58"/>
      <c r="AC1046" s="24"/>
      <c r="AD1046" s="26" t="s">
        <v>1050</v>
      </c>
      <c r="AE1046" s="26">
        <v>0</v>
      </c>
      <c r="AF1046" s="26"/>
      <c r="AG1046" s="26"/>
      <c r="AH1046" s="26"/>
      <c r="AI1046" s="26"/>
      <c r="AJ1046" s="26" t="s">
        <v>1631</v>
      </c>
      <c r="AK1046" s="24"/>
      <c r="AL1046" s="24"/>
      <c r="AM1046" s="26"/>
      <c r="AN1046" s="26"/>
      <c r="AO1046" s="26"/>
      <c r="AP1046" s="26"/>
      <c r="AQ1046" s="26"/>
      <c r="AR1046" s="26" t="s">
        <v>129</v>
      </c>
      <c r="AS1046" s="26"/>
      <c r="AT1046" s="26"/>
      <c r="AU1046" s="26" t="s">
        <v>128</v>
      </c>
      <c r="AV1046" s="26" t="s">
        <v>128</v>
      </c>
      <c r="AW1046" s="26" t="s">
        <v>128</v>
      </c>
      <c r="AX1046" s="26" t="s">
        <v>129</v>
      </c>
      <c r="AY1046" s="26"/>
      <c r="AZ1046" s="26" t="s">
        <v>3569</v>
      </c>
      <c r="BA1046" s="41"/>
    </row>
    <row r="1047" spans="1:53" ht="16.05" customHeight="1" x14ac:dyDescent="0.3">
      <c r="A1047" s="23">
        <v>2013</v>
      </c>
      <c r="B1047" s="24" t="s">
        <v>130</v>
      </c>
      <c r="C1047" s="24" t="s">
        <v>131</v>
      </c>
      <c r="D1047" s="24" t="s">
        <v>2225</v>
      </c>
      <c r="E1047" s="25">
        <v>41386</v>
      </c>
      <c r="F1047" s="38">
        <v>0.38326157407407407</v>
      </c>
      <c r="G1047" s="22">
        <v>41386</v>
      </c>
      <c r="H1047" s="37">
        <v>0.71659722222222222</v>
      </c>
      <c r="I1047" s="34" t="s">
        <v>6250</v>
      </c>
      <c r="J1047" s="43">
        <v>42.9</v>
      </c>
      <c r="K1047" s="43">
        <v>122.32</v>
      </c>
      <c r="L1047" s="56">
        <v>12</v>
      </c>
      <c r="M1047" s="35">
        <v>5.0149999999999997</v>
      </c>
      <c r="N1047" s="43"/>
      <c r="O1047" s="57"/>
      <c r="P1047" s="57">
        <v>5</v>
      </c>
      <c r="Q1047" s="57">
        <v>4.7</v>
      </c>
      <c r="R1047" s="57">
        <v>5.3</v>
      </c>
      <c r="S1047" s="27" t="s">
        <v>5339</v>
      </c>
      <c r="T1047" s="26"/>
      <c r="U1047" s="24" t="s">
        <v>867</v>
      </c>
      <c r="V1047" s="58"/>
      <c r="W1047" s="58"/>
      <c r="X1047" s="26">
        <v>2</v>
      </c>
      <c r="Y1047" s="26">
        <v>0</v>
      </c>
      <c r="Z1047" s="26">
        <v>13</v>
      </c>
      <c r="AA1047" s="26"/>
      <c r="AB1047" s="58"/>
      <c r="AC1047" s="24" t="s">
        <v>3520</v>
      </c>
      <c r="AD1047" s="26" t="s">
        <v>2152</v>
      </c>
      <c r="AE1047" s="26" t="s">
        <v>232</v>
      </c>
      <c r="AF1047" s="26"/>
      <c r="AG1047" s="26"/>
      <c r="AH1047" s="26"/>
      <c r="AI1047" s="26"/>
      <c r="AJ1047" s="26" t="s">
        <v>1631</v>
      </c>
      <c r="AK1047" s="24"/>
      <c r="AL1047" s="24"/>
      <c r="AM1047" s="26"/>
      <c r="AN1047" s="26"/>
      <c r="AO1047" s="26"/>
      <c r="AP1047" s="26"/>
      <c r="AQ1047" s="26"/>
      <c r="AR1047" s="26" t="s">
        <v>129</v>
      </c>
      <c r="AS1047" s="26"/>
      <c r="AT1047" s="26"/>
      <c r="AU1047" s="26" t="s">
        <v>128</v>
      </c>
      <c r="AV1047" s="26" t="s">
        <v>128</v>
      </c>
      <c r="AW1047" s="26" t="s">
        <v>128</v>
      </c>
      <c r="AX1047" s="26" t="s">
        <v>129</v>
      </c>
      <c r="AY1047" s="26"/>
      <c r="AZ1047" s="26" t="s">
        <v>3570</v>
      </c>
      <c r="BA1047" s="41"/>
    </row>
    <row r="1048" spans="1:53" ht="16.05" customHeight="1" x14ac:dyDescent="0.3">
      <c r="A1048" s="23">
        <v>2013</v>
      </c>
      <c r="B1048" s="27" t="s">
        <v>679</v>
      </c>
      <c r="C1048" s="27" t="s">
        <v>2617</v>
      </c>
      <c r="D1048" s="27" t="s">
        <v>3157</v>
      </c>
      <c r="E1048" s="28">
        <v>41386</v>
      </c>
      <c r="F1048" s="36">
        <v>0.93665509259259261</v>
      </c>
      <c r="G1048" s="22">
        <v>41387</v>
      </c>
      <c r="H1048" s="37">
        <v>1.9988425925925927E-2</v>
      </c>
      <c r="I1048" s="34" t="s">
        <v>6250</v>
      </c>
      <c r="J1048" s="35">
        <v>47.624000000000002</v>
      </c>
      <c r="K1048" s="35">
        <v>20.227</v>
      </c>
      <c r="L1048" s="42">
        <v>13</v>
      </c>
      <c r="M1048" s="35">
        <v>4.4000000000000004</v>
      </c>
      <c r="N1048" s="43">
        <v>4.5999999999999996</v>
      </c>
      <c r="O1048" s="44">
        <v>4.7</v>
      </c>
      <c r="P1048" s="44">
        <v>4.5</v>
      </c>
      <c r="Q1048" s="44"/>
      <c r="R1048" s="44"/>
      <c r="S1048" s="24" t="s">
        <v>5442</v>
      </c>
      <c r="T1048" s="23" t="s">
        <v>497</v>
      </c>
      <c r="U1048" s="27"/>
      <c r="V1048" s="46"/>
      <c r="W1048" s="46">
        <v>1800</v>
      </c>
      <c r="X1048" s="23">
        <v>0</v>
      </c>
      <c r="Y1048" s="23">
        <v>0</v>
      </c>
      <c r="Z1048" s="23">
        <v>0</v>
      </c>
      <c r="AA1048" s="23"/>
      <c r="AB1048" s="47"/>
      <c r="AC1048" s="27"/>
      <c r="AD1048" s="23">
        <v>600</v>
      </c>
      <c r="AE1048" s="23"/>
      <c r="AF1048" s="66"/>
      <c r="AG1048" s="23"/>
      <c r="AH1048" s="23"/>
      <c r="AI1048" s="23"/>
      <c r="AJ1048" s="23" t="s">
        <v>43</v>
      </c>
      <c r="AK1048" s="27"/>
      <c r="AL1048" s="27"/>
      <c r="AM1048" s="23"/>
      <c r="AN1048" s="23"/>
      <c r="AO1048" s="23"/>
      <c r="AP1048" s="23"/>
      <c r="AQ1048" s="23"/>
      <c r="AR1048" s="23"/>
      <c r="AS1048" s="23" t="s">
        <v>128</v>
      </c>
      <c r="AT1048" s="23"/>
      <c r="AU1048" s="23" t="s">
        <v>128</v>
      </c>
      <c r="AV1048" s="23" t="s">
        <v>129</v>
      </c>
      <c r="AW1048" s="23" t="s">
        <v>128</v>
      </c>
      <c r="AX1048" s="23" t="s">
        <v>129</v>
      </c>
      <c r="AY1048" s="23"/>
      <c r="AZ1048" s="23" t="s">
        <v>3158</v>
      </c>
      <c r="BA1048" s="65" t="s">
        <v>3159</v>
      </c>
    </row>
    <row r="1049" spans="1:53" ht="16.05" customHeight="1" x14ac:dyDescent="0.3">
      <c r="A1049" s="23">
        <v>2013</v>
      </c>
      <c r="B1049" s="24" t="s">
        <v>443</v>
      </c>
      <c r="C1049" s="24" t="s">
        <v>852</v>
      </c>
      <c r="D1049" s="24" t="s">
        <v>852</v>
      </c>
      <c r="E1049" s="25">
        <v>41388</v>
      </c>
      <c r="F1049" s="38">
        <v>8.6381944444444456E-2</v>
      </c>
      <c r="G1049" s="22">
        <v>41387</v>
      </c>
      <c r="H1049" s="37">
        <v>0.83637731481481481</v>
      </c>
      <c r="I1049" s="34" t="s">
        <v>6250</v>
      </c>
      <c r="J1049" s="43">
        <v>15.58</v>
      </c>
      <c r="K1049" s="43">
        <v>-87.23</v>
      </c>
      <c r="L1049" s="56">
        <v>17.899999999999999</v>
      </c>
      <c r="M1049" s="35">
        <v>5.2880000000000003</v>
      </c>
      <c r="N1049" s="43"/>
      <c r="O1049" s="57"/>
      <c r="P1049" s="57">
        <v>4.8</v>
      </c>
      <c r="Q1049" s="57"/>
      <c r="R1049" s="57">
        <v>4.8</v>
      </c>
      <c r="S1049" s="24" t="s">
        <v>5361</v>
      </c>
      <c r="T1049" s="26"/>
      <c r="U1049" s="24" t="s">
        <v>867</v>
      </c>
      <c r="V1049" s="58"/>
      <c r="W1049" s="58"/>
      <c r="X1049" s="26">
        <v>0</v>
      </c>
      <c r="Y1049" s="26">
        <v>0</v>
      </c>
      <c r="Z1049" s="26">
        <v>6</v>
      </c>
      <c r="AA1049" s="26"/>
      <c r="AB1049" s="58"/>
      <c r="AC1049" s="24"/>
      <c r="AD1049" s="26" t="s">
        <v>2152</v>
      </c>
      <c r="AE1049" s="26" t="s">
        <v>232</v>
      </c>
      <c r="AF1049" s="26"/>
      <c r="AG1049" s="26"/>
      <c r="AH1049" s="26"/>
      <c r="AI1049" s="26"/>
      <c r="AJ1049" s="26" t="s">
        <v>3493</v>
      </c>
      <c r="AK1049" s="24" t="s">
        <v>102</v>
      </c>
      <c r="AL1049" s="24" t="s">
        <v>3572</v>
      </c>
      <c r="AM1049" s="26"/>
      <c r="AN1049" s="26"/>
      <c r="AO1049" s="26"/>
      <c r="AP1049" s="26"/>
      <c r="AQ1049" s="26"/>
      <c r="AR1049" s="26" t="s">
        <v>129</v>
      </c>
      <c r="AS1049" s="26"/>
      <c r="AT1049" s="26"/>
      <c r="AU1049" s="26" t="s">
        <v>128</v>
      </c>
      <c r="AV1049" s="26" t="s">
        <v>128</v>
      </c>
      <c r="AW1049" s="26" t="s">
        <v>128</v>
      </c>
      <c r="AX1049" s="26" t="s">
        <v>129</v>
      </c>
      <c r="AY1049" s="26"/>
      <c r="AZ1049" s="26" t="s">
        <v>3571</v>
      </c>
      <c r="BA1049" s="41"/>
    </row>
    <row r="1050" spans="1:53" ht="16.05" customHeight="1" x14ac:dyDescent="0.3">
      <c r="A1050" s="26">
        <v>2013</v>
      </c>
      <c r="B1050" s="24" t="s">
        <v>187</v>
      </c>
      <c r="C1050" s="24" t="s">
        <v>188</v>
      </c>
      <c r="D1050" s="24" t="s">
        <v>4911</v>
      </c>
      <c r="E1050" s="25">
        <v>41388</v>
      </c>
      <c r="F1050" s="38">
        <v>0.13085590277777778</v>
      </c>
      <c r="G1050" s="22">
        <v>41388</v>
      </c>
      <c r="H1050" s="37">
        <v>0.31835648148148149</v>
      </c>
      <c r="I1050" s="34" t="s">
        <v>6250</v>
      </c>
      <c r="J1050" s="26">
        <v>33.4923</v>
      </c>
      <c r="K1050" s="26">
        <v>50.433799999999998</v>
      </c>
      <c r="L1050" s="26">
        <v>15.8</v>
      </c>
      <c r="M1050" s="43">
        <v>4.6500000000000004</v>
      </c>
      <c r="N1050" s="43"/>
      <c r="O1050" s="57">
        <v>4.5999999999999996</v>
      </c>
      <c r="P1050" s="57">
        <v>4.4000000000000004</v>
      </c>
      <c r="Q1050" s="57">
        <v>3.7</v>
      </c>
      <c r="R1050" s="57">
        <v>4.9000000000000004</v>
      </c>
      <c r="S1050" s="24" t="s">
        <v>5110</v>
      </c>
      <c r="T1050" s="26"/>
      <c r="U1050" s="24"/>
      <c r="V1050" s="41"/>
      <c r="W1050" s="41"/>
      <c r="X1050" s="26">
        <v>0</v>
      </c>
      <c r="Y1050" s="26">
        <v>0</v>
      </c>
      <c r="Z1050" s="83" t="s">
        <v>4912</v>
      </c>
      <c r="AA1050" s="26"/>
      <c r="AB1050" s="41"/>
      <c r="AC1050" s="41" t="s">
        <v>4913</v>
      </c>
      <c r="AD1050" s="26" t="s">
        <v>2152</v>
      </c>
      <c r="AE1050" s="26">
        <v>4</v>
      </c>
      <c r="AF1050" s="41"/>
      <c r="AG1050" s="26"/>
      <c r="AH1050" s="26"/>
      <c r="AI1050" s="26"/>
      <c r="AJ1050" s="26" t="s">
        <v>1631</v>
      </c>
      <c r="AK1050" s="41"/>
      <c r="AL1050" s="24"/>
      <c r="AM1050" s="41"/>
      <c r="AN1050" s="41"/>
      <c r="AO1050" s="41"/>
      <c r="AP1050" s="41"/>
      <c r="AQ1050" s="41"/>
      <c r="AR1050" s="26" t="s">
        <v>129</v>
      </c>
      <c r="AS1050" s="26"/>
      <c r="AT1050" s="26"/>
      <c r="AU1050" s="26" t="s">
        <v>128</v>
      </c>
      <c r="AV1050" s="26" t="s">
        <v>128</v>
      </c>
      <c r="AW1050" s="26" t="s">
        <v>128</v>
      </c>
      <c r="AX1050" s="26" t="s">
        <v>129</v>
      </c>
      <c r="AY1050" s="26"/>
      <c r="AZ1050" s="26" t="s">
        <v>4914</v>
      </c>
      <c r="BA1050" s="41"/>
    </row>
    <row r="1051" spans="1:53" ht="16.05" customHeight="1" x14ac:dyDescent="0.3">
      <c r="A1051" s="23">
        <v>2013</v>
      </c>
      <c r="B1051" s="24" t="s">
        <v>130</v>
      </c>
      <c r="C1051" s="24" t="s">
        <v>131</v>
      </c>
      <c r="D1051" s="24" t="s">
        <v>138</v>
      </c>
      <c r="E1051" s="25">
        <v>41388</v>
      </c>
      <c r="F1051" s="38">
        <v>0.92396643518518518</v>
      </c>
      <c r="G1051" s="22">
        <v>41389</v>
      </c>
      <c r="H1051" s="37">
        <v>0.25730324074074074</v>
      </c>
      <c r="I1051" s="34" t="s">
        <v>6250</v>
      </c>
      <c r="J1051" s="43">
        <v>28.46</v>
      </c>
      <c r="K1051" s="43">
        <v>104.83</v>
      </c>
      <c r="L1051" s="56">
        <v>12.7</v>
      </c>
      <c r="M1051" s="35">
        <v>4.7510000000000003</v>
      </c>
      <c r="N1051" s="43"/>
      <c r="O1051" s="57"/>
      <c r="P1051" s="57">
        <v>5.0999999999999996</v>
      </c>
      <c r="Q1051" s="57">
        <v>4.0999999999999996</v>
      </c>
      <c r="R1051" s="57">
        <v>4.8</v>
      </c>
      <c r="S1051" s="24" t="s">
        <v>5531</v>
      </c>
      <c r="T1051" s="26"/>
      <c r="U1051" s="24" t="s">
        <v>867</v>
      </c>
      <c r="V1051" s="58"/>
      <c r="W1051" s="58"/>
      <c r="X1051" s="26">
        <v>1</v>
      </c>
      <c r="Y1051" s="26">
        <v>0</v>
      </c>
      <c r="Z1051" s="26">
        <v>72</v>
      </c>
      <c r="AA1051" s="26"/>
      <c r="AB1051" s="58"/>
      <c r="AC1051" s="24" t="s">
        <v>3573</v>
      </c>
      <c r="AD1051" s="26" t="s">
        <v>361</v>
      </c>
      <c r="AE1051" s="26" t="s">
        <v>2152</v>
      </c>
      <c r="AF1051" s="26"/>
      <c r="AG1051" s="26"/>
      <c r="AH1051" s="26"/>
      <c r="AI1051" s="26"/>
      <c r="AJ1051" s="26" t="s">
        <v>3476</v>
      </c>
      <c r="AK1051" s="24"/>
      <c r="AL1051" s="24" t="s">
        <v>3575</v>
      </c>
      <c r="AM1051" s="26"/>
      <c r="AN1051" s="26"/>
      <c r="AO1051" s="26"/>
      <c r="AP1051" s="26"/>
      <c r="AQ1051" s="26"/>
      <c r="AR1051" s="26" t="s">
        <v>129</v>
      </c>
      <c r="AS1051" s="26"/>
      <c r="AT1051" s="26"/>
      <c r="AU1051" s="26" t="s">
        <v>128</v>
      </c>
      <c r="AV1051" s="26" t="s">
        <v>128</v>
      </c>
      <c r="AW1051" s="26" t="s">
        <v>128</v>
      </c>
      <c r="AX1051" s="26" t="s">
        <v>129</v>
      </c>
      <c r="AY1051" s="26"/>
      <c r="AZ1051" s="26" t="s">
        <v>3574</v>
      </c>
      <c r="BA1051" s="41"/>
    </row>
    <row r="1052" spans="1:53" ht="16.05" customHeight="1" x14ac:dyDescent="0.3">
      <c r="A1052" s="23">
        <v>2013</v>
      </c>
      <c r="B1052" s="24" t="s">
        <v>590</v>
      </c>
      <c r="C1052" s="24" t="s">
        <v>590</v>
      </c>
      <c r="D1052" s="24" t="s">
        <v>3576</v>
      </c>
      <c r="E1052" s="25">
        <v>41394</v>
      </c>
      <c r="F1052" s="38">
        <v>4.4130787037037038E-2</v>
      </c>
      <c r="G1052" s="22">
        <v>41394</v>
      </c>
      <c r="H1052" s="37">
        <v>0.37746527777777777</v>
      </c>
      <c r="I1052" s="34" t="s">
        <v>6250</v>
      </c>
      <c r="J1052" s="43">
        <v>51.35</v>
      </c>
      <c r="K1052" s="43">
        <v>92.64</v>
      </c>
      <c r="L1052" s="56">
        <v>12</v>
      </c>
      <c r="M1052" s="35">
        <v>5.0259999999999998</v>
      </c>
      <c r="N1052" s="43"/>
      <c r="O1052" s="57"/>
      <c r="P1052" s="57">
        <v>5.3</v>
      </c>
      <c r="Q1052" s="57">
        <v>4.5999999999999996</v>
      </c>
      <c r="R1052" s="57">
        <v>5.3</v>
      </c>
      <c r="S1052" s="27" t="s">
        <v>5298</v>
      </c>
      <c r="T1052" s="26" t="s">
        <v>139</v>
      </c>
      <c r="U1052" s="24" t="s">
        <v>867</v>
      </c>
      <c r="V1052" s="58"/>
      <c r="W1052" s="58"/>
      <c r="X1052" s="26">
        <v>0</v>
      </c>
      <c r="Y1052" s="26">
        <v>0</v>
      </c>
      <c r="Z1052" s="26">
        <v>0</v>
      </c>
      <c r="AA1052" s="26"/>
      <c r="AB1052" s="58"/>
      <c r="AC1052" s="24"/>
      <c r="AD1052" s="26" t="s">
        <v>1050</v>
      </c>
      <c r="AE1052" s="26">
        <v>0</v>
      </c>
      <c r="AF1052" s="26"/>
      <c r="AG1052" s="26"/>
      <c r="AH1052" s="26"/>
      <c r="AI1052" s="26"/>
      <c r="AJ1052" s="26" t="s">
        <v>1631</v>
      </c>
      <c r="AK1052" s="24"/>
      <c r="AL1052" s="24"/>
      <c r="AM1052" s="26"/>
      <c r="AN1052" s="26"/>
      <c r="AO1052" s="26"/>
      <c r="AP1052" s="26"/>
      <c r="AQ1052" s="26"/>
      <c r="AR1052" s="26" t="s">
        <v>129</v>
      </c>
      <c r="AS1052" s="26"/>
      <c r="AT1052" s="26"/>
      <c r="AU1052" s="26" t="s">
        <v>128</v>
      </c>
      <c r="AV1052" s="26" t="s">
        <v>128</v>
      </c>
      <c r="AW1052" s="26" t="s">
        <v>128</v>
      </c>
      <c r="AX1052" s="26" t="s">
        <v>129</v>
      </c>
      <c r="AY1052" s="26"/>
      <c r="AZ1052" s="26" t="s">
        <v>3577</v>
      </c>
      <c r="BA1052" s="41"/>
    </row>
    <row r="1053" spans="1:53" ht="16.05" customHeight="1" x14ac:dyDescent="0.3">
      <c r="A1053" s="26">
        <v>2013</v>
      </c>
      <c r="B1053" s="24" t="s">
        <v>357</v>
      </c>
      <c r="C1053" s="24" t="s">
        <v>358</v>
      </c>
      <c r="D1053" s="24" t="s">
        <v>2139</v>
      </c>
      <c r="E1053" s="25">
        <v>41394</v>
      </c>
      <c r="F1053" s="38">
        <v>0.40407881944444446</v>
      </c>
      <c r="G1053" s="22">
        <v>41394</v>
      </c>
      <c r="H1053" s="37">
        <v>0.63324074074074077</v>
      </c>
      <c r="I1053" s="34" t="s">
        <v>6250</v>
      </c>
      <c r="J1053" s="26">
        <v>33.169600000000003</v>
      </c>
      <c r="K1053" s="26">
        <v>75.738100000000003</v>
      </c>
      <c r="L1053" s="26">
        <v>16</v>
      </c>
      <c r="M1053" s="43">
        <v>4.34</v>
      </c>
      <c r="N1053" s="43"/>
      <c r="O1053" s="57">
        <v>4</v>
      </c>
      <c r="P1053" s="57">
        <v>4.5999999999999996</v>
      </c>
      <c r="Q1053" s="57">
        <v>3.2</v>
      </c>
      <c r="R1053" s="57">
        <v>4.3</v>
      </c>
      <c r="S1053" s="24" t="s">
        <v>5110</v>
      </c>
      <c r="T1053" s="26"/>
      <c r="U1053" s="24"/>
      <c r="V1053" s="41"/>
      <c r="W1053" s="41"/>
      <c r="X1053" s="26">
        <v>0</v>
      </c>
      <c r="Y1053" s="26">
        <v>0</v>
      </c>
      <c r="Z1053" s="26">
        <v>0</v>
      </c>
      <c r="AA1053" s="26"/>
      <c r="AB1053" s="41"/>
      <c r="AC1053" s="41"/>
      <c r="AD1053" s="26" t="s">
        <v>1050</v>
      </c>
      <c r="AE1053" s="26">
        <v>0</v>
      </c>
      <c r="AF1053" s="41"/>
      <c r="AG1053" s="26"/>
      <c r="AH1053" s="26"/>
      <c r="AI1053" s="26"/>
      <c r="AJ1053" s="26" t="s">
        <v>387</v>
      </c>
      <c r="AK1053" s="41"/>
      <c r="AL1053" s="24" t="s">
        <v>4916</v>
      </c>
      <c r="AM1053" s="41"/>
      <c r="AN1053" s="41"/>
      <c r="AO1053" s="41"/>
      <c r="AP1053" s="41"/>
      <c r="AQ1053" s="41"/>
      <c r="AR1053" s="26" t="s">
        <v>129</v>
      </c>
      <c r="AS1053" s="26"/>
      <c r="AT1053" s="26"/>
      <c r="AU1053" s="26" t="s">
        <v>128</v>
      </c>
      <c r="AV1053" s="26" t="s">
        <v>128</v>
      </c>
      <c r="AW1053" s="26" t="s">
        <v>128</v>
      </c>
      <c r="AX1053" s="26" t="s">
        <v>129</v>
      </c>
      <c r="AY1053" s="26"/>
      <c r="AZ1053" s="26" t="s">
        <v>4915</v>
      </c>
      <c r="BA1053" s="41"/>
    </row>
    <row r="1054" spans="1:53" ht="16.05" customHeight="1" x14ac:dyDescent="0.3">
      <c r="A1054" s="23">
        <v>2013</v>
      </c>
      <c r="B1054" s="24" t="s">
        <v>187</v>
      </c>
      <c r="C1054" s="24" t="s">
        <v>188</v>
      </c>
      <c r="D1054" s="24" t="s">
        <v>3578</v>
      </c>
      <c r="E1054" s="25">
        <v>41395</v>
      </c>
      <c r="F1054" s="38">
        <v>0.77156134259259257</v>
      </c>
      <c r="G1054" s="22">
        <v>41395</v>
      </c>
      <c r="H1054" s="37">
        <v>0.95906249999999993</v>
      </c>
      <c r="I1054" s="34" t="s">
        <v>6250</v>
      </c>
      <c r="J1054" s="43">
        <v>28.07</v>
      </c>
      <c r="K1054" s="43">
        <v>51.78</v>
      </c>
      <c r="L1054" s="56">
        <v>12</v>
      </c>
      <c r="M1054" s="35">
        <v>4.9939999999999998</v>
      </c>
      <c r="N1054" s="43"/>
      <c r="O1054" s="57"/>
      <c r="P1054" s="57">
        <v>5.2</v>
      </c>
      <c r="Q1054" s="57">
        <v>4.3</v>
      </c>
      <c r="R1054" s="57">
        <v>5.2</v>
      </c>
      <c r="S1054" s="27" t="s">
        <v>5352</v>
      </c>
      <c r="T1054" s="26"/>
      <c r="U1054" s="24" t="s">
        <v>867</v>
      </c>
      <c r="V1054" s="58"/>
      <c r="W1054" s="58"/>
      <c r="X1054" s="26">
        <v>0</v>
      </c>
      <c r="Y1054" s="26">
        <v>0</v>
      </c>
      <c r="Z1054" s="26">
        <v>0</v>
      </c>
      <c r="AA1054" s="26"/>
      <c r="AB1054" s="58"/>
      <c r="AC1054" s="24"/>
      <c r="AD1054" s="26" t="s">
        <v>2152</v>
      </c>
      <c r="AE1054" s="26" t="s">
        <v>232</v>
      </c>
      <c r="AF1054" s="26"/>
      <c r="AG1054" s="26"/>
      <c r="AH1054" s="26"/>
      <c r="AI1054" s="26"/>
      <c r="AJ1054" s="26" t="s">
        <v>3493</v>
      </c>
      <c r="AK1054" s="24"/>
      <c r="AL1054" s="24" t="s">
        <v>3580</v>
      </c>
      <c r="AM1054" s="26"/>
      <c r="AN1054" s="26"/>
      <c r="AO1054" s="26"/>
      <c r="AP1054" s="26"/>
      <c r="AQ1054" s="26"/>
      <c r="AR1054" s="26" t="s">
        <v>129</v>
      </c>
      <c r="AS1054" s="26"/>
      <c r="AT1054" s="26"/>
      <c r="AU1054" s="26" t="s">
        <v>128</v>
      </c>
      <c r="AV1054" s="26" t="s">
        <v>128</v>
      </c>
      <c r="AW1054" s="26" t="s">
        <v>128</v>
      </c>
      <c r="AX1054" s="26" t="s">
        <v>129</v>
      </c>
      <c r="AY1054" s="26"/>
      <c r="AZ1054" s="26" t="s">
        <v>3579</v>
      </c>
      <c r="BA1054" s="41"/>
    </row>
    <row r="1055" spans="1:53" ht="16.05" customHeight="1" x14ac:dyDescent="0.3">
      <c r="A1055" s="23">
        <v>2013</v>
      </c>
      <c r="B1055" s="24" t="s">
        <v>254</v>
      </c>
      <c r="C1055" s="24" t="s">
        <v>255</v>
      </c>
      <c r="D1055" s="24" t="s">
        <v>3581</v>
      </c>
      <c r="E1055" s="25">
        <v>41396</v>
      </c>
      <c r="F1055" s="38">
        <v>0.788599537037037</v>
      </c>
      <c r="G1055" s="22">
        <v>41396</v>
      </c>
      <c r="H1055" s="37">
        <v>0.83026620370370363</v>
      </c>
      <c r="I1055" s="34" t="s">
        <v>6250</v>
      </c>
      <c r="J1055" s="43">
        <v>35.6</v>
      </c>
      <c r="K1055" s="43">
        <v>0.08</v>
      </c>
      <c r="L1055" s="56">
        <v>6</v>
      </c>
      <c r="M1055" s="43">
        <v>4.4000000000000004</v>
      </c>
      <c r="N1055" s="43"/>
      <c r="O1055" s="57"/>
      <c r="P1055" s="57">
        <v>4.0999999999999996</v>
      </c>
      <c r="Q1055" s="57">
        <v>3.4</v>
      </c>
      <c r="R1055" s="57">
        <v>4.3</v>
      </c>
      <c r="S1055" s="24" t="s">
        <v>5419</v>
      </c>
      <c r="T1055" s="26" t="s">
        <v>497</v>
      </c>
      <c r="U1055" s="24" t="s">
        <v>867</v>
      </c>
      <c r="V1055" s="58"/>
      <c r="W1055" s="58"/>
      <c r="X1055" s="26">
        <v>0</v>
      </c>
      <c r="Y1055" s="26">
        <v>0</v>
      </c>
      <c r="Z1055" s="26">
        <v>17</v>
      </c>
      <c r="AA1055" s="26"/>
      <c r="AB1055" s="58"/>
      <c r="AC1055" s="24"/>
      <c r="AD1055" s="26" t="s">
        <v>3491</v>
      </c>
      <c r="AE1055" s="26">
        <v>0</v>
      </c>
      <c r="AF1055" s="26"/>
      <c r="AG1055" s="26"/>
      <c r="AH1055" s="26"/>
      <c r="AI1055" s="26"/>
      <c r="AJ1055" s="26" t="s">
        <v>1631</v>
      </c>
      <c r="AK1055" s="24"/>
      <c r="AL1055" s="24"/>
      <c r="AM1055" s="26"/>
      <c r="AN1055" s="26"/>
      <c r="AO1055" s="26"/>
      <c r="AP1055" s="26"/>
      <c r="AQ1055" s="26"/>
      <c r="AR1055" s="26" t="s">
        <v>129</v>
      </c>
      <c r="AS1055" s="26"/>
      <c r="AT1055" s="26"/>
      <c r="AU1055" s="26" t="s">
        <v>128</v>
      </c>
      <c r="AV1055" s="26" t="s">
        <v>128</v>
      </c>
      <c r="AW1055" s="26" t="s">
        <v>128</v>
      </c>
      <c r="AX1055" s="26" t="s">
        <v>129</v>
      </c>
      <c r="AY1055" s="26"/>
      <c r="AZ1055" s="26" t="s">
        <v>3582</v>
      </c>
      <c r="BA1055" s="41"/>
    </row>
    <row r="1056" spans="1:53" ht="16.05" customHeight="1" x14ac:dyDescent="0.3">
      <c r="A1056" s="23">
        <v>2013</v>
      </c>
      <c r="B1056" s="24" t="s">
        <v>187</v>
      </c>
      <c r="C1056" s="24" t="s">
        <v>188</v>
      </c>
      <c r="D1056" s="24" t="s">
        <v>3583</v>
      </c>
      <c r="E1056" s="25">
        <v>41403</v>
      </c>
      <c r="F1056" s="38">
        <v>0.33440393518518513</v>
      </c>
      <c r="G1056" s="22">
        <v>41403</v>
      </c>
      <c r="H1056" s="37">
        <v>0.52189814814814817</v>
      </c>
      <c r="I1056" s="34" t="s">
        <v>6250</v>
      </c>
      <c r="J1056" s="43">
        <v>26.51</v>
      </c>
      <c r="K1056" s="43">
        <v>57.69</v>
      </c>
      <c r="L1056" s="56">
        <v>12</v>
      </c>
      <c r="M1056" s="35">
        <v>5.0179999999999998</v>
      </c>
      <c r="N1056" s="43"/>
      <c r="O1056" s="57"/>
      <c r="P1056" s="57">
        <v>4.9000000000000004</v>
      </c>
      <c r="Q1056" s="57">
        <v>4.5</v>
      </c>
      <c r="R1056" s="57">
        <v>5</v>
      </c>
      <c r="S1056" s="27" t="s">
        <v>5339</v>
      </c>
      <c r="T1056" s="26"/>
      <c r="U1056" s="24" t="s">
        <v>867</v>
      </c>
      <c r="V1056" s="58"/>
      <c r="W1056" s="58"/>
      <c r="X1056" s="26">
        <v>0</v>
      </c>
      <c r="Y1056" s="26">
        <v>0</v>
      </c>
      <c r="Z1056" s="26">
        <v>0</v>
      </c>
      <c r="AA1056" s="26"/>
      <c r="AB1056" s="58"/>
      <c r="AC1056" s="24"/>
      <c r="AD1056" s="26" t="s">
        <v>3491</v>
      </c>
      <c r="AE1056" s="26">
        <v>0</v>
      </c>
      <c r="AF1056" s="26"/>
      <c r="AG1056" s="26"/>
      <c r="AH1056" s="26"/>
      <c r="AI1056" s="26"/>
      <c r="AJ1056" s="26" t="s">
        <v>3476</v>
      </c>
      <c r="AK1056" s="24"/>
      <c r="AL1056" s="24" t="s">
        <v>3585</v>
      </c>
      <c r="AM1056" s="26"/>
      <c r="AN1056" s="26"/>
      <c r="AO1056" s="26"/>
      <c r="AP1056" s="26"/>
      <c r="AQ1056" s="26"/>
      <c r="AR1056" s="26" t="s">
        <v>129</v>
      </c>
      <c r="AS1056" s="26"/>
      <c r="AT1056" s="26"/>
      <c r="AU1056" s="26" t="s">
        <v>128</v>
      </c>
      <c r="AV1056" s="26" t="s">
        <v>128</v>
      </c>
      <c r="AW1056" s="26" t="s">
        <v>128</v>
      </c>
      <c r="AX1056" s="26" t="s">
        <v>129</v>
      </c>
      <c r="AY1056" s="26"/>
      <c r="AZ1056" s="26" t="s">
        <v>3584</v>
      </c>
      <c r="BA1056" s="41"/>
    </row>
    <row r="1057" spans="1:53" ht="16.05" customHeight="1" x14ac:dyDescent="0.3">
      <c r="A1057" s="23">
        <v>2013</v>
      </c>
      <c r="B1057" s="24" t="s">
        <v>187</v>
      </c>
      <c r="C1057" s="24" t="s">
        <v>188</v>
      </c>
      <c r="D1057" s="24" t="s">
        <v>3586</v>
      </c>
      <c r="E1057" s="25">
        <v>41404</v>
      </c>
      <c r="F1057" s="38">
        <v>0.66332500000000005</v>
      </c>
      <c r="G1057" s="22">
        <v>41404</v>
      </c>
      <c r="H1057" s="37">
        <v>0.85082175925925929</v>
      </c>
      <c r="I1057" s="34" t="s">
        <v>6250</v>
      </c>
      <c r="J1057" s="43">
        <v>37.590000000000003</v>
      </c>
      <c r="K1057" s="43">
        <v>57.305999999999997</v>
      </c>
      <c r="L1057" s="56">
        <v>24.3</v>
      </c>
      <c r="M1057" s="43">
        <v>4.34</v>
      </c>
      <c r="N1057" s="43"/>
      <c r="O1057" s="57"/>
      <c r="P1057" s="57">
        <v>3.9</v>
      </c>
      <c r="Q1057" s="57">
        <v>3.2</v>
      </c>
      <c r="R1057" s="57">
        <v>4.2</v>
      </c>
      <c r="S1057" s="27" t="s">
        <v>5110</v>
      </c>
      <c r="T1057" s="26"/>
      <c r="U1057" s="24" t="s">
        <v>867</v>
      </c>
      <c r="V1057" s="58"/>
      <c r="W1057" s="58"/>
      <c r="X1057" s="26">
        <v>0</v>
      </c>
      <c r="Y1057" s="26">
        <v>0</v>
      </c>
      <c r="Z1057" s="26">
        <v>0</v>
      </c>
      <c r="AA1057" s="26"/>
      <c r="AB1057" s="58"/>
      <c r="AC1057" s="24"/>
      <c r="AD1057" s="26" t="s">
        <v>1050</v>
      </c>
      <c r="AE1057" s="26">
        <v>0</v>
      </c>
      <c r="AF1057" s="26"/>
      <c r="AG1057" s="26"/>
      <c r="AH1057" s="26"/>
      <c r="AI1057" s="26"/>
      <c r="AJ1057" s="26" t="s">
        <v>3493</v>
      </c>
      <c r="AK1057" s="24"/>
      <c r="AL1057" s="24" t="s">
        <v>3588</v>
      </c>
      <c r="AM1057" s="26"/>
      <c r="AN1057" s="26"/>
      <c r="AO1057" s="26"/>
      <c r="AP1057" s="26"/>
      <c r="AQ1057" s="26"/>
      <c r="AR1057" s="26" t="s">
        <v>129</v>
      </c>
      <c r="AS1057" s="26"/>
      <c r="AT1057" s="26"/>
      <c r="AU1057" s="26" t="s">
        <v>128</v>
      </c>
      <c r="AV1057" s="26" t="s">
        <v>128</v>
      </c>
      <c r="AW1057" s="26" t="s">
        <v>128</v>
      </c>
      <c r="AX1057" s="26" t="s">
        <v>129</v>
      </c>
      <c r="AY1057" s="26"/>
      <c r="AZ1057" s="26" t="s">
        <v>3587</v>
      </c>
      <c r="BA1057" s="41"/>
    </row>
    <row r="1058" spans="1:53" ht="16.05" customHeight="1" x14ac:dyDescent="0.3">
      <c r="A1058" s="23">
        <v>2013</v>
      </c>
      <c r="B1058" s="24" t="s">
        <v>254</v>
      </c>
      <c r="C1058" s="24" t="s">
        <v>350</v>
      </c>
      <c r="D1058" s="24" t="s">
        <v>350</v>
      </c>
      <c r="E1058" s="25">
        <v>41405</v>
      </c>
      <c r="F1058" s="38">
        <v>0.19628472222222224</v>
      </c>
      <c r="G1058" s="22">
        <v>41405</v>
      </c>
      <c r="H1058" s="37">
        <v>0.27961805555555558</v>
      </c>
      <c r="I1058" s="34" t="s">
        <v>6250</v>
      </c>
      <c r="J1058" s="43">
        <v>32.799999999999997</v>
      </c>
      <c r="K1058" s="43">
        <v>12.33</v>
      </c>
      <c r="L1058" s="56">
        <v>10</v>
      </c>
      <c r="M1058" s="43">
        <v>4.8</v>
      </c>
      <c r="N1058" s="43"/>
      <c r="O1058" s="57"/>
      <c r="P1058" s="57">
        <v>4.5999999999999996</v>
      </c>
      <c r="Q1058" s="57"/>
      <c r="R1058" s="57">
        <v>4.7</v>
      </c>
      <c r="S1058" s="27" t="s">
        <v>5277</v>
      </c>
      <c r="T1058" s="26"/>
      <c r="U1058" s="24" t="s">
        <v>867</v>
      </c>
      <c r="V1058" s="58"/>
      <c r="W1058" s="58"/>
      <c r="X1058" s="26">
        <v>0</v>
      </c>
      <c r="Y1058" s="26">
        <v>0</v>
      </c>
      <c r="Z1058" s="26">
        <v>0</v>
      </c>
      <c r="AA1058" s="26"/>
      <c r="AB1058" s="58"/>
      <c r="AC1058" s="24"/>
      <c r="AD1058" s="26" t="s">
        <v>1050</v>
      </c>
      <c r="AE1058" s="26">
        <v>0</v>
      </c>
      <c r="AF1058" s="26"/>
      <c r="AG1058" s="26"/>
      <c r="AH1058" s="26"/>
      <c r="AI1058" s="26"/>
      <c r="AJ1058" s="26" t="s">
        <v>1631</v>
      </c>
      <c r="AK1058" s="24"/>
      <c r="AL1058" s="24"/>
      <c r="AM1058" s="26"/>
      <c r="AN1058" s="26"/>
      <c r="AO1058" s="26"/>
      <c r="AP1058" s="26"/>
      <c r="AQ1058" s="26"/>
      <c r="AR1058" s="26" t="s">
        <v>129</v>
      </c>
      <c r="AS1058" s="26"/>
      <c r="AT1058" s="26"/>
      <c r="AU1058" s="26" t="s">
        <v>128</v>
      </c>
      <c r="AV1058" s="26" t="s">
        <v>128</v>
      </c>
      <c r="AW1058" s="26" t="s">
        <v>128</v>
      </c>
      <c r="AX1058" s="26" t="s">
        <v>129</v>
      </c>
      <c r="AY1058" s="26"/>
      <c r="AZ1058" s="26" t="s">
        <v>3589</v>
      </c>
      <c r="BA1058" s="41"/>
    </row>
    <row r="1059" spans="1:53" ht="16.05" customHeight="1" x14ac:dyDescent="0.3">
      <c r="A1059" s="23">
        <v>2013</v>
      </c>
      <c r="B1059" s="24" t="s">
        <v>187</v>
      </c>
      <c r="C1059" s="24" t="s">
        <v>188</v>
      </c>
      <c r="D1059" s="24" t="s">
        <v>3590</v>
      </c>
      <c r="E1059" s="25">
        <v>41406</v>
      </c>
      <c r="F1059" s="38">
        <v>0.94478460648148144</v>
      </c>
      <c r="G1059" s="22">
        <v>41407</v>
      </c>
      <c r="H1059" s="37">
        <v>0.13228009259259257</v>
      </c>
      <c r="I1059" s="34" t="s">
        <v>6250</v>
      </c>
      <c r="J1059" s="43">
        <v>29.446000000000002</v>
      </c>
      <c r="K1059" s="43">
        <v>52.59</v>
      </c>
      <c r="L1059" s="56">
        <v>0</v>
      </c>
      <c r="M1059" s="43">
        <v>4.4400000000000004</v>
      </c>
      <c r="N1059" s="43"/>
      <c r="O1059" s="57"/>
      <c r="P1059" s="57">
        <v>4.5</v>
      </c>
      <c r="Q1059" s="57">
        <v>3.4</v>
      </c>
      <c r="R1059" s="57">
        <v>4.4000000000000004</v>
      </c>
      <c r="S1059" s="27" t="s">
        <v>5110</v>
      </c>
      <c r="T1059" s="26"/>
      <c r="U1059" s="24" t="s">
        <v>867</v>
      </c>
      <c r="V1059" s="58"/>
      <c r="W1059" s="58"/>
      <c r="X1059" s="26">
        <v>0</v>
      </c>
      <c r="Y1059" s="26">
        <v>0</v>
      </c>
      <c r="Z1059" s="26">
        <v>12</v>
      </c>
      <c r="AA1059" s="26"/>
      <c r="AB1059" s="58"/>
      <c r="AC1059" s="24"/>
      <c r="AD1059" s="26">
        <v>0</v>
      </c>
      <c r="AE1059" s="26">
        <v>0</v>
      </c>
      <c r="AF1059" s="26"/>
      <c r="AG1059" s="26"/>
      <c r="AH1059" s="26"/>
      <c r="AI1059" s="26"/>
      <c r="AJ1059" s="26" t="s">
        <v>1631</v>
      </c>
      <c r="AK1059" s="24"/>
      <c r="AL1059" s="24"/>
      <c r="AM1059" s="26"/>
      <c r="AN1059" s="26"/>
      <c r="AO1059" s="26"/>
      <c r="AP1059" s="26"/>
      <c r="AQ1059" s="26"/>
      <c r="AR1059" s="26" t="s">
        <v>129</v>
      </c>
      <c r="AS1059" s="26"/>
      <c r="AT1059" s="26"/>
      <c r="AU1059" s="26" t="s">
        <v>128</v>
      </c>
      <c r="AV1059" s="26" t="s">
        <v>128</v>
      </c>
      <c r="AW1059" s="26" t="s">
        <v>128</v>
      </c>
      <c r="AX1059" s="26" t="s">
        <v>129</v>
      </c>
      <c r="AY1059" s="26"/>
      <c r="AZ1059" s="26" t="s">
        <v>3591</v>
      </c>
      <c r="BA1059" s="41"/>
    </row>
    <row r="1060" spans="1:53" ht="16.05" customHeight="1" x14ac:dyDescent="0.3">
      <c r="A1060" s="26">
        <v>2013</v>
      </c>
      <c r="B1060" s="24" t="s">
        <v>357</v>
      </c>
      <c r="C1060" s="24" t="s">
        <v>358</v>
      </c>
      <c r="D1060" s="24" t="s">
        <v>2139</v>
      </c>
      <c r="E1060" s="25">
        <v>41408</v>
      </c>
      <c r="F1060" s="38">
        <v>0.83342453703703701</v>
      </c>
      <c r="G1060" s="22">
        <v>41409</v>
      </c>
      <c r="H1060" s="37">
        <v>6.2592592592592589E-2</v>
      </c>
      <c r="I1060" s="34" t="s">
        <v>6250</v>
      </c>
      <c r="J1060" s="26">
        <v>33.033099999999997</v>
      </c>
      <c r="K1060" s="26">
        <v>75.620199999999997</v>
      </c>
      <c r="L1060" s="26">
        <v>65.900000000000006</v>
      </c>
      <c r="M1060" s="43">
        <v>4.79</v>
      </c>
      <c r="N1060" s="43"/>
      <c r="O1060" s="57">
        <v>4.5</v>
      </c>
      <c r="P1060" s="57">
        <v>4.5999999999999996</v>
      </c>
      <c r="Q1060" s="57"/>
      <c r="R1060" s="57">
        <v>4.8</v>
      </c>
      <c r="S1060" s="24" t="s">
        <v>5110</v>
      </c>
      <c r="T1060" s="26"/>
      <c r="U1060" s="24"/>
      <c r="V1060" s="41"/>
      <c r="W1060" s="41"/>
      <c r="X1060" s="26">
        <v>1</v>
      </c>
      <c r="Y1060" s="26">
        <v>0</v>
      </c>
      <c r="Z1060" s="26">
        <v>0</v>
      </c>
      <c r="AA1060" s="26"/>
      <c r="AB1060" s="41"/>
      <c r="AC1060" s="41" t="s">
        <v>4917</v>
      </c>
      <c r="AD1060" s="26" t="s">
        <v>1050</v>
      </c>
      <c r="AE1060" s="26">
        <v>0</v>
      </c>
      <c r="AF1060" s="41"/>
      <c r="AG1060" s="26"/>
      <c r="AH1060" s="26"/>
      <c r="AI1060" s="26"/>
      <c r="AJ1060" s="26" t="s">
        <v>390</v>
      </c>
      <c r="AK1060" s="41" t="s">
        <v>4919</v>
      </c>
      <c r="AL1060" s="24" t="s">
        <v>4920</v>
      </c>
      <c r="AM1060" s="41"/>
      <c r="AN1060" s="41"/>
      <c r="AO1060" s="41"/>
      <c r="AP1060" s="41"/>
      <c r="AQ1060" s="41"/>
      <c r="AR1060" s="26" t="s">
        <v>129</v>
      </c>
      <c r="AS1060" s="26"/>
      <c r="AT1060" s="26"/>
      <c r="AU1060" s="26" t="s">
        <v>128</v>
      </c>
      <c r="AV1060" s="26" t="s">
        <v>128</v>
      </c>
      <c r="AW1060" s="26" t="s">
        <v>128</v>
      </c>
      <c r="AX1060" s="26" t="s">
        <v>129</v>
      </c>
      <c r="AY1060" s="26"/>
      <c r="AZ1060" s="26" t="s">
        <v>4918</v>
      </c>
      <c r="BA1060" s="41"/>
    </row>
    <row r="1061" spans="1:53" ht="16.05" customHeight="1" x14ac:dyDescent="0.3">
      <c r="A1061" s="23">
        <v>2013</v>
      </c>
      <c r="B1061" s="27" t="s">
        <v>254</v>
      </c>
      <c r="C1061" s="27" t="s">
        <v>255</v>
      </c>
      <c r="D1061" s="27" t="s">
        <v>3160</v>
      </c>
      <c r="E1061" s="28">
        <v>41413</v>
      </c>
      <c r="F1061" s="36">
        <v>0.38016203703703705</v>
      </c>
      <c r="G1061" s="22">
        <v>41413</v>
      </c>
      <c r="H1061" s="37">
        <v>0.42182870370370368</v>
      </c>
      <c r="I1061" s="34" t="s">
        <v>6250</v>
      </c>
      <c r="J1061" s="35">
        <v>36.703000000000003</v>
      </c>
      <c r="K1061" s="35">
        <v>5.2610000000000001</v>
      </c>
      <c r="L1061" s="42">
        <v>6.7</v>
      </c>
      <c r="M1061" s="35">
        <v>5.2140000000000004</v>
      </c>
      <c r="N1061" s="35">
        <v>5.4</v>
      </c>
      <c r="O1061" s="44">
        <v>5.5</v>
      </c>
      <c r="P1061" s="44">
        <v>5</v>
      </c>
      <c r="Q1061" s="44">
        <v>4.9000000000000004</v>
      </c>
      <c r="R1061" s="44"/>
      <c r="S1061" s="24" t="s">
        <v>5532</v>
      </c>
      <c r="T1061" s="23"/>
      <c r="U1061" s="27"/>
      <c r="V1061" s="46"/>
      <c r="W1061" s="47"/>
      <c r="X1061" s="23"/>
      <c r="Y1061" s="23"/>
      <c r="Z1061" s="50" t="s">
        <v>6262</v>
      </c>
      <c r="AA1061" s="23"/>
      <c r="AB1061" s="47"/>
      <c r="AC1061" s="27"/>
      <c r="AD1061" s="50" t="s">
        <v>211</v>
      </c>
      <c r="AE1061" s="23"/>
      <c r="AF1061" s="23" t="s">
        <v>141</v>
      </c>
      <c r="AG1061" s="23"/>
      <c r="AH1061" s="23"/>
      <c r="AI1061" s="23"/>
      <c r="AJ1061" s="23" t="s">
        <v>1631</v>
      </c>
      <c r="AK1061" s="27"/>
      <c r="AL1061" s="27"/>
      <c r="AM1061" s="23"/>
      <c r="AN1061" s="23"/>
      <c r="AO1061" s="23" t="s">
        <v>129</v>
      </c>
      <c r="AP1061" s="23"/>
      <c r="AQ1061" s="23" t="s">
        <v>129</v>
      </c>
      <c r="AR1061" s="23"/>
      <c r="AS1061" s="23" t="s">
        <v>129</v>
      </c>
      <c r="AT1061" s="23"/>
      <c r="AU1061" s="23" t="s">
        <v>129</v>
      </c>
      <c r="AV1061" s="23" t="s">
        <v>128</v>
      </c>
      <c r="AW1061" s="23" t="s">
        <v>129</v>
      </c>
      <c r="AX1061" s="23" t="s">
        <v>129</v>
      </c>
      <c r="AY1061" s="23"/>
      <c r="AZ1061" s="23" t="s">
        <v>3161</v>
      </c>
      <c r="BA1061" s="65" t="s">
        <v>6261</v>
      </c>
    </row>
    <row r="1062" spans="1:53" ht="16.05" customHeight="1" x14ac:dyDescent="0.3">
      <c r="A1062" s="26">
        <v>2013</v>
      </c>
      <c r="B1062" s="24" t="s">
        <v>254</v>
      </c>
      <c r="C1062" s="24" t="s">
        <v>255</v>
      </c>
      <c r="D1062" s="24" t="s">
        <v>4921</v>
      </c>
      <c r="E1062" s="25">
        <v>41417</v>
      </c>
      <c r="F1062" s="38">
        <v>0.83547442129629623</v>
      </c>
      <c r="G1062" s="22">
        <v>41417</v>
      </c>
      <c r="H1062" s="37">
        <v>0.87714120370370363</v>
      </c>
      <c r="I1062" s="34" t="s">
        <v>6250</v>
      </c>
      <c r="J1062" s="26">
        <v>36.441000000000003</v>
      </c>
      <c r="K1062" s="26">
        <v>3.5249999999999999</v>
      </c>
      <c r="L1062" s="26">
        <v>0</v>
      </c>
      <c r="M1062" s="43">
        <v>4.32</v>
      </c>
      <c r="N1062" s="43"/>
      <c r="O1062" s="57"/>
      <c r="P1062" s="57">
        <v>4.0999999999999996</v>
      </c>
      <c r="Q1062" s="57">
        <v>4.5999999999999996</v>
      </c>
      <c r="R1062" s="57">
        <v>4.5</v>
      </c>
      <c r="S1062" s="24" t="s">
        <v>5110</v>
      </c>
      <c r="T1062" s="26"/>
      <c r="U1062" s="24" t="s">
        <v>867</v>
      </c>
      <c r="V1062" s="41"/>
      <c r="W1062" s="41"/>
      <c r="X1062" s="26">
        <v>0</v>
      </c>
      <c r="Y1062" s="26">
        <v>0</v>
      </c>
      <c r="Z1062" s="26">
        <v>0</v>
      </c>
      <c r="AA1062" s="26"/>
      <c r="AB1062" s="41"/>
      <c r="AC1062" s="41"/>
      <c r="AD1062" s="26" t="s">
        <v>3491</v>
      </c>
      <c r="AE1062" s="26">
        <v>0</v>
      </c>
      <c r="AF1062" s="41"/>
      <c r="AG1062" s="26"/>
      <c r="AH1062" s="26"/>
      <c r="AI1062" s="26"/>
      <c r="AJ1062" s="26" t="s">
        <v>3476</v>
      </c>
      <c r="AK1062" s="41"/>
      <c r="AL1062" s="24" t="s">
        <v>5076</v>
      </c>
      <c r="AM1062" s="41"/>
      <c r="AN1062" s="41"/>
      <c r="AO1062" s="41"/>
      <c r="AP1062" s="41"/>
      <c r="AQ1062" s="41"/>
      <c r="AR1062" s="26" t="s">
        <v>129</v>
      </c>
      <c r="AS1062" s="26"/>
      <c r="AT1062" s="26"/>
      <c r="AU1062" s="26" t="s">
        <v>128</v>
      </c>
      <c r="AV1062" s="26" t="s">
        <v>128</v>
      </c>
      <c r="AW1062" s="26" t="s">
        <v>128</v>
      </c>
      <c r="AX1062" s="26" t="s">
        <v>129</v>
      </c>
      <c r="AY1062" s="26"/>
      <c r="AZ1062" s="26" t="s">
        <v>4922</v>
      </c>
      <c r="BA1062" s="41"/>
    </row>
    <row r="1063" spans="1:53" ht="16.05" customHeight="1" x14ac:dyDescent="0.3">
      <c r="A1063" s="23">
        <v>2013</v>
      </c>
      <c r="B1063" s="24" t="s">
        <v>393</v>
      </c>
      <c r="C1063" s="24" t="s">
        <v>3592</v>
      </c>
      <c r="D1063" s="24" t="s">
        <v>395</v>
      </c>
      <c r="E1063" s="25">
        <v>41418</v>
      </c>
      <c r="F1063" s="38">
        <v>0.92955914351851854</v>
      </c>
      <c r="G1063" s="22">
        <v>41419</v>
      </c>
      <c r="H1063" s="37">
        <v>0.13789351851851853</v>
      </c>
      <c r="I1063" s="34" t="s">
        <v>6250</v>
      </c>
      <c r="J1063" s="43">
        <v>40.911999999999999</v>
      </c>
      <c r="K1063" s="43">
        <v>69.171000000000006</v>
      </c>
      <c r="L1063" s="56">
        <v>19.2</v>
      </c>
      <c r="M1063" s="43">
        <v>5.3</v>
      </c>
      <c r="N1063" s="43"/>
      <c r="O1063" s="57"/>
      <c r="P1063" s="57">
        <v>5.2</v>
      </c>
      <c r="Q1063" s="57">
        <v>5.2</v>
      </c>
      <c r="R1063" s="57">
        <v>5.5</v>
      </c>
      <c r="S1063" s="24" t="s">
        <v>35</v>
      </c>
      <c r="T1063" s="26" t="s">
        <v>134</v>
      </c>
      <c r="U1063" s="24" t="s">
        <v>867</v>
      </c>
      <c r="V1063" s="58"/>
      <c r="W1063" s="58"/>
      <c r="X1063" s="26">
        <v>0</v>
      </c>
      <c r="Y1063" s="26">
        <v>0</v>
      </c>
      <c r="Z1063" s="26" t="s">
        <v>232</v>
      </c>
      <c r="AA1063" s="26"/>
      <c r="AB1063" s="58"/>
      <c r="AC1063" s="24"/>
      <c r="AD1063" s="26" t="s">
        <v>2152</v>
      </c>
      <c r="AE1063" s="26" t="s">
        <v>232</v>
      </c>
      <c r="AF1063" s="26"/>
      <c r="AG1063" s="26"/>
      <c r="AH1063" s="26"/>
      <c r="AI1063" s="26"/>
      <c r="AJ1063" s="26" t="s">
        <v>1631</v>
      </c>
      <c r="AK1063" s="24"/>
      <c r="AL1063" s="24"/>
      <c r="AM1063" s="26"/>
      <c r="AN1063" s="26"/>
      <c r="AO1063" s="26"/>
      <c r="AP1063" s="26"/>
      <c r="AQ1063" s="26"/>
      <c r="AR1063" s="26" t="s">
        <v>129</v>
      </c>
      <c r="AS1063" s="26"/>
      <c r="AT1063" s="26"/>
      <c r="AU1063" s="26" t="s">
        <v>128</v>
      </c>
      <c r="AV1063" s="26" t="s">
        <v>128</v>
      </c>
      <c r="AW1063" s="26" t="s">
        <v>128</v>
      </c>
      <c r="AX1063" s="26" t="s">
        <v>129</v>
      </c>
      <c r="AY1063" s="26"/>
      <c r="AZ1063" s="26" t="s">
        <v>3593</v>
      </c>
      <c r="BA1063" s="41"/>
    </row>
    <row r="1064" spans="1:53" ht="16.05" customHeight="1" x14ac:dyDescent="0.3">
      <c r="A1064" s="23">
        <v>2013</v>
      </c>
      <c r="B1064" s="24" t="s">
        <v>254</v>
      </c>
      <c r="C1064" s="24" t="s">
        <v>255</v>
      </c>
      <c r="D1064" s="24" t="s">
        <v>3160</v>
      </c>
      <c r="E1064" s="25">
        <v>41420</v>
      </c>
      <c r="F1064" s="38">
        <v>0.66731597222222216</v>
      </c>
      <c r="G1064" s="22">
        <v>41420</v>
      </c>
      <c r="H1064" s="37">
        <v>0.70898148148148143</v>
      </c>
      <c r="I1064" s="34" t="s">
        <v>6250</v>
      </c>
      <c r="J1064" s="43">
        <v>36.659999999999997</v>
      </c>
      <c r="K1064" s="43">
        <v>5.17</v>
      </c>
      <c r="L1064" s="56">
        <v>20.100000000000001</v>
      </c>
      <c r="M1064" s="35">
        <v>4.9539999999999997</v>
      </c>
      <c r="N1064" s="35">
        <v>5</v>
      </c>
      <c r="O1064" s="57"/>
      <c r="P1064" s="57">
        <v>5</v>
      </c>
      <c r="Q1064" s="57">
        <v>4.2</v>
      </c>
      <c r="R1064" s="57">
        <v>5</v>
      </c>
      <c r="S1064" s="24" t="s">
        <v>5533</v>
      </c>
      <c r="T1064" s="26"/>
      <c r="U1064" s="24" t="s">
        <v>867</v>
      </c>
      <c r="V1064" s="58"/>
      <c r="W1064" s="58"/>
      <c r="X1064" s="26">
        <v>0</v>
      </c>
      <c r="Y1064" s="26">
        <v>0</v>
      </c>
      <c r="Z1064" s="26">
        <v>20</v>
      </c>
      <c r="AA1064" s="26"/>
      <c r="AB1064" s="58"/>
      <c r="AC1064" s="24"/>
      <c r="AD1064" s="26" t="s">
        <v>2152</v>
      </c>
      <c r="AE1064" s="26" t="s">
        <v>232</v>
      </c>
      <c r="AF1064" s="26"/>
      <c r="AG1064" s="26"/>
      <c r="AH1064" s="26"/>
      <c r="AI1064" s="26"/>
      <c r="AJ1064" s="26" t="s">
        <v>3493</v>
      </c>
      <c r="AK1064" s="24"/>
      <c r="AL1064" s="24" t="s">
        <v>3595</v>
      </c>
      <c r="AM1064" s="26"/>
      <c r="AN1064" s="26"/>
      <c r="AO1064" s="26"/>
      <c r="AP1064" s="26"/>
      <c r="AQ1064" s="26"/>
      <c r="AR1064" s="26" t="s">
        <v>129</v>
      </c>
      <c r="AS1064" s="26"/>
      <c r="AT1064" s="26"/>
      <c r="AU1064" s="26" t="s">
        <v>128</v>
      </c>
      <c r="AV1064" s="26" t="s">
        <v>128</v>
      </c>
      <c r="AW1064" s="26" t="s">
        <v>128</v>
      </c>
      <c r="AX1064" s="26" t="s">
        <v>129</v>
      </c>
      <c r="AY1064" s="26"/>
      <c r="AZ1064" s="26" t="s">
        <v>3594</v>
      </c>
      <c r="BA1064" s="41"/>
    </row>
    <row r="1065" spans="1:53" ht="16.05" customHeight="1" x14ac:dyDescent="0.3">
      <c r="A1065" s="23">
        <v>2013</v>
      </c>
      <c r="B1065" s="24" t="s">
        <v>148</v>
      </c>
      <c r="C1065" s="24" t="s">
        <v>191</v>
      </c>
      <c r="D1065" s="24" t="s">
        <v>3596</v>
      </c>
      <c r="E1065" s="25">
        <v>41423</v>
      </c>
      <c r="F1065" s="38">
        <v>0.60975925925925922</v>
      </c>
      <c r="G1065" s="22">
        <v>41423</v>
      </c>
      <c r="H1065" s="37">
        <v>0.31809027777777776</v>
      </c>
      <c r="I1065" s="34" t="s">
        <v>6250</v>
      </c>
      <c r="J1065" s="43">
        <v>34.412999999999997</v>
      </c>
      <c r="K1065" s="43">
        <v>-119.926</v>
      </c>
      <c r="L1065" s="56">
        <v>8</v>
      </c>
      <c r="M1065" s="35">
        <v>4.976</v>
      </c>
      <c r="N1065" s="43">
        <v>4.7</v>
      </c>
      <c r="O1065" s="57"/>
      <c r="P1065" s="57">
        <v>4.9000000000000004</v>
      </c>
      <c r="Q1065" s="57">
        <v>4</v>
      </c>
      <c r="R1065" s="57">
        <v>4.5999999999999996</v>
      </c>
      <c r="S1065" s="24" t="s">
        <v>6180</v>
      </c>
      <c r="T1065" s="26" t="s">
        <v>139</v>
      </c>
      <c r="U1065" s="24" t="s">
        <v>867</v>
      </c>
      <c r="V1065" s="58"/>
      <c r="W1065" s="58"/>
      <c r="X1065" s="26">
        <v>0</v>
      </c>
      <c r="Y1065" s="26">
        <v>0</v>
      </c>
      <c r="Z1065" s="26">
        <v>0</v>
      </c>
      <c r="AA1065" s="26"/>
      <c r="AB1065" s="58"/>
      <c r="AC1065" s="24"/>
      <c r="AD1065" s="26" t="s">
        <v>3483</v>
      </c>
      <c r="AE1065" s="26">
        <v>0</v>
      </c>
      <c r="AF1065" s="26"/>
      <c r="AG1065" s="26"/>
      <c r="AH1065" s="26"/>
      <c r="AI1065" s="26"/>
      <c r="AJ1065" s="26" t="s">
        <v>1631</v>
      </c>
      <c r="AK1065" s="24"/>
      <c r="AL1065" s="24"/>
      <c r="AM1065" s="26"/>
      <c r="AN1065" s="26"/>
      <c r="AO1065" s="26"/>
      <c r="AP1065" s="26"/>
      <c r="AQ1065" s="26"/>
      <c r="AR1065" s="26" t="s">
        <v>129</v>
      </c>
      <c r="AS1065" s="26"/>
      <c r="AT1065" s="26"/>
      <c r="AU1065" s="26" t="s">
        <v>128</v>
      </c>
      <c r="AV1065" s="26" t="s">
        <v>128</v>
      </c>
      <c r="AW1065" s="26" t="s">
        <v>128</v>
      </c>
      <c r="AX1065" s="26" t="s">
        <v>129</v>
      </c>
      <c r="AY1065" s="26"/>
      <c r="AZ1065" s="26" t="s">
        <v>3597</v>
      </c>
      <c r="BA1065" s="41"/>
    </row>
    <row r="1066" spans="1:53" ht="16.05" customHeight="1" x14ac:dyDescent="0.3">
      <c r="A1066" s="23">
        <v>2013</v>
      </c>
      <c r="B1066" s="24" t="s">
        <v>187</v>
      </c>
      <c r="C1066" s="24" t="s">
        <v>188</v>
      </c>
      <c r="D1066" s="24" t="s">
        <v>3583</v>
      </c>
      <c r="E1066" s="25">
        <v>41425</v>
      </c>
      <c r="F1066" s="38">
        <v>0.2222652777777778</v>
      </c>
      <c r="G1066" s="22">
        <v>41425</v>
      </c>
      <c r="H1066" s="37">
        <v>0.40976851851851853</v>
      </c>
      <c r="I1066" s="34" t="s">
        <v>6250</v>
      </c>
      <c r="J1066" s="43">
        <v>26.585000000000001</v>
      </c>
      <c r="K1066" s="43">
        <v>57.802</v>
      </c>
      <c r="L1066" s="56">
        <v>10</v>
      </c>
      <c r="M1066" s="43">
        <v>4.6500000000000004</v>
      </c>
      <c r="N1066" s="43"/>
      <c r="O1066" s="57"/>
      <c r="P1066" s="57">
        <v>4.5999999999999996</v>
      </c>
      <c r="Q1066" s="57">
        <v>3.7</v>
      </c>
      <c r="R1066" s="57">
        <v>4.8</v>
      </c>
      <c r="S1066" s="27" t="s">
        <v>5110</v>
      </c>
      <c r="T1066" s="26"/>
      <c r="U1066" s="24" t="s">
        <v>867</v>
      </c>
      <c r="V1066" s="58"/>
      <c r="W1066" s="58"/>
      <c r="X1066" s="26">
        <v>0</v>
      </c>
      <c r="Y1066" s="26">
        <v>0</v>
      </c>
      <c r="Z1066" s="26">
        <v>0</v>
      </c>
      <c r="AA1066" s="26"/>
      <c r="AB1066" s="58"/>
      <c r="AC1066" s="24"/>
      <c r="AD1066" s="26" t="s">
        <v>1050</v>
      </c>
      <c r="AE1066" s="26">
        <v>0</v>
      </c>
      <c r="AF1066" s="26"/>
      <c r="AG1066" s="26"/>
      <c r="AH1066" s="26"/>
      <c r="AI1066" s="26"/>
      <c r="AJ1066" s="26" t="s">
        <v>3493</v>
      </c>
      <c r="AK1066" s="24"/>
      <c r="AL1066" s="24" t="s">
        <v>3206</v>
      </c>
      <c r="AM1066" s="26"/>
      <c r="AN1066" s="26"/>
      <c r="AO1066" s="26"/>
      <c r="AP1066" s="26"/>
      <c r="AQ1066" s="26"/>
      <c r="AR1066" s="26" t="s">
        <v>129</v>
      </c>
      <c r="AS1066" s="26"/>
      <c r="AT1066" s="26"/>
      <c r="AU1066" s="26" t="s">
        <v>128</v>
      </c>
      <c r="AV1066" s="26" t="s">
        <v>128</v>
      </c>
      <c r="AW1066" s="26" t="s">
        <v>128</v>
      </c>
      <c r="AX1066" s="26" t="s">
        <v>129</v>
      </c>
      <c r="AY1066" s="26"/>
      <c r="AZ1066" s="26" t="s">
        <v>3598</v>
      </c>
      <c r="BA1066" s="41"/>
    </row>
    <row r="1067" spans="1:53" ht="16.05" customHeight="1" x14ac:dyDescent="0.3">
      <c r="A1067" s="23">
        <v>2013</v>
      </c>
      <c r="B1067" s="24" t="s">
        <v>679</v>
      </c>
      <c r="C1067" s="24" t="s">
        <v>2617</v>
      </c>
      <c r="D1067" s="24" t="s">
        <v>2617</v>
      </c>
      <c r="E1067" s="25">
        <v>41430</v>
      </c>
      <c r="F1067" s="38">
        <v>0.7817912037037037</v>
      </c>
      <c r="G1067" s="22">
        <v>41430</v>
      </c>
      <c r="H1067" s="37">
        <v>0.86512731481481486</v>
      </c>
      <c r="I1067" s="34" t="s">
        <v>6250</v>
      </c>
      <c r="J1067" s="43">
        <v>48.006</v>
      </c>
      <c r="K1067" s="43">
        <v>19.228000000000002</v>
      </c>
      <c r="L1067" s="56">
        <v>11.9</v>
      </c>
      <c r="M1067" s="43">
        <v>4.28</v>
      </c>
      <c r="N1067" s="43"/>
      <c r="O1067" s="57"/>
      <c r="P1067" s="57">
        <v>3.8</v>
      </c>
      <c r="Q1067" s="57">
        <v>3.1</v>
      </c>
      <c r="R1067" s="57">
        <v>4.0999999999999996</v>
      </c>
      <c r="S1067" s="27" t="s">
        <v>5110</v>
      </c>
      <c r="T1067" s="26"/>
      <c r="U1067" s="24" t="s">
        <v>867</v>
      </c>
      <c r="V1067" s="58"/>
      <c r="W1067" s="58"/>
      <c r="X1067" s="26">
        <v>0</v>
      </c>
      <c r="Y1067" s="26">
        <v>0</v>
      </c>
      <c r="Z1067" s="26">
        <v>0</v>
      </c>
      <c r="AA1067" s="26"/>
      <c r="AB1067" s="58"/>
      <c r="AC1067" s="24"/>
      <c r="AD1067" s="26" t="s">
        <v>1050</v>
      </c>
      <c r="AE1067" s="26">
        <v>0</v>
      </c>
      <c r="AF1067" s="26"/>
      <c r="AG1067" s="26"/>
      <c r="AH1067" s="26"/>
      <c r="AI1067" s="26"/>
      <c r="AJ1067" s="26" t="s">
        <v>1631</v>
      </c>
      <c r="AK1067" s="24"/>
      <c r="AL1067" s="24"/>
      <c r="AM1067" s="26"/>
      <c r="AN1067" s="26"/>
      <c r="AO1067" s="26"/>
      <c r="AP1067" s="26"/>
      <c r="AQ1067" s="26"/>
      <c r="AR1067" s="26" t="s">
        <v>129</v>
      </c>
      <c r="AS1067" s="26"/>
      <c r="AT1067" s="26"/>
      <c r="AU1067" s="26" t="s">
        <v>128</v>
      </c>
      <c r="AV1067" s="26" t="s">
        <v>128</v>
      </c>
      <c r="AW1067" s="26" t="s">
        <v>128</v>
      </c>
      <c r="AX1067" s="26" t="s">
        <v>129</v>
      </c>
      <c r="AY1067" s="26"/>
      <c r="AZ1067" s="26" t="s">
        <v>3601</v>
      </c>
      <c r="BA1067" s="41"/>
    </row>
    <row r="1068" spans="1:53" ht="16.05" customHeight="1" x14ac:dyDescent="0.3">
      <c r="A1068" s="23">
        <v>2013</v>
      </c>
      <c r="B1068" s="24" t="s">
        <v>148</v>
      </c>
      <c r="C1068" s="24" t="s">
        <v>149</v>
      </c>
      <c r="D1068" s="24" t="s">
        <v>3603</v>
      </c>
      <c r="E1068" s="25">
        <v>41433</v>
      </c>
      <c r="F1068" s="38">
        <v>0.2763353009259259</v>
      </c>
      <c r="G1068" s="22">
        <v>41433</v>
      </c>
      <c r="H1068" s="37">
        <v>6.7997685185185189E-2</v>
      </c>
      <c r="I1068" s="34" t="s">
        <v>6250</v>
      </c>
      <c r="J1068" s="43">
        <v>16.492999999999999</v>
      </c>
      <c r="K1068" s="43">
        <v>-94.525999999999996</v>
      </c>
      <c r="L1068" s="56">
        <v>73.5</v>
      </c>
      <c r="M1068" s="43">
        <v>4.09</v>
      </c>
      <c r="N1068" s="43"/>
      <c r="O1068" s="57"/>
      <c r="P1068" s="57">
        <v>4.0999999999999996</v>
      </c>
      <c r="Q1068" s="57">
        <v>3.4</v>
      </c>
      <c r="R1068" s="57">
        <v>4.5999999999999996</v>
      </c>
      <c r="S1068" s="27" t="s">
        <v>5110</v>
      </c>
      <c r="T1068" s="26"/>
      <c r="U1068" s="24" t="s">
        <v>867</v>
      </c>
      <c r="V1068" s="58"/>
      <c r="W1068" s="58"/>
      <c r="X1068" s="26">
        <v>0</v>
      </c>
      <c r="Y1068" s="26">
        <v>0</v>
      </c>
      <c r="Z1068" s="26">
        <v>0</v>
      </c>
      <c r="AA1068" s="26"/>
      <c r="AB1068" s="58"/>
      <c r="AC1068" s="24"/>
      <c r="AD1068" s="26" t="s">
        <v>1050</v>
      </c>
      <c r="AE1068" s="26">
        <v>0</v>
      </c>
      <c r="AF1068" s="26"/>
      <c r="AG1068" s="26"/>
      <c r="AH1068" s="26"/>
      <c r="AI1068" s="26"/>
      <c r="AJ1068" s="26" t="s">
        <v>3476</v>
      </c>
      <c r="AK1068" s="24"/>
      <c r="AL1068" s="24" t="s">
        <v>5483</v>
      </c>
      <c r="AM1068" s="26"/>
      <c r="AN1068" s="26"/>
      <c r="AO1068" s="26"/>
      <c r="AP1068" s="26"/>
      <c r="AQ1068" s="26"/>
      <c r="AR1068" s="26" t="s">
        <v>129</v>
      </c>
      <c r="AS1068" s="26"/>
      <c r="AT1068" s="26"/>
      <c r="AU1068" s="26" t="s">
        <v>128</v>
      </c>
      <c r="AV1068" s="26" t="s">
        <v>128</v>
      </c>
      <c r="AW1068" s="26" t="s">
        <v>128</v>
      </c>
      <c r="AX1068" s="26" t="s">
        <v>129</v>
      </c>
      <c r="AY1068" s="26"/>
      <c r="AZ1068" s="26" t="s">
        <v>3604</v>
      </c>
      <c r="BA1068" s="39" t="s">
        <v>5491</v>
      </c>
    </row>
    <row r="1069" spans="1:53" ht="16.05" customHeight="1" x14ac:dyDescent="0.3">
      <c r="A1069" s="23">
        <v>2013</v>
      </c>
      <c r="B1069" s="24" t="s">
        <v>294</v>
      </c>
      <c r="C1069" s="24" t="s">
        <v>295</v>
      </c>
      <c r="D1069" s="24" t="s">
        <v>3605</v>
      </c>
      <c r="E1069" s="25">
        <v>41434</v>
      </c>
      <c r="F1069" s="38">
        <v>0.59878472222222223</v>
      </c>
      <c r="G1069" s="22">
        <v>41434</v>
      </c>
      <c r="H1069" s="37">
        <v>0.9946180555555556</v>
      </c>
      <c r="I1069" s="34" t="s">
        <v>6250</v>
      </c>
      <c r="J1069" s="43">
        <v>-26.11</v>
      </c>
      <c r="K1069" s="43">
        <v>131.994</v>
      </c>
      <c r="L1069" s="56">
        <v>0</v>
      </c>
      <c r="M1069" s="35">
        <v>5.4660000000000002</v>
      </c>
      <c r="N1069" s="43">
        <v>5.3</v>
      </c>
      <c r="O1069" s="44">
        <v>5.7</v>
      </c>
      <c r="P1069" s="57">
        <v>5.6</v>
      </c>
      <c r="Q1069" s="57">
        <v>5.5</v>
      </c>
      <c r="R1069" s="57">
        <v>5.8</v>
      </c>
      <c r="S1069" s="24" t="s">
        <v>5453</v>
      </c>
      <c r="T1069" s="26" t="s">
        <v>134</v>
      </c>
      <c r="U1069" s="24" t="s">
        <v>867</v>
      </c>
      <c r="V1069" s="58"/>
      <c r="W1069" s="58"/>
      <c r="X1069" s="26">
        <v>0</v>
      </c>
      <c r="Y1069" s="26">
        <v>0</v>
      </c>
      <c r="Z1069" s="26">
        <v>0</v>
      </c>
      <c r="AA1069" s="26"/>
      <c r="AB1069" s="58"/>
      <c r="AC1069" s="24"/>
      <c r="AD1069" s="26" t="s">
        <v>3489</v>
      </c>
      <c r="AE1069" s="26">
        <v>0</v>
      </c>
      <c r="AF1069" s="26"/>
      <c r="AG1069" s="26"/>
      <c r="AH1069" s="26"/>
      <c r="AI1069" s="26"/>
      <c r="AJ1069" s="26" t="s">
        <v>1631</v>
      </c>
      <c r="AK1069" s="24"/>
      <c r="AL1069" s="24"/>
      <c r="AM1069" s="26"/>
      <c r="AN1069" s="26"/>
      <c r="AO1069" s="26"/>
      <c r="AP1069" s="26"/>
      <c r="AQ1069" s="26"/>
      <c r="AR1069" s="26" t="s">
        <v>129</v>
      </c>
      <c r="AS1069" s="26"/>
      <c r="AT1069" s="26"/>
      <c r="AU1069" s="26" t="s">
        <v>128</v>
      </c>
      <c r="AV1069" s="26" t="s">
        <v>128</v>
      </c>
      <c r="AW1069" s="26" t="s">
        <v>128</v>
      </c>
      <c r="AX1069" s="26" t="s">
        <v>129</v>
      </c>
      <c r="AY1069" s="26"/>
      <c r="AZ1069" s="26" t="s">
        <v>3606</v>
      </c>
      <c r="BA1069" s="41"/>
    </row>
    <row r="1070" spans="1:53" ht="16.05" customHeight="1" x14ac:dyDescent="0.3">
      <c r="A1070" s="23">
        <v>2013</v>
      </c>
      <c r="B1070" s="24" t="s">
        <v>123</v>
      </c>
      <c r="C1070" s="24" t="s">
        <v>124</v>
      </c>
      <c r="D1070" s="24" t="s">
        <v>124</v>
      </c>
      <c r="E1070" s="25">
        <v>41437</v>
      </c>
      <c r="F1070" s="38">
        <v>0.79367523148148145</v>
      </c>
      <c r="G1070" s="22">
        <v>41437</v>
      </c>
      <c r="H1070" s="37">
        <v>0.9186805555555555</v>
      </c>
      <c r="I1070" s="34" t="s">
        <v>6250</v>
      </c>
      <c r="J1070" s="43">
        <v>38.613</v>
      </c>
      <c r="K1070" s="43">
        <v>43.642000000000003</v>
      </c>
      <c r="L1070" s="56">
        <v>9.5</v>
      </c>
      <c r="M1070" s="43">
        <v>4.7699999999999996</v>
      </c>
      <c r="N1070" s="43"/>
      <c r="O1070" s="57"/>
      <c r="P1070" s="57">
        <v>4.5</v>
      </c>
      <c r="Q1070" s="57">
        <v>3.9</v>
      </c>
      <c r="R1070" s="57">
        <v>4.5999999999999996</v>
      </c>
      <c r="S1070" s="27" t="s">
        <v>5110</v>
      </c>
      <c r="T1070" s="26"/>
      <c r="U1070" s="24" t="s">
        <v>867</v>
      </c>
      <c r="V1070" s="58"/>
      <c r="W1070" s="58"/>
      <c r="X1070" s="26">
        <v>0</v>
      </c>
      <c r="Y1070" s="26">
        <v>0</v>
      </c>
      <c r="Z1070" s="26">
        <v>0</v>
      </c>
      <c r="AA1070" s="26"/>
      <c r="AB1070" s="58"/>
      <c r="AC1070" s="24"/>
      <c r="AD1070" s="26" t="s">
        <v>1050</v>
      </c>
      <c r="AE1070" s="26">
        <v>0</v>
      </c>
      <c r="AF1070" s="26"/>
      <c r="AG1070" s="26"/>
      <c r="AH1070" s="26"/>
      <c r="AI1070" s="26"/>
      <c r="AJ1070" s="26" t="s">
        <v>3493</v>
      </c>
      <c r="AK1070" s="24"/>
      <c r="AL1070" s="24" t="s">
        <v>3506</v>
      </c>
      <c r="AM1070" s="26"/>
      <c r="AN1070" s="26"/>
      <c r="AO1070" s="26"/>
      <c r="AP1070" s="26"/>
      <c r="AQ1070" s="26"/>
      <c r="AR1070" s="26" t="s">
        <v>129</v>
      </c>
      <c r="AS1070" s="26"/>
      <c r="AT1070" s="26"/>
      <c r="AU1070" s="26" t="s">
        <v>128</v>
      </c>
      <c r="AV1070" s="26" t="s">
        <v>128</v>
      </c>
      <c r="AW1070" s="26" t="s">
        <v>128</v>
      </c>
      <c r="AX1070" s="26" t="s">
        <v>129</v>
      </c>
      <c r="AY1070" s="26"/>
      <c r="AZ1070" s="26" t="s">
        <v>3607</v>
      </c>
      <c r="BA1070" s="41"/>
    </row>
    <row r="1071" spans="1:53" ht="16.05" customHeight="1" x14ac:dyDescent="0.3">
      <c r="A1071" s="23">
        <v>2013</v>
      </c>
      <c r="B1071" s="27" t="s">
        <v>590</v>
      </c>
      <c r="C1071" s="27" t="s">
        <v>590</v>
      </c>
      <c r="D1071" s="27" t="s">
        <v>3162</v>
      </c>
      <c r="E1071" s="28">
        <v>41443</v>
      </c>
      <c r="F1071" s="36">
        <v>0.95982638888888883</v>
      </c>
      <c r="G1071" s="22">
        <v>41444</v>
      </c>
      <c r="H1071" s="37">
        <v>0.29315972222222225</v>
      </c>
      <c r="I1071" s="34" t="s">
        <v>6250</v>
      </c>
      <c r="J1071" s="35">
        <v>54.262999999999998</v>
      </c>
      <c r="K1071" s="35">
        <v>86.173000000000002</v>
      </c>
      <c r="L1071" s="42">
        <v>9.9</v>
      </c>
      <c r="M1071" s="35">
        <v>5.274</v>
      </c>
      <c r="N1071" s="35"/>
      <c r="O1071" s="44"/>
      <c r="P1071" s="44">
        <v>5.6</v>
      </c>
      <c r="Q1071" s="44"/>
      <c r="R1071" s="44"/>
      <c r="S1071" s="24" t="s">
        <v>5351</v>
      </c>
      <c r="T1071" s="23" t="s">
        <v>134</v>
      </c>
      <c r="U1071" s="27" t="s">
        <v>193</v>
      </c>
      <c r="V1071" s="46"/>
      <c r="W1071" s="47"/>
      <c r="X1071" s="23"/>
      <c r="Y1071" s="23"/>
      <c r="Z1071" s="23"/>
      <c r="AA1071" s="23"/>
      <c r="AB1071" s="47"/>
      <c r="AC1071" s="27"/>
      <c r="AD1071" s="23">
        <v>500</v>
      </c>
      <c r="AE1071" s="23"/>
      <c r="AF1071" s="23" t="s">
        <v>141</v>
      </c>
      <c r="AG1071" s="23"/>
      <c r="AH1071" s="23"/>
      <c r="AI1071" s="23"/>
      <c r="AJ1071" s="23" t="s">
        <v>1631</v>
      </c>
      <c r="AK1071" s="27"/>
      <c r="AL1071" s="27" t="s">
        <v>6263</v>
      </c>
      <c r="AM1071" s="23"/>
      <c r="AN1071" s="23"/>
      <c r="AO1071" s="23"/>
      <c r="AP1071" s="23"/>
      <c r="AQ1071" s="23" t="s">
        <v>129</v>
      </c>
      <c r="AR1071" s="23"/>
      <c r="AS1071" s="23" t="s">
        <v>128</v>
      </c>
      <c r="AT1071" s="23"/>
      <c r="AU1071" s="23" t="s">
        <v>129</v>
      </c>
      <c r="AV1071" s="23" t="s">
        <v>128</v>
      </c>
      <c r="AW1071" s="23" t="s">
        <v>128</v>
      </c>
      <c r="AX1071" s="23" t="s">
        <v>129</v>
      </c>
      <c r="AY1071" s="23"/>
      <c r="AZ1071" s="23" t="s">
        <v>3163</v>
      </c>
      <c r="BA1071" s="45" t="s">
        <v>3164</v>
      </c>
    </row>
    <row r="1072" spans="1:53" ht="16.05" customHeight="1" x14ac:dyDescent="0.3">
      <c r="A1072" s="23">
        <v>2013</v>
      </c>
      <c r="B1072" s="24" t="s">
        <v>130</v>
      </c>
      <c r="C1072" s="24" t="s">
        <v>131</v>
      </c>
      <c r="D1072" s="24" t="s">
        <v>2225</v>
      </c>
      <c r="E1072" s="25">
        <v>41445</v>
      </c>
      <c r="F1072" s="38">
        <v>0.37863240740740739</v>
      </c>
      <c r="G1072" s="22">
        <v>41445</v>
      </c>
      <c r="H1072" s="37">
        <v>0.71196759259259268</v>
      </c>
      <c r="I1072" s="34" t="s">
        <v>6250</v>
      </c>
      <c r="J1072" s="43">
        <v>49.863999999999997</v>
      </c>
      <c r="K1072" s="43">
        <v>125.265</v>
      </c>
      <c r="L1072" s="56">
        <v>10</v>
      </c>
      <c r="M1072" s="43">
        <v>4.7699999999999996</v>
      </c>
      <c r="N1072" s="43"/>
      <c r="O1072" s="57"/>
      <c r="P1072" s="57">
        <v>4.3</v>
      </c>
      <c r="Q1072" s="57">
        <v>3.9</v>
      </c>
      <c r="R1072" s="57">
        <v>5</v>
      </c>
      <c r="S1072" s="27" t="s">
        <v>5110</v>
      </c>
      <c r="T1072" s="26"/>
      <c r="U1072" s="24" t="s">
        <v>867</v>
      </c>
      <c r="V1072" s="58"/>
      <c r="W1072" s="58"/>
      <c r="X1072" s="26">
        <v>0</v>
      </c>
      <c r="Y1072" s="26">
        <v>0</v>
      </c>
      <c r="Z1072" s="26">
        <v>0</v>
      </c>
      <c r="AA1072" s="26"/>
      <c r="AB1072" s="58"/>
      <c r="AC1072" s="24"/>
      <c r="AD1072" s="26" t="s">
        <v>2152</v>
      </c>
      <c r="AE1072" s="26" t="s">
        <v>232</v>
      </c>
      <c r="AF1072" s="26"/>
      <c r="AG1072" s="26"/>
      <c r="AH1072" s="26"/>
      <c r="AI1072" s="26"/>
      <c r="AJ1072" s="26" t="s">
        <v>1631</v>
      </c>
      <c r="AK1072" s="24"/>
      <c r="AL1072" s="24"/>
      <c r="AM1072" s="26"/>
      <c r="AN1072" s="26"/>
      <c r="AO1072" s="26"/>
      <c r="AP1072" s="26"/>
      <c r="AQ1072" s="26"/>
      <c r="AR1072" s="26" t="s">
        <v>129</v>
      </c>
      <c r="AS1072" s="26"/>
      <c r="AT1072" s="26"/>
      <c r="AU1072" s="26" t="s">
        <v>128</v>
      </c>
      <c r="AV1072" s="26" t="s">
        <v>128</v>
      </c>
      <c r="AW1072" s="26" t="s">
        <v>128</v>
      </c>
      <c r="AX1072" s="26" t="s">
        <v>129</v>
      </c>
      <c r="AY1072" s="26"/>
      <c r="AZ1072" s="26" t="s">
        <v>3608</v>
      </c>
      <c r="BA1072" s="41"/>
    </row>
    <row r="1073" spans="1:53" ht="16.05" customHeight="1" x14ac:dyDescent="0.3">
      <c r="A1073" s="23">
        <v>2013</v>
      </c>
      <c r="B1073" s="24" t="s">
        <v>159</v>
      </c>
      <c r="C1073" s="24" t="s">
        <v>160</v>
      </c>
      <c r="D1073" s="24" t="s">
        <v>525</v>
      </c>
      <c r="E1073" s="25">
        <v>41446</v>
      </c>
      <c r="F1073" s="38">
        <v>0.4402430555555556</v>
      </c>
      <c r="G1073" s="22">
        <v>41446</v>
      </c>
      <c r="H1073" s="37">
        <v>0.52357638888888891</v>
      </c>
      <c r="I1073" s="34" t="s">
        <v>6250</v>
      </c>
      <c r="J1073" s="43">
        <v>44.152999999999999</v>
      </c>
      <c r="K1073" s="43">
        <v>10.135</v>
      </c>
      <c r="L1073" s="56">
        <v>5.0999999999999996</v>
      </c>
      <c r="M1073" s="35">
        <v>5.3520000000000003</v>
      </c>
      <c r="N1073" s="35">
        <v>5.36</v>
      </c>
      <c r="O1073" s="57"/>
      <c r="P1073" s="57">
        <v>5.0999999999999996</v>
      </c>
      <c r="Q1073" s="57">
        <v>4.9000000000000004</v>
      </c>
      <c r="R1073" s="57">
        <v>5.3</v>
      </c>
      <c r="S1073" s="24" t="s">
        <v>6181</v>
      </c>
      <c r="T1073" s="26" t="s">
        <v>139</v>
      </c>
      <c r="U1073" s="24" t="s">
        <v>867</v>
      </c>
      <c r="V1073" s="58"/>
      <c r="W1073" s="58"/>
      <c r="X1073" s="26">
        <v>0</v>
      </c>
      <c r="Y1073" s="26">
        <v>0</v>
      </c>
      <c r="Z1073" s="26">
        <v>7</v>
      </c>
      <c r="AA1073" s="26"/>
      <c r="AB1073" s="58"/>
      <c r="AC1073" s="24" t="s">
        <v>3609</v>
      </c>
      <c r="AD1073" s="26" t="s">
        <v>2152</v>
      </c>
      <c r="AE1073" s="26" t="s">
        <v>232</v>
      </c>
      <c r="AF1073" s="26"/>
      <c r="AG1073" s="26"/>
      <c r="AH1073" s="26"/>
      <c r="AI1073" s="26"/>
      <c r="AJ1073" s="26" t="s">
        <v>1631</v>
      </c>
      <c r="AK1073" s="24" t="s">
        <v>102</v>
      </c>
      <c r="AL1073" s="24"/>
      <c r="AM1073" s="26"/>
      <c r="AN1073" s="26"/>
      <c r="AO1073" s="26"/>
      <c r="AP1073" s="26"/>
      <c r="AQ1073" s="26"/>
      <c r="AR1073" s="26" t="s">
        <v>129</v>
      </c>
      <c r="AS1073" s="26"/>
      <c r="AT1073" s="26"/>
      <c r="AU1073" s="26" t="s">
        <v>128</v>
      </c>
      <c r="AV1073" s="26" t="s">
        <v>128</v>
      </c>
      <c r="AW1073" s="26" t="s">
        <v>128</v>
      </c>
      <c r="AX1073" s="26" t="s">
        <v>129</v>
      </c>
      <c r="AY1073" s="26"/>
      <c r="AZ1073" s="26" t="s">
        <v>3610</v>
      </c>
      <c r="BA1073" s="41"/>
    </row>
    <row r="1074" spans="1:53" ht="16.05" customHeight="1" x14ac:dyDescent="0.3">
      <c r="A1074" s="23">
        <v>2013</v>
      </c>
      <c r="B1074" s="27" t="s">
        <v>218</v>
      </c>
      <c r="C1074" s="27" t="s">
        <v>426</v>
      </c>
      <c r="D1074" s="27" t="s">
        <v>3165</v>
      </c>
      <c r="E1074" s="28">
        <v>41447</v>
      </c>
      <c r="F1074" s="36">
        <v>0.23795138888888889</v>
      </c>
      <c r="G1074" s="28">
        <v>41447</v>
      </c>
      <c r="H1074" s="36">
        <v>0.57128472222222226</v>
      </c>
      <c r="I1074" s="34" t="s">
        <v>6252</v>
      </c>
      <c r="J1074" s="35">
        <v>-8.3049999999999997</v>
      </c>
      <c r="K1074" s="35">
        <v>116.05800000000001</v>
      </c>
      <c r="L1074" s="42">
        <v>47</v>
      </c>
      <c r="M1074" s="35">
        <v>5.2460000000000004</v>
      </c>
      <c r="N1074" s="35"/>
      <c r="O1074" s="44"/>
      <c r="P1074" s="44">
        <v>5.0999999999999996</v>
      </c>
      <c r="Q1074" s="44">
        <v>4.5999999999999996</v>
      </c>
      <c r="R1074" s="44"/>
      <c r="S1074" s="24" t="s">
        <v>5343</v>
      </c>
      <c r="T1074" s="23" t="s">
        <v>497</v>
      </c>
      <c r="U1074" s="27"/>
      <c r="V1074" s="46"/>
      <c r="W1074" s="47"/>
      <c r="X1074" s="23"/>
      <c r="Y1074" s="23"/>
      <c r="Z1074" s="50" t="s">
        <v>5454</v>
      </c>
      <c r="AA1074" s="23"/>
      <c r="AB1074" s="47"/>
      <c r="AC1074" s="27" t="s">
        <v>5455</v>
      </c>
      <c r="AD1074" s="23">
        <v>1700</v>
      </c>
      <c r="AE1074" s="23">
        <v>5370</v>
      </c>
      <c r="AF1074" s="50" t="s">
        <v>127</v>
      </c>
      <c r="AG1074" s="23"/>
      <c r="AH1074" s="23"/>
      <c r="AI1074" s="23"/>
      <c r="AJ1074" s="23" t="s">
        <v>1631</v>
      </c>
      <c r="AK1074" s="27" t="s">
        <v>100</v>
      </c>
      <c r="AL1074" s="27"/>
      <c r="AM1074" s="23"/>
      <c r="AN1074" s="23"/>
      <c r="AO1074" s="23"/>
      <c r="AP1074" s="23"/>
      <c r="AQ1074" s="23" t="s">
        <v>129</v>
      </c>
      <c r="AR1074" s="23"/>
      <c r="AS1074" s="26" t="s">
        <v>129</v>
      </c>
      <c r="AT1074" s="23"/>
      <c r="AU1074" s="23" t="s">
        <v>129</v>
      </c>
      <c r="AV1074" s="23" t="s">
        <v>128</v>
      </c>
      <c r="AW1074" s="26" t="s">
        <v>129</v>
      </c>
      <c r="AX1074" s="26" t="s">
        <v>129</v>
      </c>
      <c r="AY1074" s="26"/>
      <c r="AZ1074" s="23" t="s">
        <v>3166</v>
      </c>
      <c r="BA1074" s="65" t="s">
        <v>3167</v>
      </c>
    </row>
    <row r="1075" spans="1:53" ht="16.05" customHeight="1" x14ac:dyDescent="0.3">
      <c r="A1075" s="23">
        <v>2013</v>
      </c>
      <c r="B1075" s="24" t="s">
        <v>159</v>
      </c>
      <c r="C1075" s="24" t="s">
        <v>160</v>
      </c>
      <c r="D1075" s="24" t="s">
        <v>525</v>
      </c>
      <c r="E1075" s="25">
        <v>41448</v>
      </c>
      <c r="F1075" s="38">
        <v>0.62608634259259255</v>
      </c>
      <c r="G1075" s="22">
        <v>41448</v>
      </c>
      <c r="H1075" s="37">
        <v>0.70942129629629624</v>
      </c>
      <c r="I1075" s="34" t="s">
        <v>6250</v>
      </c>
      <c r="J1075" s="43">
        <v>44.167999999999999</v>
      </c>
      <c r="K1075" s="43">
        <v>10.201000000000001</v>
      </c>
      <c r="L1075" s="56">
        <v>9.1999999999999993</v>
      </c>
      <c r="M1075" s="43">
        <v>4.63</v>
      </c>
      <c r="N1075" s="43">
        <v>4.7</v>
      </c>
      <c r="O1075" s="57"/>
      <c r="P1075" s="57">
        <v>4.5999999999999996</v>
      </c>
      <c r="Q1075" s="57">
        <v>4</v>
      </c>
      <c r="R1075" s="57">
        <v>4.4000000000000004</v>
      </c>
      <c r="S1075" s="24" t="s">
        <v>5428</v>
      </c>
      <c r="T1075" s="26" t="s">
        <v>3611</v>
      </c>
      <c r="U1075" s="24" t="s">
        <v>867</v>
      </c>
      <c r="V1075" s="58"/>
      <c r="W1075" s="58"/>
      <c r="X1075" s="26">
        <v>0</v>
      </c>
      <c r="Y1075" s="26">
        <v>0</v>
      </c>
      <c r="Z1075" s="26">
        <v>5</v>
      </c>
      <c r="AA1075" s="26"/>
      <c r="AB1075" s="58"/>
      <c r="AC1075" s="24"/>
      <c r="AD1075" s="26" t="s">
        <v>2152</v>
      </c>
      <c r="AE1075" s="26" t="s">
        <v>232</v>
      </c>
      <c r="AF1075" s="26"/>
      <c r="AG1075" s="26"/>
      <c r="AH1075" s="26"/>
      <c r="AI1075" s="26"/>
      <c r="AJ1075" s="26" t="s">
        <v>3599</v>
      </c>
      <c r="AK1075" s="24"/>
      <c r="AL1075" s="24" t="s">
        <v>3613</v>
      </c>
      <c r="AM1075" s="26"/>
      <c r="AN1075" s="26"/>
      <c r="AO1075" s="26"/>
      <c r="AP1075" s="26"/>
      <c r="AQ1075" s="26"/>
      <c r="AR1075" s="26" t="s">
        <v>129</v>
      </c>
      <c r="AS1075" s="26"/>
      <c r="AT1075" s="26"/>
      <c r="AU1075" s="26" t="s">
        <v>128</v>
      </c>
      <c r="AV1075" s="26" t="s">
        <v>128</v>
      </c>
      <c r="AW1075" s="26" t="s">
        <v>128</v>
      </c>
      <c r="AX1075" s="26" t="s">
        <v>129</v>
      </c>
      <c r="AY1075" s="26"/>
      <c r="AZ1075" s="26" t="s">
        <v>3612</v>
      </c>
      <c r="BA1075" s="41"/>
    </row>
    <row r="1076" spans="1:53" ht="16.05" customHeight="1" x14ac:dyDescent="0.3">
      <c r="A1076" s="23">
        <v>2013</v>
      </c>
      <c r="B1076" s="24" t="s">
        <v>443</v>
      </c>
      <c r="C1076" s="24" t="s">
        <v>1213</v>
      </c>
      <c r="D1076" s="24" t="s">
        <v>1213</v>
      </c>
      <c r="E1076" s="25">
        <v>41448</v>
      </c>
      <c r="F1076" s="38">
        <v>0.83377083333333335</v>
      </c>
      <c r="G1076" s="22">
        <v>41448</v>
      </c>
      <c r="H1076" s="37">
        <v>0.58377314814814818</v>
      </c>
      <c r="I1076" s="34" t="s">
        <v>6250</v>
      </c>
      <c r="J1076" s="43">
        <v>10.147</v>
      </c>
      <c r="K1076" s="43">
        <v>-85.481999999999999</v>
      </c>
      <c r="L1076" s="56">
        <v>31.6</v>
      </c>
      <c r="M1076" s="35">
        <v>5.4649999999999999</v>
      </c>
      <c r="N1076" s="35">
        <v>5.7</v>
      </c>
      <c r="O1076" s="57"/>
      <c r="P1076" s="57">
        <v>5.0999999999999996</v>
      </c>
      <c r="Q1076" s="57">
        <v>5.0999999999999996</v>
      </c>
      <c r="R1076" s="57">
        <v>5.8</v>
      </c>
      <c r="S1076" s="24" t="s">
        <v>5534</v>
      </c>
      <c r="T1076" s="26" t="s">
        <v>139</v>
      </c>
      <c r="U1076" s="24" t="s">
        <v>867</v>
      </c>
      <c r="V1076" s="58"/>
      <c r="W1076" s="58"/>
      <c r="X1076" s="26">
        <v>0</v>
      </c>
      <c r="Y1076" s="26">
        <v>0</v>
      </c>
      <c r="Z1076" s="26">
        <v>0</v>
      </c>
      <c r="AA1076" s="26"/>
      <c r="AB1076" s="58"/>
      <c r="AC1076" s="24"/>
      <c r="AD1076" s="26" t="s">
        <v>3489</v>
      </c>
      <c r="AE1076" s="26">
        <v>0</v>
      </c>
      <c r="AF1076" s="26"/>
      <c r="AG1076" s="26"/>
      <c r="AH1076" s="26"/>
      <c r="AI1076" s="26"/>
      <c r="AJ1076" s="26" t="s">
        <v>3493</v>
      </c>
      <c r="AK1076" s="24"/>
      <c r="AL1076" s="24" t="s">
        <v>3615</v>
      </c>
      <c r="AM1076" s="26"/>
      <c r="AN1076" s="26"/>
      <c r="AO1076" s="26"/>
      <c r="AP1076" s="26"/>
      <c r="AQ1076" s="26"/>
      <c r="AR1076" s="26" t="s">
        <v>129</v>
      </c>
      <c r="AS1076" s="26"/>
      <c r="AT1076" s="26"/>
      <c r="AU1076" s="26" t="s">
        <v>128</v>
      </c>
      <c r="AV1076" s="26" t="s">
        <v>128</v>
      </c>
      <c r="AW1076" s="26" t="s">
        <v>128</v>
      </c>
      <c r="AX1076" s="26" t="s">
        <v>129</v>
      </c>
      <c r="AY1076" s="26"/>
      <c r="AZ1076" s="26" t="s">
        <v>3614</v>
      </c>
      <c r="BA1076" s="41"/>
    </row>
    <row r="1077" spans="1:53" ht="16.05" customHeight="1" x14ac:dyDescent="0.3">
      <c r="A1077" s="23">
        <v>2013</v>
      </c>
      <c r="B1077" s="24" t="s">
        <v>187</v>
      </c>
      <c r="C1077" s="24" t="s">
        <v>188</v>
      </c>
      <c r="D1077" s="24" t="s">
        <v>3616</v>
      </c>
      <c r="E1077" s="25">
        <v>41450</v>
      </c>
      <c r="F1077" s="38">
        <v>0.55725231481481485</v>
      </c>
      <c r="G1077" s="22">
        <v>41450</v>
      </c>
      <c r="H1077" s="37">
        <v>0.74475694444444451</v>
      </c>
      <c r="I1077" s="34" t="s">
        <v>6250</v>
      </c>
      <c r="J1077" s="43">
        <v>38.661000000000001</v>
      </c>
      <c r="K1077" s="43">
        <v>44.677999999999997</v>
      </c>
      <c r="L1077" s="56">
        <v>12.1</v>
      </c>
      <c r="M1077" s="43">
        <v>4.34</v>
      </c>
      <c r="N1077" s="43"/>
      <c r="O1077" s="57"/>
      <c r="P1077" s="57">
        <v>4.2</v>
      </c>
      <c r="Q1077" s="57">
        <v>3.2</v>
      </c>
      <c r="R1077" s="57">
        <v>4.3</v>
      </c>
      <c r="S1077" s="27" t="s">
        <v>5110</v>
      </c>
      <c r="T1077" s="26"/>
      <c r="U1077" s="24" t="s">
        <v>867</v>
      </c>
      <c r="V1077" s="58"/>
      <c r="W1077" s="58"/>
      <c r="X1077" s="26">
        <v>0</v>
      </c>
      <c r="Y1077" s="26">
        <v>0</v>
      </c>
      <c r="Z1077" s="26">
        <v>0</v>
      </c>
      <c r="AA1077" s="26"/>
      <c r="AB1077" s="58"/>
      <c r="AC1077" s="24"/>
      <c r="AD1077" s="26" t="s">
        <v>3491</v>
      </c>
      <c r="AE1077" s="26">
        <v>0</v>
      </c>
      <c r="AF1077" s="26"/>
      <c r="AG1077" s="26"/>
      <c r="AH1077" s="26"/>
      <c r="AI1077" s="26"/>
      <c r="AJ1077" s="26" t="s">
        <v>3476</v>
      </c>
      <c r="AK1077" s="24"/>
      <c r="AL1077" s="24" t="s">
        <v>3618</v>
      </c>
      <c r="AM1077" s="26"/>
      <c r="AN1077" s="26"/>
      <c r="AO1077" s="26"/>
      <c r="AP1077" s="26"/>
      <c r="AQ1077" s="26"/>
      <c r="AR1077" s="26" t="s">
        <v>129</v>
      </c>
      <c r="AS1077" s="26"/>
      <c r="AT1077" s="26"/>
      <c r="AU1077" s="26" t="s">
        <v>128</v>
      </c>
      <c r="AV1077" s="26" t="s">
        <v>128</v>
      </c>
      <c r="AW1077" s="26" t="s">
        <v>128</v>
      </c>
      <c r="AX1077" s="26" t="s">
        <v>129</v>
      </c>
      <c r="AY1077" s="26"/>
      <c r="AZ1077" s="26" t="s">
        <v>3617</v>
      </c>
      <c r="BA1077" s="41"/>
    </row>
    <row r="1078" spans="1:53" ht="16.05" customHeight="1" x14ac:dyDescent="0.3">
      <c r="A1078" s="23">
        <v>2013</v>
      </c>
      <c r="B1078" s="24" t="s">
        <v>187</v>
      </c>
      <c r="C1078" s="24" t="s">
        <v>188</v>
      </c>
      <c r="D1078" s="24" t="s">
        <v>3616</v>
      </c>
      <c r="E1078" s="25">
        <v>41453</v>
      </c>
      <c r="F1078" s="38">
        <v>0.2174787037037037</v>
      </c>
      <c r="G1078" s="22">
        <v>41453</v>
      </c>
      <c r="H1078" s="37">
        <v>0.40497685185185189</v>
      </c>
      <c r="I1078" s="34" t="s">
        <v>6250</v>
      </c>
      <c r="J1078" s="43">
        <v>38.4</v>
      </c>
      <c r="K1078" s="43">
        <v>45.441000000000003</v>
      </c>
      <c r="L1078" s="56">
        <v>3.8</v>
      </c>
      <c r="M1078" s="43">
        <v>4.4000000000000004</v>
      </c>
      <c r="N1078" s="43"/>
      <c r="O1078" s="57"/>
      <c r="P1078" s="57">
        <v>4.2</v>
      </c>
      <c r="Q1078" s="57">
        <v>3.3</v>
      </c>
      <c r="R1078" s="57">
        <v>4.0999999999999996</v>
      </c>
      <c r="S1078" s="27" t="s">
        <v>5110</v>
      </c>
      <c r="T1078" s="26"/>
      <c r="U1078" s="24" t="s">
        <v>867</v>
      </c>
      <c r="V1078" s="58"/>
      <c r="W1078" s="58"/>
      <c r="X1078" s="26">
        <v>0</v>
      </c>
      <c r="Y1078" s="26">
        <v>0</v>
      </c>
      <c r="Z1078" s="26">
        <v>0</v>
      </c>
      <c r="AA1078" s="26"/>
      <c r="AB1078" s="58"/>
      <c r="AC1078" s="24"/>
      <c r="AD1078" s="26" t="s">
        <v>1050</v>
      </c>
      <c r="AE1078" s="26">
        <v>0</v>
      </c>
      <c r="AF1078" s="26"/>
      <c r="AG1078" s="26"/>
      <c r="AH1078" s="26"/>
      <c r="AI1078" s="26"/>
      <c r="AJ1078" s="26" t="s">
        <v>3493</v>
      </c>
      <c r="AK1078" s="24" t="s">
        <v>290</v>
      </c>
      <c r="AL1078" s="24" t="s">
        <v>3622</v>
      </c>
      <c r="AM1078" s="26"/>
      <c r="AN1078" s="26"/>
      <c r="AO1078" s="26"/>
      <c r="AP1078" s="26"/>
      <c r="AQ1078" s="26"/>
      <c r="AR1078" s="26" t="s">
        <v>129</v>
      </c>
      <c r="AS1078" s="26"/>
      <c r="AT1078" s="26"/>
      <c r="AU1078" s="26" t="s">
        <v>128</v>
      </c>
      <c r="AV1078" s="26" t="s">
        <v>128</v>
      </c>
      <c r="AW1078" s="26" t="s">
        <v>128</v>
      </c>
      <c r="AX1078" s="26" t="s">
        <v>129</v>
      </c>
      <c r="AY1078" s="26"/>
      <c r="AZ1078" s="26" t="s">
        <v>3621</v>
      </c>
      <c r="BA1078" s="41"/>
    </row>
    <row r="1079" spans="1:53" ht="16.05" customHeight="1" x14ac:dyDescent="0.3">
      <c r="A1079" s="23">
        <v>2013</v>
      </c>
      <c r="B1079" s="24" t="s">
        <v>357</v>
      </c>
      <c r="C1079" s="24" t="s">
        <v>1480</v>
      </c>
      <c r="D1079" s="24" t="s">
        <v>1480</v>
      </c>
      <c r="E1079" s="25">
        <v>41453</v>
      </c>
      <c r="F1079" s="38">
        <v>0.48669444444444449</v>
      </c>
      <c r="G1079" s="22">
        <v>41453</v>
      </c>
      <c r="H1079" s="37">
        <v>0.72627314814814825</v>
      </c>
      <c r="I1079" s="34" t="s">
        <v>6250</v>
      </c>
      <c r="J1079" s="43">
        <v>28.49</v>
      </c>
      <c r="K1079" s="43">
        <v>82.18</v>
      </c>
      <c r="L1079" s="56">
        <v>18.2</v>
      </c>
      <c r="M1079" s="35">
        <v>5.0229999999999997</v>
      </c>
      <c r="N1079" s="43"/>
      <c r="O1079" s="57"/>
      <c r="P1079" s="57">
        <v>5</v>
      </c>
      <c r="Q1079" s="57">
        <v>4.3</v>
      </c>
      <c r="R1079" s="57">
        <v>5</v>
      </c>
      <c r="S1079" s="27" t="s">
        <v>5339</v>
      </c>
      <c r="T1079" s="26"/>
      <c r="U1079" s="24" t="s">
        <v>867</v>
      </c>
      <c r="V1079" s="58"/>
      <c r="W1079" s="58"/>
      <c r="X1079" s="26">
        <v>0</v>
      </c>
      <c r="Y1079" s="26">
        <v>0</v>
      </c>
      <c r="Z1079" s="26">
        <v>20</v>
      </c>
      <c r="AA1079" s="26"/>
      <c r="AB1079" s="58"/>
      <c r="AC1079" s="24" t="s">
        <v>3619</v>
      </c>
      <c r="AD1079" s="26" t="s">
        <v>2152</v>
      </c>
      <c r="AE1079" s="26" t="s">
        <v>232</v>
      </c>
      <c r="AF1079" s="26"/>
      <c r="AG1079" s="26"/>
      <c r="AH1079" s="26"/>
      <c r="AI1079" s="26"/>
      <c r="AJ1079" s="26" t="s">
        <v>1631</v>
      </c>
      <c r="AK1079" s="24"/>
      <c r="AL1079" s="24"/>
      <c r="AM1079" s="26"/>
      <c r="AN1079" s="26"/>
      <c r="AO1079" s="26"/>
      <c r="AP1079" s="26"/>
      <c r="AQ1079" s="26"/>
      <c r="AR1079" s="26" t="s">
        <v>129</v>
      </c>
      <c r="AS1079" s="26"/>
      <c r="AT1079" s="26"/>
      <c r="AU1079" s="26" t="s">
        <v>128</v>
      </c>
      <c r="AV1079" s="26" t="s">
        <v>128</v>
      </c>
      <c r="AW1079" s="26" t="s">
        <v>128</v>
      </c>
      <c r="AX1079" s="26" t="s">
        <v>129</v>
      </c>
      <c r="AY1079" s="26"/>
      <c r="AZ1079" s="26" t="s">
        <v>3620</v>
      </c>
      <c r="BA1079" s="41"/>
    </row>
    <row r="1080" spans="1:53" ht="16.05" customHeight="1" x14ac:dyDescent="0.3">
      <c r="A1080" s="23">
        <v>2013</v>
      </c>
      <c r="B1080" s="24" t="s">
        <v>159</v>
      </c>
      <c r="C1080" s="24" t="s">
        <v>160</v>
      </c>
      <c r="D1080" s="24" t="s">
        <v>525</v>
      </c>
      <c r="E1080" s="25">
        <v>41455</v>
      </c>
      <c r="F1080" s="38">
        <v>0.61122222222222222</v>
      </c>
      <c r="G1080" s="22">
        <v>41455</v>
      </c>
      <c r="H1080" s="37">
        <v>0.69456018518518514</v>
      </c>
      <c r="I1080" s="34" t="s">
        <v>6250</v>
      </c>
      <c r="J1080" s="43">
        <v>44.08</v>
      </c>
      <c r="K1080" s="43">
        <v>10.050000000000001</v>
      </c>
      <c r="L1080" s="56">
        <v>13.8</v>
      </c>
      <c r="M1080" s="35">
        <v>4.8040000000000003</v>
      </c>
      <c r="N1080" s="35">
        <v>4.7699999999999996</v>
      </c>
      <c r="O1080" s="57"/>
      <c r="P1080" s="57">
        <v>4.9000000000000004</v>
      </c>
      <c r="Q1080" s="57">
        <v>4.0999999999999996</v>
      </c>
      <c r="R1080" s="57">
        <v>4.4000000000000004</v>
      </c>
      <c r="S1080" s="24" t="s">
        <v>5535</v>
      </c>
      <c r="T1080" s="26" t="s">
        <v>497</v>
      </c>
      <c r="U1080" s="24" t="s">
        <v>867</v>
      </c>
      <c r="V1080" s="58"/>
      <c r="W1080" s="58"/>
      <c r="X1080" s="26">
        <v>0</v>
      </c>
      <c r="Y1080" s="26">
        <v>0</v>
      </c>
      <c r="Z1080" s="26">
        <v>0</v>
      </c>
      <c r="AA1080" s="26"/>
      <c r="AB1080" s="58"/>
      <c r="AC1080" s="24"/>
      <c r="AD1080" s="26" t="s">
        <v>3491</v>
      </c>
      <c r="AE1080" s="26">
        <v>0</v>
      </c>
      <c r="AF1080" s="26"/>
      <c r="AG1080" s="26"/>
      <c r="AH1080" s="26"/>
      <c r="AI1080" s="26"/>
      <c r="AJ1080" s="26" t="s">
        <v>3599</v>
      </c>
      <c r="AK1080" s="24"/>
      <c r="AL1080" s="24" t="s">
        <v>3624</v>
      </c>
      <c r="AM1080" s="26"/>
      <c r="AN1080" s="26"/>
      <c r="AO1080" s="26"/>
      <c r="AP1080" s="26"/>
      <c r="AQ1080" s="26"/>
      <c r="AR1080" s="26" t="s">
        <v>129</v>
      </c>
      <c r="AS1080" s="26"/>
      <c r="AT1080" s="26"/>
      <c r="AU1080" s="26" t="s">
        <v>128</v>
      </c>
      <c r="AV1080" s="26" t="s">
        <v>128</v>
      </c>
      <c r="AW1080" s="26" t="s">
        <v>128</v>
      </c>
      <c r="AX1080" s="26" t="s">
        <v>129</v>
      </c>
      <c r="AY1080" s="26"/>
      <c r="AZ1080" s="26" t="s">
        <v>3623</v>
      </c>
      <c r="BA1080" s="41"/>
    </row>
    <row r="1081" spans="1:53" ht="16.05" customHeight="1" x14ac:dyDescent="0.3">
      <c r="A1081" s="23">
        <v>2013</v>
      </c>
      <c r="B1081" s="24" t="s">
        <v>187</v>
      </c>
      <c r="C1081" s="24" t="s">
        <v>188</v>
      </c>
      <c r="D1081" s="24" t="s">
        <v>3482</v>
      </c>
      <c r="E1081" s="25">
        <v>41457</v>
      </c>
      <c r="F1081" s="38">
        <v>6.5065972222222226E-2</v>
      </c>
      <c r="G1081" s="22">
        <v>41457</v>
      </c>
      <c r="H1081" s="37">
        <v>0.25256944444444446</v>
      </c>
      <c r="I1081" s="34" t="s">
        <v>6250</v>
      </c>
      <c r="J1081" s="43">
        <v>28.210999999999999</v>
      </c>
      <c r="K1081" s="43">
        <v>57.290999999999997</v>
      </c>
      <c r="L1081" s="56">
        <v>0</v>
      </c>
      <c r="M1081" s="43">
        <v>4.32</v>
      </c>
      <c r="N1081" s="43"/>
      <c r="O1081" s="57"/>
      <c r="P1081" s="57">
        <v>4.3</v>
      </c>
      <c r="Q1081" s="57">
        <v>2.9</v>
      </c>
      <c r="R1081" s="57">
        <v>4.2</v>
      </c>
      <c r="S1081" s="27" t="s">
        <v>5110</v>
      </c>
      <c r="T1081" s="26"/>
      <c r="U1081" s="24" t="s">
        <v>867</v>
      </c>
      <c r="V1081" s="58"/>
      <c r="W1081" s="58"/>
      <c r="X1081" s="26">
        <v>0</v>
      </c>
      <c r="Y1081" s="26">
        <v>0</v>
      </c>
      <c r="Z1081" s="26">
        <v>0</v>
      </c>
      <c r="AA1081" s="26"/>
      <c r="AB1081" s="58"/>
      <c r="AC1081" s="24"/>
      <c r="AD1081" s="26" t="s">
        <v>1050</v>
      </c>
      <c r="AE1081" s="26">
        <v>0</v>
      </c>
      <c r="AF1081" s="26"/>
      <c r="AG1081" s="26"/>
      <c r="AH1081" s="26"/>
      <c r="AI1081" s="26"/>
      <c r="AJ1081" s="26" t="s">
        <v>3476</v>
      </c>
      <c r="AK1081" s="24"/>
      <c r="AL1081" s="24" t="s">
        <v>3626</v>
      </c>
      <c r="AM1081" s="26"/>
      <c r="AN1081" s="26"/>
      <c r="AO1081" s="26"/>
      <c r="AP1081" s="26"/>
      <c r="AQ1081" s="26"/>
      <c r="AR1081" s="26" t="s">
        <v>129</v>
      </c>
      <c r="AS1081" s="26"/>
      <c r="AT1081" s="26"/>
      <c r="AU1081" s="26" t="s">
        <v>128</v>
      </c>
      <c r="AV1081" s="26" t="s">
        <v>128</v>
      </c>
      <c r="AW1081" s="26" t="s">
        <v>128</v>
      </c>
      <c r="AX1081" s="26" t="s">
        <v>129</v>
      </c>
      <c r="AY1081" s="26"/>
      <c r="AZ1081" s="26" t="s">
        <v>3625</v>
      </c>
      <c r="BA1081" s="41"/>
    </row>
    <row r="1082" spans="1:53" ht="16.05" customHeight="1" x14ac:dyDescent="0.3">
      <c r="A1082" s="23">
        <v>2013</v>
      </c>
      <c r="B1082" s="24" t="s">
        <v>159</v>
      </c>
      <c r="C1082" s="24" t="s">
        <v>308</v>
      </c>
      <c r="D1082" s="24" t="s">
        <v>308</v>
      </c>
      <c r="E1082" s="25">
        <v>41457</v>
      </c>
      <c r="F1082" s="38">
        <v>0.44815972222222222</v>
      </c>
      <c r="G1082" s="22">
        <v>41457</v>
      </c>
      <c r="H1082" s="37">
        <v>0.57315972222222222</v>
      </c>
      <c r="I1082" s="34" t="s">
        <v>6250</v>
      </c>
      <c r="J1082" s="43">
        <v>40.124000000000002</v>
      </c>
      <c r="K1082" s="43">
        <v>21.85</v>
      </c>
      <c r="L1082" s="56">
        <v>22.2</v>
      </c>
      <c r="M1082" s="35">
        <v>5.0940000000000003</v>
      </c>
      <c r="N1082" s="43">
        <v>4.8</v>
      </c>
      <c r="O1082" s="57"/>
      <c r="P1082" s="57">
        <v>4.9000000000000004</v>
      </c>
      <c r="Q1082" s="57">
        <v>4.2</v>
      </c>
      <c r="R1082" s="57">
        <v>4.7</v>
      </c>
      <c r="S1082" s="24" t="s">
        <v>6182</v>
      </c>
      <c r="T1082" s="26"/>
      <c r="U1082" s="24" t="s">
        <v>867</v>
      </c>
      <c r="V1082" s="58"/>
      <c r="W1082" s="58"/>
      <c r="X1082" s="26">
        <v>0</v>
      </c>
      <c r="Y1082" s="26">
        <v>0</v>
      </c>
      <c r="Z1082" s="26">
        <v>0</v>
      </c>
      <c r="AA1082" s="26"/>
      <c r="AB1082" s="58"/>
      <c r="AC1082" s="24"/>
      <c r="AD1082" s="26" t="s">
        <v>1050</v>
      </c>
      <c r="AE1082" s="26">
        <v>0</v>
      </c>
      <c r="AF1082" s="26"/>
      <c r="AG1082" s="26"/>
      <c r="AH1082" s="26"/>
      <c r="AI1082" s="26"/>
      <c r="AJ1082" s="26" t="s">
        <v>1631</v>
      </c>
      <c r="AK1082" s="24"/>
      <c r="AL1082" s="24"/>
      <c r="AM1082" s="26"/>
      <c r="AN1082" s="26"/>
      <c r="AO1082" s="26"/>
      <c r="AP1082" s="26"/>
      <c r="AQ1082" s="26"/>
      <c r="AR1082" s="26" t="s">
        <v>129</v>
      </c>
      <c r="AS1082" s="26"/>
      <c r="AT1082" s="26"/>
      <c r="AU1082" s="26" t="s">
        <v>128</v>
      </c>
      <c r="AV1082" s="26" t="s">
        <v>128</v>
      </c>
      <c r="AW1082" s="26" t="s">
        <v>128</v>
      </c>
      <c r="AX1082" s="26" t="s">
        <v>129</v>
      </c>
      <c r="AY1082" s="26"/>
      <c r="AZ1082" s="26" t="s">
        <v>3627</v>
      </c>
      <c r="BA1082" s="41"/>
    </row>
    <row r="1083" spans="1:53" ht="16.05" customHeight="1" x14ac:dyDescent="0.3">
      <c r="A1083" s="23">
        <v>2013</v>
      </c>
      <c r="B1083" s="24" t="s">
        <v>143</v>
      </c>
      <c r="C1083" s="24" t="s">
        <v>3566</v>
      </c>
      <c r="D1083" s="24" t="s">
        <v>3566</v>
      </c>
      <c r="E1083" s="25">
        <v>41457</v>
      </c>
      <c r="F1083" s="38">
        <v>0.56479629629629635</v>
      </c>
      <c r="G1083" s="22">
        <v>41457</v>
      </c>
      <c r="H1083" s="37">
        <v>0.64812499999999995</v>
      </c>
      <c r="I1083" s="34" t="s">
        <v>6250</v>
      </c>
      <c r="J1083" s="43">
        <v>1.7</v>
      </c>
      <c r="K1083" s="43">
        <v>30.83</v>
      </c>
      <c r="L1083" s="56">
        <v>23.3</v>
      </c>
      <c r="M1083" s="35">
        <v>5.0739999999999998</v>
      </c>
      <c r="N1083" s="43"/>
      <c r="O1083" s="57"/>
      <c r="P1083" s="57">
        <v>5</v>
      </c>
      <c r="Q1083" s="57">
        <v>4.5</v>
      </c>
      <c r="R1083" s="57">
        <v>5.2</v>
      </c>
      <c r="S1083" s="27" t="s">
        <v>5349</v>
      </c>
      <c r="T1083" s="26"/>
      <c r="U1083" s="24" t="s">
        <v>867</v>
      </c>
      <c r="V1083" s="58"/>
      <c r="W1083" s="58"/>
      <c r="X1083" s="26">
        <v>0</v>
      </c>
      <c r="Y1083" s="26">
        <v>0</v>
      </c>
      <c r="Z1083" s="26">
        <v>0</v>
      </c>
      <c r="AA1083" s="26"/>
      <c r="AB1083" s="58"/>
      <c r="AC1083" s="24"/>
      <c r="AD1083" s="26" t="s">
        <v>2152</v>
      </c>
      <c r="AE1083" s="26" t="s">
        <v>232</v>
      </c>
      <c r="AF1083" s="26"/>
      <c r="AG1083" s="26"/>
      <c r="AH1083" s="26"/>
      <c r="AI1083" s="26"/>
      <c r="AJ1083" s="26" t="s">
        <v>3476</v>
      </c>
      <c r="AK1083" s="24"/>
      <c r="AL1083" s="24" t="s">
        <v>3568</v>
      </c>
      <c r="AM1083" s="26"/>
      <c r="AN1083" s="26"/>
      <c r="AO1083" s="26"/>
      <c r="AP1083" s="26"/>
      <c r="AQ1083" s="26"/>
      <c r="AR1083" s="26" t="s">
        <v>129</v>
      </c>
      <c r="AS1083" s="26"/>
      <c r="AT1083" s="26"/>
      <c r="AU1083" s="26" t="s">
        <v>128</v>
      </c>
      <c r="AV1083" s="26" t="s">
        <v>128</v>
      </c>
      <c r="AW1083" s="26" t="s">
        <v>128</v>
      </c>
      <c r="AX1083" s="26" t="s">
        <v>129</v>
      </c>
      <c r="AY1083" s="26"/>
      <c r="AZ1083" s="26" t="s">
        <v>3628</v>
      </c>
      <c r="BA1083" s="41"/>
    </row>
    <row r="1084" spans="1:53" ht="16.05" customHeight="1" x14ac:dyDescent="0.3">
      <c r="A1084" s="23">
        <v>2013</v>
      </c>
      <c r="B1084" s="24" t="s">
        <v>159</v>
      </c>
      <c r="C1084" s="24" t="s">
        <v>308</v>
      </c>
      <c r="D1084" s="24" t="s">
        <v>308</v>
      </c>
      <c r="E1084" s="25">
        <v>41458</v>
      </c>
      <c r="F1084" s="38">
        <v>0.56139652777777782</v>
      </c>
      <c r="G1084" s="22">
        <v>41458</v>
      </c>
      <c r="H1084" s="37">
        <v>0.68640046296296298</v>
      </c>
      <c r="I1084" s="34" t="s">
        <v>6250</v>
      </c>
      <c r="J1084" s="43">
        <v>40.146999999999998</v>
      </c>
      <c r="K1084" s="43">
        <v>21.826000000000001</v>
      </c>
      <c r="L1084" s="56">
        <v>18.5</v>
      </c>
      <c r="M1084" s="35">
        <v>4.9740000000000002</v>
      </c>
      <c r="N1084" s="43">
        <v>4.8</v>
      </c>
      <c r="O1084" s="57"/>
      <c r="P1084" s="57">
        <v>5.2</v>
      </c>
      <c r="Q1084" s="57">
        <v>4.4000000000000004</v>
      </c>
      <c r="R1084" s="57">
        <v>4.7</v>
      </c>
      <c r="S1084" s="24" t="s">
        <v>6183</v>
      </c>
      <c r="T1084" s="26"/>
      <c r="U1084" s="24" t="s">
        <v>867</v>
      </c>
      <c r="V1084" s="58"/>
      <c r="W1084" s="58"/>
      <c r="X1084" s="26">
        <v>0</v>
      </c>
      <c r="Y1084" s="26">
        <v>0</v>
      </c>
      <c r="Z1084" s="26">
        <v>0</v>
      </c>
      <c r="AA1084" s="26"/>
      <c r="AB1084" s="58"/>
      <c r="AC1084" s="24"/>
      <c r="AD1084" s="26" t="s">
        <v>1050</v>
      </c>
      <c r="AE1084" s="26">
        <v>0</v>
      </c>
      <c r="AF1084" s="26"/>
      <c r="AG1084" s="26"/>
      <c r="AH1084" s="26"/>
      <c r="AI1084" s="26"/>
      <c r="AJ1084" s="26" t="s">
        <v>3493</v>
      </c>
      <c r="AK1084" s="24"/>
      <c r="AL1084" s="24" t="s">
        <v>3632</v>
      </c>
      <c r="AM1084" s="26"/>
      <c r="AN1084" s="26"/>
      <c r="AO1084" s="26"/>
      <c r="AP1084" s="26"/>
      <c r="AQ1084" s="26"/>
      <c r="AR1084" s="26" t="s">
        <v>129</v>
      </c>
      <c r="AS1084" s="26"/>
      <c r="AT1084" s="26"/>
      <c r="AU1084" s="26" t="s">
        <v>128</v>
      </c>
      <c r="AV1084" s="26" t="s">
        <v>128</v>
      </c>
      <c r="AW1084" s="26" t="s">
        <v>128</v>
      </c>
      <c r="AX1084" s="26" t="s">
        <v>129</v>
      </c>
      <c r="AY1084" s="26"/>
      <c r="AZ1084" s="26" t="s">
        <v>3631</v>
      </c>
      <c r="BA1084" s="41"/>
    </row>
    <row r="1085" spans="1:53" ht="16.05" customHeight="1" x14ac:dyDescent="0.3">
      <c r="A1085" s="23">
        <v>2013</v>
      </c>
      <c r="B1085" s="24" t="s">
        <v>218</v>
      </c>
      <c r="C1085" s="24" t="s">
        <v>426</v>
      </c>
      <c r="D1085" s="24" t="s">
        <v>1914</v>
      </c>
      <c r="E1085" s="25">
        <v>41468</v>
      </c>
      <c r="F1085" s="38">
        <v>4.915949074074074E-2</v>
      </c>
      <c r="G1085" s="22">
        <v>41468</v>
      </c>
      <c r="H1085" s="37">
        <v>0.34082175925925928</v>
      </c>
      <c r="I1085" s="34" t="s">
        <v>6250</v>
      </c>
      <c r="J1085" s="43">
        <v>-7.0679999999999996</v>
      </c>
      <c r="K1085" s="43">
        <v>108.712</v>
      </c>
      <c r="L1085" s="56">
        <v>35</v>
      </c>
      <c r="M1085" s="43">
        <v>4.59</v>
      </c>
      <c r="N1085" s="43"/>
      <c r="O1085" s="57"/>
      <c r="P1085" s="57">
        <v>4</v>
      </c>
      <c r="Q1085" s="57">
        <v>3.6</v>
      </c>
      <c r="R1085" s="57">
        <v>4.7</v>
      </c>
      <c r="S1085" s="27" t="s">
        <v>5110</v>
      </c>
      <c r="T1085" s="26" t="s">
        <v>497</v>
      </c>
      <c r="U1085" s="24" t="s">
        <v>867</v>
      </c>
      <c r="V1085" s="58"/>
      <c r="W1085" s="58"/>
      <c r="X1085" s="26">
        <v>0</v>
      </c>
      <c r="Y1085" s="26">
        <v>0</v>
      </c>
      <c r="Z1085" s="26">
        <v>1</v>
      </c>
      <c r="AA1085" s="26"/>
      <c r="AB1085" s="58"/>
      <c r="AC1085" s="24"/>
      <c r="AD1085" s="26" t="s">
        <v>1050</v>
      </c>
      <c r="AE1085" s="26">
        <v>0</v>
      </c>
      <c r="AF1085" s="26"/>
      <c r="AG1085" s="26"/>
      <c r="AH1085" s="26"/>
      <c r="AI1085" s="26"/>
      <c r="AJ1085" s="26" t="s">
        <v>1631</v>
      </c>
      <c r="AK1085" s="24"/>
      <c r="AL1085" s="24"/>
      <c r="AM1085" s="26"/>
      <c r="AN1085" s="26"/>
      <c r="AO1085" s="26"/>
      <c r="AP1085" s="26"/>
      <c r="AQ1085" s="26"/>
      <c r="AR1085" s="26" t="s">
        <v>129</v>
      </c>
      <c r="AS1085" s="26"/>
      <c r="AT1085" s="26"/>
      <c r="AU1085" s="26" t="s">
        <v>128</v>
      </c>
      <c r="AV1085" s="26" t="s">
        <v>128</v>
      </c>
      <c r="AW1085" s="26" t="s">
        <v>128</v>
      </c>
      <c r="AX1085" s="26" t="s">
        <v>129</v>
      </c>
      <c r="AY1085" s="26"/>
      <c r="AZ1085" s="26" t="s">
        <v>3633</v>
      </c>
      <c r="BA1085" s="41"/>
    </row>
    <row r="1086" spans="1:53" ht="16.05" customHeight="1" x14ac:dyDescent="0.3">
      <c r="A1086" s="23">
        <v>2013</v>
      </c>
      <c r="B1086" s="24" t="s">
        <v>153</v>
      </c>
      <c r="C1086" s="24" t="s">
        <v>860</v>
      </c>
      <c r="D1086" s="24" t="s">
        <v>860</v>
      </c>
      <c r="E1086" s="25">
        <v>41468</v>
      </c>
      <c r="F1086" s="38">
        <v>0.17723032407407405</v>
      </c>
      <c r="G1086" s="22">
        <v>41468</v>
      </c>
      <c r="H1086" s="37">
        <v>0.26056712962962963</v>
      </c>
      <c r="I1086" s="34" t="s">
        <v>6250</v>
      </c>
      <c r="J1086" s="43">
        <v>51.466999999999999</v>
      </c>
      <c r="K1086" s="43">
        <v>16.023</v>
      </c>
      <c r="L1086" s="56">
        <v>0</v>
      </c>
      <c r="M1086" s="43">
        <v>4.3019999999999996</v>
      </c>
      <c r="N1086" s="43"/>
      <c r="O1086" s="57"/>
      <c r="P1086" s="57">
        <v>3.4</v>
      </c>
      <c r="Q1086" s="57">
        <v>3.3</v>
      </c>
      <c r="R1086" s="57">
        <v>4</v>
      </c>
      <c r="S1086" s="24" t="s">
        <v>6053</v>
      </c>
      <c r="T1086" s="26"/>
      <c r="U1086" s="24" t="s">
        <v>193</v>
      </c>
      <c r="V1086" s="58"/>
      <c r="W1086" s="58"/>
      <c r="X1086" s="26">
        <v>0</v>
      </c>
      <c r="Y1086" s="26">
        <v>0</v>
      </c>
      <c r="Z1086" s="26">
        <v>0</v>
      </c>
      <c r="AA1086" s="26"/>
      <c r="AB1086" s="58"/>
      <c r="AC1086" s="24"/>
      <c r="AD1086" s="26" t="s">
        <v>1050</v>
      </c>
      <c r="AE1086" s="26">
        <v>0</v>
      </c>
      <c r="AF1086" s="26"/>
      <c r="AG1086" s="26"/>
      <c r="AH1086" s="26"/>
      <c r="AI1086" s="26"/>
      <c r="AJ1086" s="26"/>
      <c r="AK1086" s="24" t="s">
        <v>6242</v>
      </c>
      <c r="AL1086" s="24"/>
      <c r="AM1086" s="26"/>
      <c r="AN1086" s="26"/>
      <c r="AO1086" s="26"/>
      <c r="AP1086" s="26"/>
      <c r="AQ1086" s="26"/>
      <c r="AR1086" s="26" t="s">
        <v>129</v>
      </c>
      <c r="AS1086" s="26"/>
      <c r="AT1086" s="26"/>
      <c r="AU1086" s="26" t="s">
        <v>128</v>
      </c>
      <c r="AV1086" s="26" t="s">
        <v>128</v>
      </c>
      <c r="AW1086" s="26" t="s">
        <v>128</v>
      </c>
      <c r="AX1086" s="26" t="s">
        <v>129</v>
      </c>
      <c r="AY1086" s="26"/>
      <c r="AZ1086" s="26" t="s">
        <v>3634</v>
      </c>
      <c r="BA1086" s="41"/>
    </row>
    <row r="1087" spans="1:53" ht="16.05" customHeight="1" x14ac:dyDescent="0.3">
      <c r="A1087" s="23">
        <v>2013</v>
      </c>
      <c r="B1087" s="24" t="s">
        <v>357</v>
      </c>
      <c r="C1087" s="24" t="s">
        <v>358</v>
      </c>
      <c r="D1087" s="24" t="s">
        <v>3635</v>
      </c>
      <c r="E1087" s="25">
        <v>41468</v>
      </c>
      <c r="F1087" s="38">
        <v>0.74275682870370374</v>
      </c>
      <c r="G1087" s="22">
        <v>41468</v>
      </c>
      <c r="H1087" s="37">
        <v>0.97192129629629631</v>
      </c>
      <c r="I1087" s="34" t="s">
        <v>6250</v>
      </c>
      <c r="J1087" s="43">
        <v>32.344999999999999</v>
      </c>
      <c r="K1087" s="43">
        <v>76.376999999999995</v>
      </c>
      <c r="L1087" s="56">
        <v>12.7</v>
      </c>
      <c r="M1087" s="43">
        <v>4.53</v>
      </c>
      <c r="N1087" s="43"/>
      <c r="O1087" s="57"/>
      <c r="P1087" s="57">
        <v>4.3</v>
      </c>
      <c r="Q1087" s="57">
        <v>3.5</v>
      </c>
      <c r="R1087" s="57">
        <v>4.5</v>
      </c>
      <c r="S1087" s="27" t="s">
        <v>5110</v>
      </c>
      <c r="T1087" s="26"/>
      <c r="U1087" s="24" t="s">
        <v>867</v>
      </c>
      <c r="V1087" s="58"/>
      <c r="W1087" s="58"/>
      <c r="X1087" s="26">
        <v>0</v>
      </c>
      <c r="Y1087" s="26">
        <v>0</v>
      </c>
      <c r="Z1087" s="26">
        <v>0</v>
      </c>
      <c r="AA1087" s="26"/>
      <c r="AB1087" s="58"/>
      <c r="AC1087" s="24"/>
      <c r="AD1087" s="26" t="s">
        <v>1050</v>
      </c>
      <c r="AE1087" s="26">
        <v>0</v>
      </c>
      <c r="AF1087" s="26"/>
      <c r="AG1087" s="26"/>
      <c r="AH1087" s="26"/>
      <c r="AI1087" s="26"/>
      <c r="AJ1087" s="26" t="s">
        <v>3493</v>
      </c>
      <c r="AK1087" s="24"/>
      <c r="AL1087" s="24" t="s">
        <v>3637</v>
      </c>
      <c r="AM1087" s="26"/>
      <c r="AN1087" s="26"/>
      <c r="AO1087" s="26"/>
      <c r="AP1087" s="26"/>
      <c r="AQ1087" s="26"/>
      <c r="AR1087" s="26" t="s">
        <v>129</v>
      </c>
      <c r="AS1087" s="26"/>
      <c r="AT1087" s="26"/>
      <c r="AU1087" s="26" t="s">
        <v>128</v>
      </c>
      <c r="AV1087" s="26" t="s">
        <v>128</v>
      </c>
      <c r="AW1087" s="26" t="s">
        <v>128</v>
      </c>
      <c r="AX1087" s="26" t="s">
        <v>129</v>
      </c>
      <c r="AY1087" s="26"/>
      <c r="AZ1087" s="26" t="s">
        <v>3636</v>
      </c>
      <c r="BA1087" s="41"/>
    </row>
    <row r="1088" spans="1:53" ht="16.05" customHeight="1" x14ac:dyDescent="0.3">
      <c r="A1088" s="23">
        <v>2013</v>
      </c>
      <c r="B1088" s="24" t="s">
        <v>838</v>
      </c>
      <c r="C1088" s="24" t="s">
        <v>2244</v>
      </c>
      <c r="D1088" s="24" t="s">
        <v>2244</v>
      </c>
      <c r="E1088" s="25">
        <v>41470</v>
      </c>
      <c r="F1088" s="38">
        <v>0.58505081018518512</v>
      </c>
      <c r="G1088" s="22">
        <v>41470</v>
      </c>
      <c r="H1088" s="37">
        <v>0.4183796296296296</v>
      </c>
      <c r="I1088" s="34" t="s">
        <v>6250</v>
      </c>
      <c r="J1088" s="43">
        <v>19.341000000000001</v>
      </c>
      <c r="K1088" s="43">
        <v>-70.108000000000004</v>
      </c>
      <c r="L1088" s="56">
        <v>0</v>
      </c>
      <c r="M1088" s="43">
        <v>5.0199999999999996</v>
      </c>
      <c r="N1088" s="43"/>
      <c r="O1088" s="57"/>
      <c r="P1088" s="57">
        <v>4.8</v>
      </c>
      <c r="Q1088" s="57">
        <v>4.2</v>
      </c>
      <c r="R1088" s="57">
        <v>4.9000000000000004</v>
      </c>
      <c r="S1088" s="27" t="s">
        <v>5110</v>
      </c>
      <c r="T1088" s="26"/>
      <c r="U1088" s="24" t="s">
        <v>867</v>
      </c>
      <c r="V1088" s="58"/>
      <c r="W1088" s="58"/>
      <c r="X1088" s="26">
        <v>0</v>
      </c>
      <c r="Y1088" s="26">
        <v>0</v>
      </c>
      <c r="Z1088" s="26">
        <v>4</v>
      </c>
      <c r="AA1088" s="26"/>
      <c r="AB1088" s="58"/>
      <c r="AC1088" s="24"/>
      <c r="AD1088" s="26" t="s">
        <v>1050</v>
      </c>
      <c r="AE1088" s="26">
        <v>0</v>
      </c>
      <c r="AF1088" s="26"/>
      <c r="AG1088" s="26"/>
      <c r="AH1088" s="26"/>
      <c r="AI1088" s="26"/>
      <c r="AJ1088" s="26" t="s">
        <v>1631</v>
      </c>
      <c r="AK1088" s="24"/>
      <c r="AL1088" s="24"/>
      <c r="AM1088" s="26"/>
      <c r="AN1088" s="26"/>
      <c r="AO1088" s="26"/>
      <c r="AP1088" s="26"/>
      <c r="AQ1088" s="26"/>
      <c r="AR1088" s="26" t="s">
        <v>129</v>
      </c>
      <c r="AS1088" s="26"/>
      <c r="AT1088" s="26"/>
      <c r="AU1088" s="26" t="s">
        <v>128</v>
      </c>
      <c r="AV1088" s="26" t="s">
        <v>128</v>
      </c>
      <c r="AW1088" s="26" t="s">
        <v>128</v>
      </c>
      <c r="AX1088" s="26" t="s">
        <v>129</v>
      </c>
      <c r="AY1088" s="26"/>
      <c r="AZ1088" s="26" t="s">
        <v>3638</v>
      </c>
      <c r="BA1088" s="41"/>
    </row>
    <row r="1089" spans="1:53" ht="16.05" customHeight="1" x14ac:dyDescent="0.3">
      <c r="A1089" s="23">
        <v>2013</v>
      </c>
      <c r="B1089" s="27" t="s">
        <v>254</v>
      </c>
      <c r="C1089" s="27" t="s">
        <v>255</v>
      </c>
      <c r="D1089" s="27" t="s">
        <v>3168</v>
      </c>
      <c r="E1089" s="28">
        <v>41472</v>
      </c>
      <c r="F1089" s="36">
        <v>0.12564814814814815</v>
      </c>
      <c r="G1089" s="22">
        <v>41472</v>
      </c>
      <c r="H1089" s="37">
        <v>0.16731481481481481</v>
      </c>
      <c r="I1089" s="34" t="s">
        <v>6250</v>
      </c>
      <c r="J1089" s="35">
        <v>36.533999999999999</v>
      </c>
      <c r="K1089" s="35">
        <v>3.0859999999999999</v>
      </c>
      <c r="L1089" s="42">
        <v>9.8000000000000007</v>
      </c>
      <c r="M1089" s="43">
        <v>5</v>
      </c>
      <c r="N1089" s="43">
        <v>5.0999999999999996</v>
      </c>
      <c r="O1089" s="44"/>
      <c r="P1089" s="44">
        <v>4.8</v>
      </c>
      <c r="Q1089" s="57">
        <v>4.5999999999999996</v>
      </c>
      <c r="R1089" s="44"/>
      <c r="S1089" s="27" t="s">
        <v>5282</v>
      </c>
      <c r="T1089" s="23" t="s">
        <v>139</v>
      </c>
      <c r="U1089" s="27"/>
      <c r="V1089" s="46"/>
      <c r="W1089" s="47"/>
      <c r="X1089" s="23"/>
      <c r="Y1089" s="23"/>
      <c r="Z1089" s="50" t="s">
        <v>6264</v>
      </c>
      <c r="AA1089" s="23"/>
      <c r="AB1089" s="47"/>
      <c r="AC1089" s="27"/>
      <c r="AD1089" s="50" t="s">
        <v>135</v>
      </c>
      <c r="AE1089" s="23"/>
      <c r="AF1089" s="23" t="s">
        <v>141</v>
      </c>
      <c r="AG1089" s="23"/>
      <c r="AH1089" s="23"/>
      <c r="AI1089" s="23"/>
      <c r="AJ1089" s="23" t="s">
        <v>1631</v>
      </c>
      <c r="AK1089" s="27"/>
      <c r="AL1089" s="27"/>
      <c r="AM1089" s="23"/>
      <c r="AN1089" s="23"/>
      <c r="AO1089" s="23" t="s">
        <v>129</v>
      </c>
      <c r="AP1089" s="23"/>
      <c r="AQ1089" s="23" t="s">
        <v>129</v>
      </c>
      <c r="AR1089" s="23"/>
      <c r="AS1089" s="23" t="s">
        <v>129</v>
      </c>
      <c r="AT1089" s="23"/>
      <c r="AU1089" s="23" t="s">
        <v>129</v>
      </c>
      <c r="AV1089" s="23" t="s">
        <v>128</v>
      </c>
      <c r="AW1089" s="23" t="s">
        <v>129</v>
      </c>
      <c r="AX1089" s="23" t="s">
        <v>129</v>
      </c>
      <c r="AY1089" s="23"/>
      <c r="AZ1089" s="23" t="s">
        <v>3169</v>
      </c>
      <c r="BA1089" s="65" t="s">
        <v>3170</v>
      </c>
    </row>
    <row r="1090" spans="1:53" ht="16.05" customHeight="1" x14ac:dyDescent="0.3">
      <c r="A1090" s="23">
        <v>2013</v>
      </c>
      <c r="B1090" s="24" t="s">
        <v>130</v>
      </c>
      <c r="C1090" s="24" t="s">
        <v>131</v>
      </c>
      <c r="D1090" s="24" t="s">
        <v>132</v>
      </c>
      <c r="E1090" s="25">
        <v>41473</v>
      </c>
      <c r="F1090" s="38">
        <v>0.99740659722222225</v>
      </c>
      <c r="G1090" s="22">
        <v>41474</v>
      </c>
      <c r="H1090" s="37">
        <v>0.33074074074074072</v>
      </c>
      <c r="I1090" s="34" t="s">
        <v>6250</v>
      </c>
      <c r="J1090" s="43">
        <v>25.858000000000001</v>
      </c>
      <c r="K1090" s="43">
        <v>98.989000000000004</v>
      </c>
      <c r="L1090" s="56">
        <v>9.6999999999999993</v>
      </c>
      <c r="M1090" s="43">
        <v>4.53</v>
      </c>
      <c r="N1090" s="43"/>
      <c r="O1090" s="57"/>
      <c r="P1090" s="57">
        <v>4.7</v>
      </c>
      <c r="Q1090" s="57">
        <v>3.5</v>
      </c>
      <c r="R1090" s="57">
        <v>4</v>
      </c>
      <c r="S1090" s="27" t="s">
        <v>5110</v>
      </c>
      <c r="T1090" s="26"/>
      <c r="U1090" s="24" t="s">
        <v>867</v>
      </c>
      <c r="V1090" s="58"/>
      <c r="W1090" s="58"/>
      <c r="X1090" s="26">
        <v>0</v>
      </c>
      <c r="Y1090" s="26">
        <v>0</v>
      </c>
      <c r="Z1090" s="26">
        <v>1</v>
      </c>
      <c r="AA1090" s="26"/>
      <c r="AB1090" s="58"/>
      <c r="AC1090" s="24"/>
      <c r="AD1090" s="26" t="s">
        <v>1050</v>
      </c>
      <c r="AE1090" s="26">
        <v>0</v>
      </c>
      <c r="AF1090" s="26"/>
      <c r="AG1090" s="26"/>
      <c r="AH1090" s="26"/>
      <c r="AI1090" s="26"/>
      <c r="AJ1090" s="26" t="s">
        <v>3493</v>
      </c>
      <c r="AK1090" s="24"/>
      <c r="AL1090" s="24" t="s">
        <v>3641</v>
      </c>
      <c r="AM1090" s="26"/>
      <c r="AN1090" s="26"/>
      <c r="AO1090" s="26"/>
      <c r="AP1090" s="26"/>
      <c r="AQ1090" s="26"/>
      <c r="AR1090" s="26" t="s">
        <v>129</v>
      </c>
      <c r="AS1090" s="26"/>
      <c r="AT1090" s="26"/>
      <c r="AU1090" s="26" t="s">
        <v>128</v>
      </c>
      <c r="AV1090" s="26" t="s">
        <v>128</v>
      </c>
      <c r="AW1090" s="26" t="s">
        <v>128</v>
      </c>
      <c r="AX1090" s="26" t="s">
        <v>129</v>
      </c>
      <c r="AY1090" s="26"/>
      <c r="AZ1090" s="26" t="s">
        <v>3640</v>
      </c>
      <c r="BA1090" s="41"/>
    </row>
    <row r="1091" spans="1:53" ht="16.05" customHeight="1" x14ac:dyDescent="0.3">
      <c r="A1091" s="23">
        <v>2013</v>
      </c>
      <c r="B1091" s="24" t="s">
        <v>159</v>
      </c>
      <c r="C1091" s="24" t="s">
        <v>160</v>
      </c>
      <c r="D1091" s="24" t="s">
        <v>3643</v>
      </c>
      <c r="E1091" s="25">
        <v>41476</v>
      </c>
      <c r="F1091" s="38">
        <v>6.4201388888888891E-2</v>
      </c>
      <c r="G1091" s="22">
        <v>41476</v>
      </c>
      <c r="H1091" s="37">
        <v>0.14753472222222222</v>
      </c>
      <c r="I1091" s="34" t="s">
        <v>6250</v>
      </c>
      <c r="J1091" s="43">
        <v>43.48</v>
      </c>
      <c r="K1091" s="43">
        <v>13.68</v>
      </c>
      <c r="L1091" s="56">
        <v>12</v>
      </c>
      <c r="M1091" s="35">
        <v>5.14</v>
      </c>
      <c r="N1091" s="43">
        <v>5.14</v>
      </c>
      <c r="O1091" s="57"/>
      <c r="P1091" s="57">
        <v>5.2</v>
      </c>
      <c r="Q1091" s="57">
        <v>4.9000000000000004</v>
      </c>
      <c r="R1091" s="57">
        <v>5</v>
      </c>
      <c r="S1091" s="24" t="s">
        <v>5536</v>
      </c>
      <c r="T1091" s="26"/>
      <c r="U1091" s="24" t="s">
        <v>867</v>
      </c>
      <c r="V1091" s="58"/>
      <c r="W1091" s="58"/>
      <c r="X1091" s="26">
        <v>0</v>
      </c>
      <c r="Y1091" s="26">
        <v>0</v>
      </c>
      <c r="Z1091" s="26">
        <v>0</v>
      </c>
      <c r="AA1091" s="26"/>
      <c r="AB1091" s="58"/>
      <c r="AC1091" s="24"/>
      <c r="AD1091" s="26" t="s">
        <v>3483</v>
      </c>
      <c r="AE1091" s="26">
        <v>0</v>
      </c>
      <c r="AF1091" s="26"/>
      <c r="AG1091" s="26"/>
      <c r="AH1091" s="26"/>
      <c r="AI1091" s="26"/>
      <c r="AJ1091" s="26" t="s">
        <v>1631</v>
      </c>
      <c r="AK1091" s="24" t="s">
        <v>290</v>
      </c>
      <c r="AL1091" s="24"/>
      <c r="AM1091" s="26"/>
      <c r="AN1091" s="26"/>
      <c r="AO1091" s="26"/>
      <c r="AP1091" s="26"/>
      <c r="AQ1091" s="26"/>
      <c r="AR1091" s="26" t="s">
        <v>129</v>
      </c>
      <c r="AS1091" s="26"/>
      <c r="AT1091" s="26"/>
      <c r="AU1091" s="26" t="s">
        <v>128</v>
      </c>
      <c r="AV1091" s="26" t="s">
        <v>128</v>
      </c>
      <c r="AW1091" s="26" t="s">
        <v>128</v>
      </c>
      <c r="AX1091" s="26" t="s">
        <v>129</v>
      </c>
      <c r="AY1091" s="26"/>
      <c r="AZ1091" s="26" t="s">
        <v>3644</v>
      </c>
      <c r="BA1091" s="41"/>
    </row>
    <row r="1092" spans="1:53" ht="16.05" customHeight="1" x14ac:dyDescent="0.3">
      <c r="A1092" s="23">
        <v>2013</v>
      </c>
      <c r="B1092" s="24" t="s">
        <v>269</v>
      </c>
      <c r="C1092" s="24" t="s">
        <v>270</v>
      </c>
      <c r="D1092" s="24" t="s">
        <v>3287</v>
      </c>
      <c r="E1092" s="25">
        <v>41480</v>
      </c>
      <c r="F1092" s="38">
        <v>8.8446759259259267E-2</v>
      </c>
      <c r="G1092" s="22">
        <v>41479</v>
      </c>
      <c r="H1092" s="37">
        <v>0.88011574074074073</v>
      </c>
      <c r="I1092" s="34" t="s">
        <v>6250</v>
      </c>
      <c r="J1092" s="43">
        <v>-15.71</v>
      </c>
      <c r="K1092" s="43">
        <v>-71.87</v>
      </c>
      <c r="L1092" s="56">
        <v>19.2</v>
      </c>
      <c r="M1092" s="35">
        <v>4.83</v>
      </c>
      <c r="N1092" s="43"/>
      <c r="O1092" s="57"/>
      <c r="P1092" s="57">
        <v>4.7</v>
      </c>
      <c r="Q1092" s="57">
        <v>3.6</v>
      </c>
      <c r="R1092" s="57">
        <v>4.5</v>
      </c>
      <c r="S1092" s="24" t="s">
        <v>5537</v>
      </c>
      <c r="T1092" s="26"/>
      <c r="U1092" s="24" t="s">
        <v>867</v>
      </c>
      <c r="V1092" s="58"/>
      <c r="W1092" s="58"/>
      <c r="X1092" s="26">
        <v>0</v>
      </c>
      <c r="Y1092" s="26">
        <v>0</v>
      </c>
      <c r="Z1092" s="26">
        <v>0</v>
      </c>
      <c r="AA1092" s="26"/>
      <c r="AB1092" s="58"/>
      <c r="AC1092" s="24"/>
      <c r="AD1092" s="26" t="s">
        <v>3491</v>
      </c>
      <c r="AE1092" s="26">
        <v>0</v>
      </c>
      <c r="AF1092" s="26"/>
      <c r="AG1092" s="26"/>
      <c r="AH1092" s="26"/>
      <c r="AI1092" s="26"/>
      <c r="AJ1092" s="26" t="s">
        <v>3493</v>
      </c>
      <c r="AK1092" s="24"/>
      <c r="AL1092" s="24" t="s">
        <v>3646</v>
      </c>
      <c r="AM1092" s="26"/>
      <c r="AN1092" s="26"/>
      <c r="AO1092" s="26"/>
      <c r="AP1092" s="26"/>
      <c r="AQ1092" s="26"/>
      <c r="AR1092" s="26" t="s">
        <v>129</v>
      </c>
      <c r="AS1092" s="26"/>
      <c r="AT1092" s="26"/>
      <c r="AU1092" s="26" t="s">
        <v>128</v>
      </c>
      <c r="AV1092" s="26" t="s">
        <v>128</v>
      </c>
      <c r="AW1092" s="26" t="s">
        <v>128</v>
      </c>
      <c r="AX1092" s="26" t="s">
        <v>129</v>
      </c>
      <c r="AY1092" s="26"/>
      <c r="AZ1092" s="26" t="s">
        <v>3645</v>
      </c>
      <c r="BA1092" s="41"/>
    </row>
    <row r="1093" spans="1:53" ht="16.05" customHeight="1" x14ac:dyDescent="0.3">
      <c r="A1093" s="23">
        <v>2013</v>
      </c>
      <c r="B1093" s="24" t="s">
        <v>130</v>
      </c>
      <c r="C1093" s="24" t="s">
        <v>131</v>
      </c>
      <c r="D1093" s="24" t="s">
        <v>328</v>
      </c>
      <c r="E1093" s="25">
        <v>41481</v>
      </c>
      <c r="F1093" s="38">
        <v>0.68408391203703711</v>
      </c>
      <c r="G1093" s="22">
        <v>41482</v>
      </c>
      <c r="H1093" s="37">
        <v>1.741898148148148E-2</v>
      </c>
      <c r="I1093" s="34" t="s">
        <v>6250</v>
      </c>
      <c r="J1093" s="43">
        <v>32.984999999999999</v>
      </c>
      <c r="K1093" s="43">
        <v>104.913</v>
      </c>
      <c r="L1093" s="56">
        <v>10</v>
      </c>
      <c r="M1093" s="43">
        <v>4.83</v>
      </c>
      <c r="N1093" s="43"/>
      <c r="O1093" s="57"/>
      <c r="P1093" s="57">
        <v>4.7</v>
      </c>
      <c r="Q1093" s="57">
        <v>4</v>
      </c>
      <c r="R1093" s="57">
        <v>4.5</v>
      </c>
      <c r="S1093" s="27" t="s">
        <v>5110</v>
      </c>
      <c r="T1093" s="26"/>
      <c r="U1093" s="24" t="s">
        <v>867</v>
      </c>
      <c r="V1093" s="58"/>
      <c r="W1093" s="58"/>
      <c r="X1093" s="26">
        <v>0</v>
      </c>
      <c r="Y1093" s="26">
        <v>0</v>
      </c>
      <c r="Z1093" s="26">
        <v>34</v>
      </c>
      <c r="AA1093" s="26"/>
      <c r="AB1093" s="58"/>
      <c r="AC1093" s="24"/>
      <c r="AD1093" s="26" t="s">
        <v>361</v>
      </c>
      <c r="AE1093" s="26" t="s">
        <v>3647</v>
      </c>
      <c r="AF1093" s="26"/>
      <c r="AG1093" s="26"/>
      <c r="AH1093" s="26"/>
      <c r="AI1093" s="26"/>
      <c r="AJ1093" s="26" t="s">
        <v>1631</v>
      </c>
      <c r="AK1093" s="24"/>
      <c r="AL1093" s="24"/>
      <c r="AM1093" s="26"/>
      <c r="AN1093" s="26"/>
      <c r="AO1093" s="26"/>
      <c r="AP1093" s="26"/>
      <c r="AQ1093" s="26"/>
      <c r="AR1093" s="26" t="s">
        <v>129</v>
      </c>
      <c r="AS1093" s="26"/>
      <c r="AT1093" s="26"/>
      <c r="AU1093" s="26" t="s">
        <v>128</v>
      </c>
      <c r="AV1093" s="26" t="s">
        <v>128</v>
      </c>
      <c r="AW1093" s="26" t="s">
        <v>128</v>
      </c>
      <c r="AX1093" s="26" t="s">
        <v>129</v>
      </c>
      <c r="AY1093" s="26"/>
      <c r="AZ1093" s="26" t="s">
        <v>3648</v>
      </c>
      <c r="BA1093" s="41"/>
    </row>
    <row r="1094" spans="1:53" ht="16.05" customHeight="1" x14ac:dyDescent="0.3">
      <c r="A1094" s="23">
        <v>2013</v>
      </c>
      <c r="B1094" s="24" t="s">
        <v>294</v>
      </c>
      <c r="C1094" s="24" t="s">
        <v>304</v>
      </c>
      <c r="D1094" s="24" t="s">
        <v>3649</v>
      </c>
      <c r="E1094" s="25">
        <v>41483</v>
      </c>
      <c r="F1094" s="38">
        <v>0.54673148148148154</v>
      </c>
      <c r="G1094" s="22">
        <v>41484</v>
      </c>
      <c r="H1094" s="37">
        <v>4.673611111111111E-2</v>
      </c>
      <c r="I1094" s="34" t="s">
        <v>6250</v>
      </c>
      <c r="J1094" s="43">
        <v>-41.61</v>
      </c>
      <c r="K1094" s="43">
        <v>174.29</v>
      </c>
      <c r="L1094" s="56">
        <v>15.3</v>
      </c>
      <c r="M1094" s="35">
        <v>5.0019999999999998</v>
      </c>
      <c r="N1094" s="43"/>
      <c r="O1094" s="57"/>
      <c r="P1094" s="57">
        <v>4.9000000000000004</v>
      </c>
      <c r="Q1094" s="57">
        <v>4.0999999999999996</v>
      </c>
      <c r="R1094" s="57">
        <v>5.4</v>
      </c>
      <c r="S1094" s="27" t="s">
        <v>5496</v>
      </c>
      <c r="T1094" s="26"/>
      <c r="U1094" s="24" t="s">
        <v>867</v>
      </c>
      <c r="V1094" s="58"/>
      <c r="W1094" s="58"/>
      <c r="X1094" s="26">
        <v>0</v>
      </c>
      <c r="Y1094" s="26">
        <v>0</v>
      </c>
      <c r="Z1094" s="26">
        <v>0</v>
      </c>
      <c r="AA1094" s="26"/>
      <c r="AB1094" s="58"/>
      <c r="AC1094" s="24"/>
      <c r="AD1094" s="26" t="s">
        <v>3489</v>
      </c>
      <c r="AE1094" s="26">
        <v>0</v>
      </c>
      <c r="AF1094" s="26"/>
      <c r="AG1094" s="26"/>
      <c r="AH1094" s="26"/>
      <c r="AI1094" s="26"/>
      <c r="AJ1094" s="26" t="s">
        <v>3599</v>
      </c>
      <c r="AK1094" s="24"/>
      <c r="AL1094" s="24"/>
      <c r="AM1094" s="26"/>
      <c r="AN1094" s="26"/>
      <c r="AO1094" s="26"/>
      <c r="AP1094" s="26"/>
      <c r="AQ1094" s="26"/>
      <c r="AR1094" s="26" t="s">
        <v>129</v>
      </c>
      <c r="AS1094" s="26"/>
      <c r="AT1094" s="26"/>
      <c r="AU1094" s="26" t="s">
        <v>128</v>
      </c>
      <c r="AV1094" s="26" t="s">
        <v>128</v>
      </c>
      <c r="AW1094" s="26" t="s">
        <v>128</v>
      </c>
      <c r="AX1094" s="26" t="s">
        <v>129</v>
      </c>
      <c r="AY1094" s="26"/>
      <c r="AZ1094" s="26" t="s">
        <v>3650</v>
      </c>
      <c r="BA1094" s="41"/>
    </row>
    <row r="1095" spans="1:53" ht="16.05" customHeight="1" x14ac:dyDescent="0.3">
      <c r="A1095" s="23">
        <v>2013</v>
      </c>
      <c r="B1095" s="24" t="s">
        <v>123</v>
      </c>
      <c r="C1095" s="24" t="s">
        <v>124</v>
      </c>
      <c r="D1095" s="24" t="s">
        <v>3651</v>
      </c>
      <c r="E1095" s="25">
        <v>41485</v>
      </c>
      <c r="F1095" s="38">
        <v>0.23135185185185184</v>
      </c>
      <c r="G1095" s="22">
        <v>41485</v>
      </c>
      <c r="H1095" s="37">
        <v>0.35635416666666669</v>
      </c>
      <c r="I1095" s="34" t="s">
        <v>6250</v>
      </c>
      <c r="J1095" s="43">
        <v>40.26</v>
      </c>
      <c r="K1095" s="43">
        <v>25.82</v>
      </c>
      <c r="L1095" s="56">
        <v>12</v>
      </c>
      <c r="M1095" s="35">
        <v>5.0609999999999999</v>
      </c>
      <c r="N1095" s="43"/>
      <c r="O1095" s="57"/>
      <c r="P1095" s="57">
        <v>4.5</v>
      </c>
      <c r="Q1095" s="57">
        <v>4.3</v>
      </c>
      <c r="R1095" s="57">
        <v>5.3</v>
      </c>
      <c r="S1095" s="27" t="s">
        <v>5372</v>
      </c>
      <c r="T1095" s="26"/>
      <c r="U1095" s="24" t="s">
        <v>867</v>
      </c>
      <c r="V1095" s="58"/>
      <c r="W1095" s="58"/>
      <c r="X1095" s="26">
        <v>0</v>
      </c>
      <c r="Y1095" s="26">
        <v>0</v>
      </c>
      <c r="Z1095" s="26">
        <v>0</v>
      </c>
      <c r="AA1095" s="26"/>
      <c r="AB1095" s="58"/>
      <c r="AC1095" s="24"/>
      <c r="AD1095" s="26" t="s">
        <v>1050</v>
      </c>
      <c r="AE1095" s="26">
        <v>0</v>
      </c>
      <c r="AF1095" s="26"/>
      <c r="AG1095" s="26"/>
      <c r="AH1095" s="26"/>
      <c r="AI1095" s="26"/>
      <c r="AJ1095" s="26" t="s">
        <v>3476</v>
      </c>
      <c r="AK1095" s="24"/>
      <c r="AL1095" s="24" t="s">
        <v>3653</v>
      </c>
      <c r="AM1095" s="26"/>
      <c r="AN1095" s="26"/>
      <c r="AO1095" s="26"/>
      <c r="AP1095" s="26"/>
      <c r="AQ1095" s="26"/>
      <c r="AR1095" s="26" t="s">
        <v>129</v>
      </c>
      <c r="AS1095" s="26"/>
      <c r="AT1095" s="26"/>
      <c r="AU1095" s="26" t="s">
        <v>128</v>
      </c>
      <c r="AV1095" s="26" t="s">
        <v>128</v>
      </c>
      <c r="AW1095" s="26" t="s">
        <v>128</v>
      </c>
      <c r="AX1095" s="26" t="s">
        <v>129</v>
      </c>
      <c r="AY1095" s="26"/>
      <c r="AZ1095" s="26" t="s">
        <v>3652</v>
      </c>
      <c r="BA1095" s="41"/>
    </row>
    <row r="1096" spans="1:53" ht="16.05" customHeight="1" x14ac:dyDescent="0.3">
      <c r="A1096" s="23">
        <v>2013</v>
      </c>
      <c r="B1096" s="24" t="s">
        <v>159</v>
      </c>
      <c r="C1096" s="24" t="s">
        <v>518</v>
      </c>
      <c r="D1096" s="24" t="s">
        <v>518</v>
      </c>
      <c r="E1096" s="25">
        <v>41485</v>
      </c>
      <c r="F1096" s="38">
        <v>0.54065972222222225</v>
      </c>
      <c r="G1096" s="22">
        <v>41485</v>
      </c>
      <c r="H1096" s="37">
        <v>0.62399305555555562</v>
      </c>
      <c r="I1096" s="34" t="s">
        <v>6250</v>
      </c>
      <c r="J1096" s="43">
        <v>45.14</v>
      </c>
      <c r="K1096" s="43">
        <v>15.08</v>
      </c>
      <c r="L1096" s="56">
        <v>20</v>
      </c>
      <c r="M1096" s="43">
        <v>4.5999999999999996</v>
      </c>
      <c r="N1096" s="43">
        <v>4.2</v>
      </c>
      <c r="O1096" s="57"/>
      <c r="P1096" s="57">
        <v>4.2</v>
      </c>
      <c r="Q1096" s="57">
        <v>3.5</v>
      </c>
      <c r="R1096" s="57">
        <v>4.5999999999999996</v>
      </c>
      <c r="S1096" s="24" t="s">
        <v>5416</v>
      </c>
      <c r="T1096" s="26" t="s">
        <v>134</v>
      </c>
      <c r="U1096" s="24" t="s">
        <v>867</v>
      </c>
      <c r="V1096" s="58"/>
      <c r="W1096" s="58"/>
      <c r="X1096" s="26">
        <v>0</v>
      </c>
      <c r="Y1096" s="26">
        <v>0</v>
      </c>
      <c r="Z1096" s="26">
        <v>0</v>
      </c>
      <c r="AA1096" s="26"/>
      <c r="AB1096" s="58"/>
      <c r="AC1096" s="24"/>
      <c r="AD1096" s="26" t="s">
        <v>1050</v>
      </c>
      <c r="AE1096" s="26">
        <v>0</v>
      </c>
      <c r="AF1096" s="26"/>
      <c r="AG1096" s="26"/>
      <c r="AH1096" s="26"/>
      <c r="AI1096" s="26"/>
      <c r="AJ1096" s="26" t="s">
        <v>1631</v>
      </c>
      <c r="AK1096" s="24"/>
      <c r="AL1096" s="24"/>
      <c r="AM1096" s="26"/>
      <c r="AN1096" s="26"/>
      <c r="AO1096" s="26"/>
      <c r="AP1096" s="26"/>
      <c r="AQ1096" s="26"/>
      <c r="AR1096" s="26" t="s">
        <v>129</v>
      </c>
      <c r="AS1096" s="26"/>
      <c r="AT1096" s="26"/>
      <c r="AU1096" s="26" t="s">
        <v>128</v>
      </c>
      <c r="AV1096" s="26" t="s">
        <v>128</v>
      </c>
      <c r="AW1096" s="26" t="s">
        <v>128</v>
      </c>
      <c r="AX1096" s="26" t="s">
        <v>129</v>
      </c>
      <c r="AY1096" s="26"/>
      <c r="AZ1096" s="26" t="s">
        <v>3654</v>
      </c>
      <c r="BA1096" s="41"/>
    </row>
    <row r="1097" spans="1:53" ht="16.05" customHeight="1" x14ac:dyDescent="0.3">
      <c r="A1097" s="26">
        <v>2013</v>
      </c>
      <c r="B1097" s="24" t="s">
        <v>357</v>
      </c>
      <c r="C1097" s="24" t="s">
        <v>358</v>
      </c>
      <c r="D1097" s="24" t="s">
        <v>2139</v>
      </c>
      <c r="E1097" s="25">
        <v>41488</v>
      </c>
      <c r="F1097" s="38">
        <v>0.10611168981481482</v>
      </c>
      <c r="G1097" s="22">
        <v>41488</v>
      </c>
      <c r="H1097" s="37">
        <v>0.33527777777777779</v>
      </c>
      <c r="I1097" s="34" t="s">
        <v>6250</v>
      </c>
      <c r="J1097" s="26">
        <v>33.236199999999997</v>
      </c>
      <c r="K1097" s="26">
        <v>75.878500000000003</v>
      </c>
      <c r="L1097" s="26">
        <v>17.5</v>
      </c>
      <c r="M1097" s="35">
        <v>5.1619999999999999</v>
      </c>
      <c r="N1097" s="43">
        <v>5</v>
      </c>
      <c r="O1097" s="57">
        <v>5.4</v>
      </c>
      <c r="P1097" s="57">
        <v>5.3</v>
      </c>
      <c r="Q1097" s="57">
        <v>4.7</v>
      </c>
      <c r="R1097" s="57">
        <v>5.4</v>
      </c>
      <c r="S1097" s="24" t="s">
        <v>5359</v>
      </c>
      <c r="T1097" s="26"/>
      <c r="U1097" s="24"/>
      <c r="V1097" s="41"/>
      <c r="W1097" s="41"/>
      <c r="X1097" s="26">
        <v>0</v>
      </c>
      <c r="Y1097" s="26">
        <v>0</v>
      </c>
      <c r="Z1097" s="26">
        <v>2</v>
      </c>
      <c r="AA1097" s="26"/>
      <c r="AB1097" s="41"/>
      <c r="AC1097" s="41" t="s">
        <v>4923</v>
      </c>
      <c r="AD1097" s="26" t="s">
        <v>2152</v>
      </c>
      <c r="AE1097" s="26" t="s">
        <v>232</v>
      </c>
      <c r="AF1097" s="41"/>
      <c r="AG1097" s="26"/>
      <c r="AH1097" s="26"/>
      <c r="AI1097" s="26"/>
      <c r="AJ1097" s="26" t="s">
        <v>390</v>
      </c>
      <c r="AK1097" s="41"/>
      <c r="AL1097" s="24" t="s">
        <v>5117</v>
      </c>
      <c r="AM1097" s="41"/>
      <c r="AN1097" s="41"/>
      <c r="AO1097" s="41"/>
      <c r="AP1097" s="41"/>
      <c r="AQ1097" s="41"/>
      <c r="AR1097" s="26" t="s">
        <v>129</v>
      </c>
      <c r="AS1097" s="26"/>
      <c r="AT1097" s="26"/>
      <c r="AU1097" s="26" t="s">
        <v>128</v>
      </c>
      <c r="AV1097" s="26" t="s">
        <v>128</v>
      </c>
      <c r="AW1097" s="26" t="s">
        <v>128</v>
      </c>
      <c r="AX1097" s="26" t="s">
        <v>129</v>
      </c>
      <c r="AY1097" s="26"/>
      <c r="AZ1097" s="26" t="s">
        <v>4924</v>
      </c>
      <c r="BA1097" s="41"/>
    </row>
    <row r="1098" spans="1:53" ht="16.05" customHeight="1" x14ac:dyDescent="0.3">
      <c r="A1098" s="23">
        <v>2013</v>
      </c>
      <c r="B1098" s="27" t="s">
        <v>357</v>
      </c>
      <c r="C1098" s="27" t="s">
        <v>358</v>
      </c>
      <c r="D1098" s="27" t="s">
        <v>3171</v>
      </c>
      <c r="E1098" s="28">
        <v>41488</v>
      </c>
      <c r="F1098" s="36">
        <v>0.90122685185185192</v>
      </c>
      <c r="G1098" s="22">
        <v>41489</v>
      </c>
      <c r="H1098" s="37">
        <v>0.13039351851851852</v>
      </c>
      <c r="I1098" s="34" t="s">
        <v>6250</v>
      </c>
      <c r="J1098" s="35">
        <v>33.296999999999997</v>
      </c>
      <c r="K1098" s="35">
        <v>75.95</v>
      </c>
      <c r="L1098" s="42">
        <v>42.4</v>
      </c>
      <c r="M1098" s="35">
        <v>5.0999999999999996</v>
      </c>
      <c r="N1098" s="35"/>
      <c r="O1098" s="44">
        <v>5.0999999999999996</v>
      </c>
      <c r="P1098" s="44">
        <v>5.2</v>
      </c>
      <c r="Q1098" s="44">
        <v>4.5</v>
      </c>
      <c r="R1098" s="44">
        <v>5.2</v>
      </c>
      <c r="S1098" s="27" t="s">
        <v>5493</v>
      </c>
      <c r="T1098" s="23" t="s">
        <v>497</v>
      </c>
      <c r="U1098" s="27"/>
      <c r="V1098" s="47"/>
      <c r="W1098" s="47"/>
      <c r="X1098" s="23">
        <v>0</v>
      </c>
      <c r="Y1098" s="23">
        <v>0</v>
      </c>
      <c r="Z1098" s="23" t="s">
        <v>3172</v>
      </c>
      <c r="AA1098" s="23"/>
      <c r="AB1098" s="47"/>
      <c r="AC1098" s="27"/>
      <c r="AD1098" s="50" t="s">
        <v>288</v>
      </c>
      <c r="AE1098" s="50">
        <v>0</v>
      </c>
      <c r="AF1098" s="62" t="s">
        <v>137</v>
      </c>
      <c r="AG1098" s="23" t="s">
        <v>129</v>
      </c>
      <c r="AH1098" s="23"/>
      <c r="AI1098" s="23"/>
      <c r="AJ1098" s="23" t="s">
        <v>390</v>
      </c>
      <c r="AK1098" s="27"/>
      <c r="AL1098" s="27" t="s">
        <v>5118</v>
      </c>
      <c r="AM1098" s="23"/>
      <c r="AN1098" s="23"/>
      <c r="AO1098" s="23"/>
      <c r="AP1098" s="23"/>
      <c r="AQ1098" s="23" t="s">
        <v>129</v>
      </c>
      <c r="AR1098" s="23"/>
      <c r="AS1098" s="23" t="s">
        <v>128</v>
      </c>
      <c r="AT1098" s="23"/>
      <c r="AU1098" s="23" t="s">
        <v>129</v>
      </c>
      <c r="AV1098" s="23" t="s">
        <v>128</v>
      </c>
      <c r="AW1098" s="23" t="s">
        <v>128</v>
      </c>
      <c r="AX1098" s="23" t="s">
        <v>129</v>
      </c>
      <c r="AY1098" s="23"/>
      <c r="AZ1098" s="23" t="s">
        <v>3173</v>
      </c>
      <c r="BA1098" s="65" t="s">
        <v>3174</v>
      </c>
    </row>
    <row r="1099" spans="1:53" ht="16.05" customHeight="1" x14ac:dyDescent="0.3">
      <c r="A1099" s="23">
        <v>2013</v>
      </c>
      <c r="B1099" s="24" t="s">
        <v>130</v>
      </c>
      <c r="C1099" s="24" t="s">
        <v>131</v>
      </c>
      <c r="D1099" s="24" t="s">
        <v>253</v>
      </c>
      <c r="E1099" s="25">
        <v>41488</v>
      </c>
      <c r="F1099" s="38">
        <v>0.96316215277777772</v>
      </c>
      <c r="G1099" s="22">
        <v>41489</v>
      </c>
      <c r="H1099" s="37">
        <v>0.29649305555555555</v>
      </c>
      <c r="I1099" s="34" t="s">
        <v>6250</v>
      </c>
      <c r="J1099" s="43">
        <v>43.988999999999997</v>
      </c>
      <c r="K1099" s="43">
        <v>83.099000000000004</v>
      </c>
      <c r="L1099" s="56">
        <v>19.399999999999999</v>
      </c>
      <c r="M1099" s="43">
        <v>4.83</v>
      </c>
      <c r="N1099" s="43"/>
      <c r="O1099" s="57"/>
      <c r="P1099" s="57">
        <v>4.9000000000000004</v>
      </c>
      <c r="Q1099" s="57">
        <v>4</v>
      </c>
      <c r="R1099" s="57">
        <v>4.5999999999999996</v>
      </c>
      <c r="S1099" s="27" t="s">
        <v>5110</v>
      </c>
      <c r="T1099" s="26"/>
      <c r="U1099" s="24" t="s">
        <v>867</v>
      </c>
      <c r="V1099" s="58"/>
      <c r="W1099" s="58"/>
      <c r="X1099" s="26">
        <v>0</v>
      </c>
      <c r="Y1099" s="26">
        <v>0</v>
      </c>
      <c r="Z1099" s="26">
        <v>0</v>
      </c>
      <c r="AA1099" s="26"/>
      <c r="AB1099" s="58"/>
      <c r="AC1099" s="24"/>
      <c r="AD1099" s="26" t="s">
        <v>1050</v>
      </c>
      <c r="AE1099" s="26">
        <v>0</v>
      </c>
      <c r="AF1099" s="26"/>
      <c r="AG1099" s="26"/>
      <c r="AH1099" s="26"/>
      <c r="AI1099" s="26"/>
      <c r="AJ1099" s="26" t="s">
        <v>1631</v>
      </c>
      <c r="AK1099" s="24"/>
      <c r="AL1099" s="24"/>
      <c r="AM1099" s="26"/>
      <c r="AN1099" s="26"/>
      <c r="AO1099" s="26"/>
      <c r="AP1099" s="26"/>
      <c r="AQ1099" s="26"/>
      <c r="AR1099" s="26" t="s">
        <v>129</v>
      </c>
      <c r="AS1099" s="26"/>
      <c r="AT1099" s="26"/>
      <c r="AU1099" s="26" t="s">
        <v>128</v>
      </c>
      <c r="AV1099" s="26" t="s">
        <v>128</v>
      </c>
      <c r="AW1099" s="26" t="s">
        <v>128</v>
      </c>
      <c r="AX1099" s="26" t="s">
        <v>129</v>
      </c>
      <c r="AY1099" s="26"/>
      <c r="AZ1099" s="26" t="s">
        <v>3655</v>
      </c>
      <c r="BA1099" s="41"/>
    </row>
    <row r="1100" spans="1:53" ht="16.05" customHeight="1" x14ac:dyDescent="0.3">
      <c r="A1100" s="23">
        <v>2013</v>
      </c>
      <c r="B1100" s="24" t="s">
        <v>1095</v>
      </c>
      <c r="C1100" s="24" t="s">
        <v>1096</v>
      </c>
      <c r="D1100" s="24" t="s">
        <v>3656</v>
      </c>
      <c r="E1100" s="25">
        <v>41491</v>
      </c>
      <c r="F1100" s="38">
        <v>0.23682870370370371</v>
      </c>
      <c r="G1100" s="25">
        <v>41491</v>
      </c>
      <c r="H1100" s="38">
        <v>7.0162037037037037E-2</v>
      </c>
      <c r="I1100" s="34" t="s">
        <v>6252</v>
      </c>
      <c r="J1100" s="43">
        <v>-20.14</v>
      </c>
      <c r="K1100" s="43">
        <v>-71.010000000000005</v>
      </c>
      <c r="L1100" s="56">
        <v>22.8</v>
      </c>
      <c r="M1100" s="35">
        <v>5.351</v>
      </c>
      <c r="N1100" s="43"/>
      <c r="O1100" s="57"/>
      <c r="P1100" s="57">
        <v>5.4</v>
      </c>
      <c r="Q1100" s="57">
        <v>4.8</v>
      </c>
      <c r="R1100" s="57">
        <v>5.4</v>
      </c>
      <c r="S1100" s="24" t="s">
        <v>5313</v>
      </c>
      <c r="T1100" s="26"/>
      <c r="U1100" s="24" t="s">
        <v>867</v>
      </c>
      <c r="V1100" s="58"/>
      <c r="W1100" s="58"/>
      <c r="X1100" s="26">
        <v>0</v>
      </c>
      <c r="Y1100" s="26">
        <v>0</v>
      </c>
      <c r="Z1100" s="26">
        <v>0</v>
      </c>
      <c r="AA1100" s="26"/>
      <c r="AB1100" s="58"/>
      <c r="AC1100" s="24"/>
      <c r="AD1100" s="26" t="s">
        <v>3489</v>
      </c>
      <c r="AE1100" s="26">
        <v>0</v>
      </c>
      <c r="AF1100" s="26"/>
      <c r="AG1100" s="26"/>
      <c r="AH1100" s="26"/>
      <c r="AI1100" s="26"/>
      <c r="AJ1100" s="26" t="s">
        <v>3476</v>
      </c>
      <c r="AK1100" s="24"/>
      <c r="AL1100" s="24" t="s">
        <v>3658</v>
      </c>
      <c r="AM1100" s="26"/>
      <c r="AN1100" s="26"/>
      <c r="AO1100" s="26"/>
      <c r="AP1100" s="26"/>
      <c r="AQ1100" s="26"/>
      <c r="AR1100" s="26" t="s">
        <v>129</v>
      </c>
      <c r="AS1100" s="26"/>
      <c r="AT1100" s="26"/>
      <c r="AU1100" s="26" t="s">
        <v>128</v>
      </c>
      <c r="AV1100" s="26" t="s">
        <v>128</v>
      </c>
      <c r="AW1100" s="26" t="s">
        <v>128</v>
      </c>
      <c r="AX1100" s="26" t="s">
        <v>129</v>
      </c>
      <c r="AY1100" s="26"/>
      <c r="AZ1100" s="26" t="s">
        <v>3657</v>
      </c>
      <c r="BA1100" s="41"/>
    </row>
    <row r="1101" spans="1:53" ht="16.05" customHeight="1" x14ac:dyDescent="0.3">
      <c r="A1101" s="23">
        <v>2013</v>
      </c>
      <c r="B1101" s="27" t="s">
        <v>159</v>
      </c>
      <c r="C1101" s="27" t="s">
        <v>308</v>
      </c>
      <c r="D1101" s="27" t="s">
        <v>3175</v>
      </c>
      <c r="E1101" s="28">
        <v>41493</v>
      </c>
      <c r="F1101" s="36">
        <v>0.37976851851851851</v>
      </c>
      <c r="G1101" s="22">
        <v>41493</v>
      </c>
      <c r="H1101" s="37">
        <v>0.50476851851851856</v>
      </c>
      <c r="I1101" s="34" t="s">
        <v>6250</v>
      </c>
      <c r="J1101" s="35">
        <v>38.689</v>
      </c>
      <c r="K1101" s="35">
        <v>22.695</v>
      </c>
      <c r="L1101" s="42">
        <v>0.1</v>
      </c>
      <c r="M1101" s="35">
        <v>5.4359999999999999</v>
      </c>
      <c r="N1101" s="43">
        <v>5.3</v>
      </c>
      <c r="O1101" s="44"/>
      <c r="P1101" s="44">
        <v>5.3</v>
      </c>
      <c r="Q1101" s="44">
        <v>5.3</v>
      </c>
      <c r="R1101" s="44"/>
      <c r="S1101" s="24" t="s">
        <v>5538</v>
      </c>
      <c r="T1101" s="23" t="s">
        <v>582</v>
      </c>
      <c r="U1101" s="27"/>
      <c r="V1101" s="46"/>
      <c r="W1101" s="47"/>
      <c r="X1101" s="23"/>
      <c r="Y1101" s="23"/>
      <c r="Z1101" s="23">
        <v>2</v>
      </c>
      <c r="AA1101" s="23"/>
      <c r="AB1101" s="47"/>
      <c r="AC1101" s="27" t="s">
        <v>6265</v>
      </c>
      <c r="AD1101" s="23">
        <f>850-100</f>
        <v>750</v>
      </c>
      <c r="AE1101" s="50" t="s">
        <v>3176</v>
      </c>
      <c r="AF1101" s="50" t="s">
        <v>137</v>
      </c>
      <c r="AG1101" s="23" t="s">
        <v>129</v>
      </c>
      <c r="AH1101" s="23"/>
      <c r="AI1101" s="23"/>
      <c r="AJ1101" s="23" t="s">
        <v>311</v>
      </c>
      <c r="AK1101" s="27" t="s">
        <v>102</v>
      </c>
      <c r="AL1101" s="27" t="s">
        <v>3178</v>
      </c>
      <c r="AM1101" s="23"/>
      <c r="AN1101" s="23"/>
      <c r="AO1101" s="23"/>
      <c r="AP1101" s="23"/>
      <c r="AQ1101" s="23" t="s">
        <v>129</v>
      </c>
      <c r="AR1101" s="23"/>
      <c r="AS1101" s="23" t="s">
        <v>128</v>
      </c>
      <c r="AT1101" s="23"/>
      <c r="AU1101" s="23" t="s">
        <v>129</v>
      </c>
      <c r="AV1101" s="23" t="s">
        <v>128</v>
      </c>
      <c r="AW1101" s="23" t="s">
        <v>128</v>
      </c>
      <c r="AX1101" s="23" t="s">
        <v>129</v>
      </c>
      <c r="AY1101" s="23"/>
      <c r="AZ1101" s="23" t="s">
        <v>3177</v>
      </c>
      <c r="BA1101" s="65" t="s">
        <v>6266</v>
      </c>
    </row>
    <row r="1102" spans="1:53" ht="16.05" customHeight="1" x14ac:dyDescent="0.3">
      <c r="A1102" s="23">
        <v>2013</v>
      </c>
      <c r="B1102" s="24" t="s">
        <v>159</v>
      </c>
      <c r="C1102" s="24" t="s">
        <v>308</v>
      </c>
      <c r="D1102" s="24" t="s">
        <v>308</v>
      </c>
      <c r="E1102" s="25">
        <v>41495</v>
      </c>
      <c r="F1102" s="38">
        <v>0.49262615740740739</v>
      </c>
      <c r="G1102" s="22">
        <v>41495</v>
      </c>
      <c r="H1102" s="37">
        <v>0.61762731481481481</v>
      </c>
      <c r="I1102" s="34" t="s">
        <v>6250</v>
      </c>
      <c r="J1102" s="43">
        <v>38.409999999999997</v>
      </c>
      <c r="K1102" s="43">
        <v>22.71</v>
      </c>
      <c r="L1102" s="56">
        <v>22.1</v>
      </c>
      <c r="M1102" s="35">
        <v>4.9829999999999997</v>
      </c>
      <c r="N1102" s="35">
        <v>4.8</v>
      </c>
      <c r="O1102" s="57"/>
      <c r="P1102" s="57">
        <v>4.9000000000000004</v>
      </c>
      <c r="Q1102" s="57">
        <v>4.0999999999999996</v>
      </c>
      <c r="R1102" s="57">
        <v>4.8</v>
      </c>
      <c r="S1102" s="27" t="s">
        <v>5539</v>
      </c>
      <c r="T1102" s="26"/>
      <c r="U1102" s="24" t="s">
        <v>867</v>
      </c>
      <c r="V1102" s="58"/>
      <c r="W1102" s="58"/>
      <c r="X1102" s="26">
        <v>0</v>
      </c>
      <c r="Y1102" s="26">
        <v>0</v>
      </c>
      <c r="Z1102" s="26">
        <v>0</v>
      </c>
      <c r="AA1102" s="26"/>
      <c r="AB1102" s="58"/>
      <c r="AC1102" s="24"/>
      <c r="AD1102" s="26" t="s">
        <v>1050</v>
      </c>
      <c r="AE1102" s="26">
        <v>0</v>
      </c>
      <c r="AF1102" s="26"/>
      <c r="AG1102" s="26"/>
      <c r="AH1102" s="26"/>
      <c r="AI1102" s="26"/>
      <c r="AJ1102" s="26" t="s">
        <v>3493</v>
      </c>
      <c r="AK1102" s="24" t="s">
        <v>102</v>
      </c>
      <c r="AL1102" s="24" t="s">
        <v>3660</v>
      </c>
      <c r="AM1102" s="26"/>
      <c r="AN1102" s="26"/>
      <c r="AO1102" s="26"/>
      <c r="AP1102" s="26"/>
      <c r="AQ1102" s="26"/>
      <c r="AR1102" s="26" t="s">
        <v>129</v>
      </c>
      <c r="AS1102" s="26"/>
      <c r="AT1102" s="26"/>
      <c r="AU1102" s="26" t="s">
        <v>128</v>
      </c>
      <c r="AV1102" s="26" t="s">
        <v>128</v>
      </c>
      <c r="AW1102" s="26" t="s">
        <v>128</v>
      </c>
      <c r="AX1102" s="26" t="s">
        <v>129</v>
      </c>
      <c r="AY1102" s="26"/>
      <c r="AZ1102" s="26" t="s">
        <v>3659</v>
      </c>
      <c r="BA1102" s="41"/>
    </row>
    <row r="1103" spans="1:53" ht="16.05" customHeight="1" x14ac:dyDescent="0.3">
      <c r="A1103" s="23">
        <v>2013</v>
      </c>
      <c r="B1103" s="24" t="s">
        <v>218</v>
      </c>
      <c r="C1103" s="24" t="s">
        <v>426</v>
      </c>
      <c r="D1103" s="24" t="s">
        <v>3516</v>
      </c>
      <c r="E1103" s="25">
        <v>41496</v>
      </c>
      <c r="F1103" s="38">
        <v>0.49811388888888891</v>
      </c>
      <c r="G1103" s="22">
        <v>41496</v>
      </c>
      <c r="H1103" s="37">
        <v>0.78978009259259263</v>
      </c>
      <c r="I1103" s="34" t="s">
        <v>6250</v>
      </c>
      <c r="J1103" s="43">
        <v>-0.13400000000000001</v>
      </c>
      <c r="K1103" s="43">
        <v>100.601</v>
      </c>
      <c r="L1103" s="56">
        <v>0</v>
      </c>
      <c r="M1103" s="43">
        <v>4.09</v>
      </c>
      <c r="N1103" s="43"/>
      <c r="O1103" s="57">
        <v>3.3</v>
      </c>
      <c r="P1103" s="57">
        <v>4.0999999999999996</v>
      </c>
      <c r="Q1103" s="57"/>
      <c r="R1103" s="57">
        <v>4.5</v>
      </c>
      <c r="S1103" s="27" t="s">
        <v>5110</v>
      </c>
      <c r="T1103" s="26"/>
      <c r="U1103" s="24" t="s">
        <v>867</v>
      </c>
      <c r="V1103" s="58"/>
      <c r="W1103" s="58"/>
      <c r="X1103" s="26">
        <v>0</v>
      </c>
      <c r="Y1103" s="26">
        <v>0</v>
      </c>
      <c r="Z1103" s="26">
        <v>0</v>
      </c>
      <c r="AA1103" s="26"/>
      <c r="AB1103" s="58"/>
      <c r="AC1103" s="24"/>
      <c r="AD1103" s="26" t="s">
        <v>1050</v>
      </c>
      <c r="AE1103" s="26">
        <v>0</v>
      </c>
      <c r="AF1103" s="26"/>
      <c r="AG1103" s="26"/>
      <c r="AH1103" s="26"/>
      <c r="AI1103" s="26"/>
      <c r="AJ1103" s="26" t="s">
        <v>1631</v>
      </c>
      <c r="AK1103" s="24"/>
      <c r="AL1103" s="24"/>
      <c r="AM1103" s="26"/>
      <c r="AN1103" s="26"/>
      <c r="AO1103" s="26"/>
      <c r="AP1103" s="26"/>
      <c r="AQ1103" s="26"/>
      <c r="AR1103" s="26" t="s">
        <v>129</v>
      </c>
      <c r="AS1103" s="26"/>
      <c r="AT1103" s="26"/>
      <c r="AU1103" s="26" t="s">
        <v>128</v>
      </c>
      <c r="AV1103" s="26" t="s">
        <v>128</v>
      </c>
      <c r="AW1103" s="26" t="s">
        <v>128</v>
      </c>
      <c r="AX1103" s="26" t="s">
        <v>129</v>
      </c>
      <c r="AY1103" s="26"/>
      <c r="AZ1103" s="26" t="s">
        <v>3661</v>
      </c>
      <c r="BA1103" s="41"/>
    </row>
    <row r="1104" spans="1:53" ht="16.05" customHeight="1" x14ac:dyDescent="0.3">
      <c r="A1104" s="23">
        <v>2013</v>
      </c>
      <c r="B1104" s="24" t="s">
        <v>1089</v>
      </c>
      <c r="C1104" s="24" t="s">
        <v>1090</v>
      </c>
      <c r="D1104" s="24" t="s">
        <v>3662</v>
      </c>
      <c r="E1104" s="25">
        <v>41497</v>
      </c>
      <c r="F1104" s="38">
        <v>0.62073263888888885</v>
      </c>
      <c r="G1104" s="22">
        <v>41497</v>
      </c>
      <c r="H1104" s="37">
        <v>0.49572916666666672</v>
      </c>
      <c r="I1104" s="34" t="s">
        <v>6250</v>
      </c>
      <c r="J1104" s="43">
        <v>-8.4149999999999991</v>
      </c>
      <c r="K1104" s="43">
        <v>-50.107999999999997</v>
      </c>
      <c r="L1104" s="56">
        <v>0</v>
      </c>
      <c r="M1104" s="43">
        <v>3.98</v>
      </c>
      <c r="N1104" s="43"/>
      <c r="O1104" s="57"/>
      <c r="P1104" s="57">
        <v>3.7</v>
      </c>
      <c r="Q1104" s="57">
        <v>2.9</v>
      </c>
      <c r="R1104" s="57">
        <v>4.5999999999999996</v>
      </c>
      <c r="S1104" s="27" t="s">
        <v>5110</v>
      </c>
      <c r="T1104" s="26"/>
      <c r="U1104" s="24" t="s">
        <v>867</v>
      </c>
      <c r="V1104" s="58"/>
      <c r="W1104" s="58"/>
      <c r="X1104" s="26">
        <v>0</v>
      </c>
      <c r="Y1104" s="26">
        <v>0</v>
      </c>
      <c r="Z1104" s="26">
        <v>0</v>
      </c>
      <c r="AA1104" s="26"/>
      <c r="AB1104" s="58"/>
      <c r="AC1104" s="24"/>
      <c r="AD1104" s="26" t="s">
        <v>1050</v>
      </c>
      <c r="AE1104" s="26">
        <v>0</v>
      </c>
      <c r="AF1104" s="26"/>
      <c r="AG1104" s="26"/>
      <c r="AH1104" s="26"/>
      <c r="AI1104" s="26"/>
      <c r="AJ1104" s="26" t="s">
        <v>1631</v>
      </c>
      <c r="AK1104" s="24"/>
      <c r="AL1104" s="24"/>
      <c r="AM1104" s="26"/>
      <c r="AN1104" s="26"/>
      <c r="AO1104" s="26"/>
      <c r="AP1104" s="26"/>
      <c r="AQ1104" s="26"/>
      <c r="AR1104" s="26" t="s">
        <v>129</v>
      </c>
      <c r="AS1104" s="26"/>
      <c r="AT1104" s="26"/>
      <c r="AU1104" s="26" t="s">
        <v>128</v>
      </c>
      <c r="AV1104" s="26" t="s">
        <v>128</v>
      </c>
      <c r="AW1104" s="26" t="s">
        <v>128</v>
      </c>
      <c r="AX1104" s="26" t="s">
        <v>129</v>
      </c>
      <c r="AY1104" s="26"/>
      <c r="AZ1104" s="26" t="s">
        <v>3663</v>
      </c>
      <c r="BA1104" s="41"/>
    </row>
    <row r="1105" spans="1:53" ht="16.05" customHeight="1" x14ac:dyDescent="0.3">
      <c r="A1105" s="23">
        <v>2013</v>
      </c>
      <c r="B1105" s="24" t="s">
        <v>159</v>
      </c>
      <c r="C1105" s="24" t="s">
        <v>160</v>
      </c>
      <c r="D1105" s="24" t="s">
        <v>3474</v>
      </c>
      <c r="E1105" s="25">
        <v>41501</v>
      </c>
      <c r="F1105" s="38">
        <v>0.96309027777777778</v>
      </c>
      <c r="G1105" s="22">
        <v>41502</v>
      </c>
      <c r="H1105" s="37">
        <v>4.6423611111111117E-2</v>
      </c>
      <c r="I1105" s="34" t="s">
        <v>6250</v>
      </c>
      <c r="J1105" s="43">
        <v>38.020000000000003</v>
      </c>
      <c r="K1105" s="43">
        <v>14.87</v>
      </c>
      <c r="L1105" s="56">
        <v>14.8</v>
      </c>
      <c r="M1105" s="43">
        <v>4.38</v>
      </c>
      <c r="N1105" s="43">
        <v>4.8</v>
      </c>
      <c r="O1105" s="57"/>
      <c r="P1105" s="57">
        <v>4.2</v>
      </c>
      <c r="Q1105" s="57">
        <v>3.9</v>
      </c>
      <c r="R1105" s="57">
        <v>4.2</v>
      </c>
      <c r="S1105" s="24" t="s">
        <v>5428</v>
      </c>
      <c r="T1105" s="26"/>
      <c r="U1105" s="24" t="s">
        <v>867</v>
      </c>
      <c r="V1105" s="58"/>
      <c r="W1105" s="58"/>
      <c r="X1105" s="26">
        <v>0</v>
      </c>
      <c r="Y1105" s="26">
        <v>0</v>
      </c>
      <c r="Z1105" s="26">
        <v>0</v>
      </c>
      <c r="AA1105" s="26"/>
      <c r="AB1105" s="58"/>
      <c r="AC1105" s="24"/>
      <c r="AD1105" s="26" t="s">
        <v>1050</v>
      </c>
      <c r="AE1105" s="26">
        <v>0</v>
      </c>
      <c r="AF1105" s="26"/>
      <c r="AG1105" s="26"/>
      <c r="AH1105" s="26"/>
      <c r="AI1105" s="26"/>
      <c r="AJ1105" s="26" t="s">
        <v>1631</v>
      </c>
      <c r="AK1105" s="24" t="s">
        <v>494</v>
      </c>
      <c r="AL1105" s="24" t="s">
        <v>3665</v>
      </c>
      <c r="AM1105" s="26"/>
      <c r="AN1105" s="26"/>
      <c r="AO1105" s="26"/>
      <c r="AP1105" s="26"/>
      <c r="AQ1105" s="26"/>
      <c r="AR1105" s="26" t="s">
        <v>129</v>
      </c>
      <c r="AS1105" s="26"/>
      <c r="AT1105" s="26"/>
      <c r="AU1105" s="26" t="s">
        <v>128</v>
      </c>
      <c r="AV1105" s="26" t="s">
        <v>128</v>
      </c>
      <c r="AW1105" s="26" t="s">
        <v>128</v>
      </c>
      <c r="AX1105" s="26" t="s">
        <v>129</v>
      </c>
      <c r="AY1105" s="26"/>
      <c r="AZ1105" s="26" t="s">
        <v>3664</v>
      </c>
      <c r="BA1105" s="41"/>
    </row>
    <row r="1106" spans="1:53" ht="16.05" customHeight="1" x14ac:dyDescent="0.3">
      <c r="A1106" s="23">
        <v>2013</v>
      </c>
      <c r="B1106" s="24" t="s">
        <v>148</v>
      </c>
      <c r="C1106" s="24" t="s">
        <v>149</v>
      </c>
      <c r="D1106" s="24" t="s">
        <v>3554</v>
      </c>
      <c r="E1106" s="25">
        <v>41502</v>
      </c>
      <c r="F1106" s="38">
        <v>0.64794097222222224</v>
      </c>
      <c r="G1106" s="22">
        <v>41502</v>
      </c>
      <c r="H1106" s="37">
        <v>0.43960648148148151</v>
      </c>
      <c r="I1106" s="34" t="s">
        <v>6250</v>
      </c>
      <c r="J1106" s="43">
        <v>16.77</v>
      </c>
      <c r="K1106" s="43">
        <v>-98.43</v>
      </c>
      <c r="L1106" s="56">
        <v>27</v>
      </c>
      <c r="M1106" s="35">
        <v>5.3689999999999998</v>
      </c>
      <c r="N1106" s="43"/>
      <c r="O1106" s="57"/>
      <c r="P1106" s="57">
        <v>5.3</v>
      </c>
      <c r="Q1106" s="57">
        <v>4.8</v>
      </c>
      <c r="R1106" s="57">
        <v>5.0999999999999996</v>
      </c>
      <c r="S1106" s="24" t="s">
        <v>5353</v>
      </c>
      <c r="T1106" s="26"/>
      <c r="U1106" s="24" t="s">
        <v>867</v>
      </c>
      <c r="V1106" s="58"/>
      <c r="W1106" s="58"/>
      <c r="X1106" s="26">
        <v>0</v>
      </c>
      <c r="Y1106" s="26">
        <v>0</v>
      </c>
      <c r="Z1106" s="26">
        <v>2</v>
      </c>
      <c r="AA1106" s="26"/>
      <c r="AB1106" s="58"/>
      <c r="AC1106" s="24"/>
      <c r="AD1106" s="26" t="s">
        <v>3491</v>
      </c>
      <c r="AE1106" s="26">
        <v>0</v>
      </c>
      <c r="AF1106" s="26"/>
      <c r="AG1106" s="26"/>
      <c r="AH1106" s="26"/>
      <c r="AI1106" s="26"/>
      <c r="AJ1106" s="26" t="s">
        <v>3493</v>
      </c>
      <c r="AK1106" s="24"/>
      <c r="AL1106" s="24" t="s">
        <v>3667</v>
      </c>
      <c r="AM1106" s="26"/>
      <c r="AN1106" s="26"/>
      <c r="AO1106" s="26"/>
      <c r="AP1106" s="26"/>
      <c r="AQ1106" s="26"/>
      <c r="AR1106" s="26" t="s">
        <v>129</v>
      </c>
      <c r="AS1106" s="26"/>
      <c r="AT1106" s="26"/>
      <c r="AU1106" s="26" t="s">
        <v>128</v>
      </c>
      <c r="AV1106" s="26" t="s">
        <v>128</v>
      </c>
      <c r="AW1106" s="26" t="s">
        <v>128</v>
      </c>
      <c r="AX1106" s="26" t="s">
        <v>129</v>
      </c>
      <c r="AY1106" s="26"/>
      <c r="AZ1106" s="26" t="s">
        <v>3666</v>
      </c>
      <c r="BA1106" s="41"/>
    </row>
    <row r="1107" spans="1:53" ht="16.05" customHeight="1" x14ac:dyDescent="0.3">
      <c r="A1107" s="23">
        <v>2013</v>
      </c>
      <c r="B1107" s="24" t="s">
        <v>123</v>
      </c>
      <c r="C1107" s="24" t="s">
        <v>124</v>
      </c>
      <c r="D1107" s="24" t="s">
        <v>124</v>
      </c>
      <c r="E1107" s="25">
        <v>41503</v>
      </c>
      <c r="F1107" s="38">
        <v>0.76149189814814822</v>
      </c>
      <c r="G1107" s="22">
        <v>41503</v>
      </c>
      <c r="H1107" s="37">
        <v>0.88649305555555558</v>
      </c>
      <c r="I1107" s="34" t="s">
        <v>6250</v>
      </c>
      <c r="J1107" s="43">
        <v>40.305</v>
      </c>
      <c r="K1107" s="43">
        <v>29.085999999999999</v>
      </c>
      <c r="L1107" s="56">
        <v>21.2</v>
      </c>
      <c r="M1107" s="43">
        <v>4.09</v>
      </c>
      <c r="N1107" s="43"/>
      <c r="O1107" s="57">
        <v>3.5</v>
      </c>
      <c r="P1107" s="57">
        <v>3.8</v>
      </c>
      <c r="Q1107" s="57"/>
      <c r="R1107" s="57">
        <v>4.0999999999999996</v>
      </c>
      <c r="S1107" s="27" t="s">
        <v>5110</v>
      </c>
      <c r="T1107" s="26"/>
      <c r="U1107" s="24" t="s">
        <v>867</v>
      </c>
      <c r="V1107" s="58"/>
      <c r="W1107" s="58"/>
      <c r="X1107" s="26">
        <v>0</v>
      </c>
      <c r="Y1107" s="26">
        <v>0</v>
      </c>
      <c r="Z1107" s="26" t="s">
        <v>156</v>
      </c>
      <c r="AA1107" s="26"/>
      <c r="AB1107" s="58"/>
      <c r="AC1107" s="24" t="s">
        <v>6001</v>
      </c>
      <c r="AD1107" s="26" t="s">
        <v>1050</v>
      </c>
      <c r="AE1107" s="26">
        <v>0</v>
      </c>
      <c r="AF1107" s="26"/>
      <c r="AG1107" s="26" t="s">
        <v>129</v>
      </c>
      <c r="AH1107" s="26"/>
      <c r="AI1107" s="26"/>
      <c r="AJ1107" s="26" t="s">
        <v>1631</v>
      </c>
      <c r="AK1107" s="24"/>
      <c r="AL1107" s="24"/>
      <c r="AM1107" s="26"/>
      <c r="AN1107" s="26"/>
      <c r="AO1107" s="26"/>
      <c r="AP1107" s="26"/>
      <c r="AQ1107" s="26"/>
      <c r="AR1107" s="26" t="s">
        <v>129</v>
      </c>
      <c r="AS1107" s="26"/>
      <c r="AT1107" s="26"/>
      <c r="AU1107" s="26" t="s">
        <v>128</v>
      </c>
      <c r="AV1107" s="26" t="s">
        <v>128</v>
      </c>
      <c r="AW1107" s="26" t="s">
        <v>128</v>
      </c>
      <c r="AX1107" s="26" t="s">
        <v>129</v>
      </c>
      <c r="AY1107" s="26"/>
      <c r="AZ1107" s="26" t="s">
        <v>3668</v>
      </c>
      <c r="BA1107" s="39" t="s">
        <v>6002</v>
      </c>
    </row>
    <row r="1108" spans="1:53" ht="16.05" customHeight="1" x14ac:dyDescent="0.3">
      <c r="A1108" s="26">
        <v>2013</v>
      </c>
      <c r="B1108" s="24" t="s">
        <v>357</v>
      </c>
      <c r="C1108" s="24" t="s">
        <v>358</v>
      </c>
      <c r="D1108" s="24" t="s">
        <v>2139</v>
      </c>
      <c r="E1108" s="25">
        <v>41504</v>
      </c>
      <c r="F1108" s="38">
        <v>0.99546296296296299</v>
      </c>
      <c r="G1108" s="22">
        <v>41505</v>
      </c>
      <c r="H1108" s="37">
        <v>0.22462962962962962</v>
      </c>
      <c r="I1108" s="34" t="s">
        <v>6250</v>
      </c>
      <c r="J1108" s="26">
        <v>33.283200000000001</v>
      </c>
      <c r="K1108" s="26">
        <v>75.917500000000004</v>
      </c>
      <c r="L1108" s="26">
        <v>15.6</v>
      </c>
      <c r="M1108" s="43">
        <v>4.71</v>
      </c>
      <c r="N1108" s="43"/>
      <c r="O1108" s="57">
        <v>4.7</v>
      </c>
      <c r="P1108" s="57">
        <v>4.7</v>
      </c>
      <c r="Q1108" s="57">
        <v>3.8</v>
      </c>
      <c r="R1108" s="57">
        <v>4.8</v>
      </c>
      <c r="S1108" s="24" t="s">
        <v>5110</v>
      </c>
      <c r="T1108" s="26"/>
      <c r="U1108" s="24"/>
      <c r="V1108" s="41"/>
      <c r="W1108" s="41"/>
      <c r="X1108" s="26">
        <v>0</v>
      </c>
      <c r="Y1108" s="26">
        <v>0</v>
      </c>
      <c r="Z1108" s="26">
        <v>0</v>
      </c>
      <c r="AA1108" s="26"/>
      <c r="AB1108" s="41"/>
      <c r="AC1108" s="41"/>
      <c r="AD1108" s="26" t="s">
        <v>1050</v>
      </c>
      <c r="AE1108" s="26">
        <v>1</v>
      </c>
      <c r="AF1108" s="41"/>
      <c r="AG1108" s="26"/>
      <c r="AH1108" s="26"/>
      <c r="AI1108" s="26"/>
      <c r="AJ1108" s="26" t="s">
        <v>390</v>
      </c>
      <c r="AK1108" s="41"/>
      <c r="AL1108" s="24" t="s">
        <v>4925</v>
      </c>
      <c r="AM1108" s="41"/>
      <c r="AN1108" s="41"/>
      <c r="AO1108" s="41"/>
      <c r="AP1108" s="41"/>
      <c r="AQ1108" s="41"/>
      <c r="AR1108" s="26" t="s">
        <v>129</v>
      </c>
      <c r="AS1108" s="26"/>
      <c r="AT1108" s="26"/>
      <c r="AU1108" s="26" t="s">
        <v>128</v>
      </c>
      <c r="AV1108" s="26" t="s">
        <v>128</v>
      </c>
      <c r="AW1108" s="26" t="s">
        <v>128</v>
      </c>
      <c r="AX1108" s="26" t="s">
        <v>129</v>
      </c>
      <c r="AY1108" s="26"/>
      <c r="AZ1108" s="26" t="s">
        <v>4926</v>
      </c>
      <c r="BA1108" s="41"/>
    </row>
    <row r="1109" spans="1:53" ht="16.05" customHeight="1" x14ac:dyDescent="0.3">
      <c r="A1109" s="23">
        <v>2013</v>
      </c>
      <c r="B1109" s="24" t="s">
        <v>130</v>
      </c>
      <c r="C1109" s="24" t="s">
        <v>131</v>
      </c>
      <c r="D1109" s="24" t="s">
        <v>3669</v>
      </c>
      <c r="E1109" s="25">
        <v>41505</v>
      </c>
      <c r="F1109" s="38">
        <v>0.40024305555555556</v>
      </c>
      <c r="G1109" s="22">
        <v>41505</v>
      </c>
      <c r="H1109" s="37">
        <v>0.73357638888888888</v>
      </c>
      <c r="I1109" s="34" t="s">
        <v>6250</v>
      </c>
      <c r="J1109" s="43">
        <v>25.62</v>
      </c>
      <c r="K1109" s="43">
        <v>118.74</v>
      </c>
      <c r="L1109" s="56">
        <v>12</v>
      </c>
      <c r="M1109" s="43">
        <v>4.0999999999999996</v>
      </c>
      <c r="N1109" s="35"/>
      <c r="O1109" s="57">
        <v>4.0999999999999996</v>
      </c>
      <c r="P1109" s="57"/>
      <c r="Q1109" s="57"/>
      <c r="R1109" s="57">
        <v>3.3</v>
      </c>
      <c r="S1109" s="67" t="s">
        <v>6044</v>
      </c>
      <c r="T1109" s="26"/>
      <c r="U1109" s="24" t="s">
        <v>867</v>
      </c>
      <c r="V1109" s="58"/>
      <c r="W1109" s="58"/>
      <c r="X1109" s="26">
        <v>0</v>
      </c>
      <c r="Y1109" s="26">
        <v>0</v>
      </c>
      <c r="Z1109" s="26">
        <v>0</v>
      </c>
      <c r="AA1109" s="26"/>
      <c r="AB1109" s="58"/>
      <c r="AC1109" s="24"/>
      <c r="AD1109" s="26" t="s">
        <v>3483</v>
      </c>
      <c r="AE1109" s="26">
        <v>0</v>
      </c>
      <c r="AF1109" s="26"/>
      <c r="AG1109" s="26"/>
      <c r="AH1109" s="26"/>
      <c r="AI1109" s="26"/>
      <c r="AJ1109" s="26" t="s">
        <v>3476</v>
      </c>
      <c r="AK1109" s="24"/>
      <c r="AL1109" s="24" t="s">
        <v>3671</v>
      </c>
      <c r="AM1109" s="26"/>
      <c r="AN1109" s="26"/>
      <c r="AO1109" s="26"/>
      <c r="AP1109" s="26"/>
      <c r="AQ1109" s="26"/>
      <c r="AR1109" s="26" t="s">
        <v>129</v>
      </c>
      <c r="AS1109" s="26"/>
      <c r="AT1109" s="26"/>
      <c r="AU1109" s="26" t="s">
        <v>128</v>
      </c>
      <c r="AV1109" s="26" t="s">
        <v>128</v>
      </c>
      <c r="AW1109" s="26" t="s">
        <v>128</v>
      </c>
      <c r="AX1109" s="26" t="s">
        <v>129</v>
      </c>
      <c r="AY1109" s="26"/>
      <c r="AZ1109" s="26" t="s">
        <v>3670</v>
      </c>
      <c r="BA1109" s="41"/>
    </row>
    <row r="1110" spans="1:53" ht="16.05" customHeight="1" x14ac:dyDescent="0.3">
      <c r="A1110" s="23">
        <v>2013</v>
      </c>
      <c r="B1110" s="24" t="s">
        <v>159</v>
      </c>
      <c r="C1110" s="24" t="s">
        <v>160</v>
      </c>
      <c r="D1110" s="24" t="s">
        <v>3643</v>
      </c>
      <c r="E1110" s="25">
        <v>41508</v>
      </c>
      <c r="F1110" s="38">
        <v>0.28115740740740741</v>
      </c>
      <c r="G1110" s="22">
        <v>41508</v>
      </c>
      <c r="H1110" s="37">
        <v>0.36449074074074073</v>
      </c>
      <c r="I1110" s="34" t="s">
        <v>6250</v>
      </c>
      <c r="J1110" s="43">
        <v>43.53</v>
      </c>
      <c r="K1110" s="43">
        <v>13.76</v>
      </c>
      <c r="L1110" s="56">
        <v>10.5</v>
      </c>
      <c r="M1110" s="35">
        <v>4.45</v>
      </c>
      <c r="N1110" s="35">
        <v>4.5</v>
      </c>
      <c r="O1110" s="57"/>
      <c r="P1110" s="57">
        <v>4.5</v>
      </c>
      <c r="Q1110" s="57">
        <v>3.7</v>
      </c>
      <c r="R1110" s="57">
        <v>4.4000000000000004</v>
      </c>
      <c r="S1110" s="27" t="s">
        <v>5428</v>
      </c>
      <c r="T1110" s="26" t="s">
        <v>582</v>
      </c>
      <c r="U1110" s="24" t="s">
        <v>867</v>
      </c>
      <c r="V1110" s="58"/>
      <c r="W1110" s="58"/>
      <c r="X1110" s="26">
        <v>0</v>
      </c>
      <c r="Y1110" s="26">
        <v>0</v>
      </c>
      <c r="Z1110" s="26">
        <v>0</v>
      </c>
      <c r="AA1110" s="26"/>
      <c r="AB1110" s="58"/>
      <c r="AC1110" s="24"/>
      <c r="AD1110" s="26" t="s">
        <v>1050</v>
      </c>
      <c r="AE1110" s="26">
        <v>0</v>
      </c>
      <c r="AF1110" s="26"/>
      <c r="AG1110" s="26"/>
      <c r="AH1110" s="26"/>
      <c r="AI1110" s="26"/>
      <c r="AJ1110" s="26" t="s">
        <v>3493</v>
      </c>
      <c r="AK1110" s="24"/>
      <c r="AL1110" s="24" t="s">
        <v>3673</v>
      </c>
      <c r="AM1110" s="26"/>
      <c r="AN1110" s="26"/>
      <c r="AO1110" s="26"/>
      <c r="AP1110" s="26"/>
      <c r="AQ1110" s="26"/>
      <c r="AR1110" s="26" t="s">
        <v>129</v>
      </c>
      <c r="AS1110" s="26"/>
      <c r="AT1110" s="26"/>
      <c r="AU1110" s="26" t="s">
        <v>128</v>
      </c>
      <c r="AV1110" s="26" t="s">
        <v>128</v>
      </c>
      <c r="AW1110" s="26" t="s">
        <v>128</v>
      </c>
      <c r="AX1110" s="26" t="s">
        <v>129</v>
      </c>
      <c r="AY1110" s="26"/>
      <c r="AZ1110" s="26" t="s">
        <v>3672</v>
      </c>
      <c r="BA1110" s="41"/>
    </row>
    <row r="1111" spans="1:53" ht="16.05" customHeight="1" x14ac:dyDescent="0.3">
      <c r="A1111" s="23">
        <v>2013</v>
      </c>
      <c r="B1111" s="24" t="s">
        <v>130</v>
      </c>
      <c r="C1111" s="24" t="s">
        <v>131</v>
      </c>
      <c r="D1111" s="24" t="s">
        <v>3669</v>
      </c>
      <c r="E1111" s="25">
        <v>41508</v>
      </c>
      <c r="F1111" s="38">
        <v>0.87639618055555557</v>
      </c>
      <c r="G1111" s="22">
        <v>41509</v>
      </c>
      <c r="H1111" s="37">
        <v>0.20973379629629629</v>
      </c>
      <c r="I1111" s="34" t="s">
        <v>6250</v>
      </c>
      <c r="J1111" s="43">
        <v>25.616</v>
      </c>
      <c r="K1111" s="43">
        <v>118.749</v>
      </c>
      <c r="L1111" s="56">
        <v>7.5</v>
      </c>
      <c r="M1111" s="43">
        <v>4.4000000000000004</v>
      </c>
      <c r="N1111" s="43"/>
      <c r="O1111" s="57"/>
      <c r="P1111" s="57">
        <v>3.9</v>
      </c>
      <c r="Q1111" s="57">
        <v>3.3</v>
      </c>
      <c r="R1111" s="57">
        <v>4</v>
      </c>
      <c r="S1111" s="27" t="s">
        <v>5110</v>
      </c>
      <c r="T1111" s="26"/>
      <c r="U1111" s="24" t="s">
        <v>867</v>
      </c>
      <c r="V1111" s="58"/>
      <c r="W1111" s="58"/>
      <c r="X1111" s="26">
        <v>0</v>
      </c>
      <c r="Y1111" s="26">
        <v>0</v>
      </c>
      <c r="Z1111" s="26">
        <v>0</v>
      </c>
      <c r="AA1111" s="26"/>
      <c r="AB1111" s="58"/>
      <c r="AC1111" s="24"/>
      <c r="AD1111" s="26" t="s">
        <v>1050</v>
      </c>
      <c r="AE1111" s="26">
        <v>0</v>
      </c>
      <c r="AF1111" s="26"/>
      <c r="AG1111" s="26"/>
      <c r="AH1111" s="26"/>
      <c r="AI1111" s="26"/>
      <c r="AJ1111" s="26" t="s">
        <v>3476</v>
      </c>
      <c r="AK1111" s="24"/>
      <c r="AL1111" s="24" t="s">
        <v>3671</v>
      </c>
      <c r="AM1111" s="26"/>
      <c r="AN1111" s="26"/>
      <c r="AO1111" s="26"/>
      <c r="AP1111" s="26"/>
      <c r="AQ1111" s="26"/>
      <c r="AR1111" s="26" t="s">
        <v>129</v>
      </c>
      <c r="AS1111" s="26"/>
      <c r="AT1111" s="26"/>
      <c r="AU1111" s="26" t="s">
        <v>128</v>
      </c>
      <c r="AV1111" s="26" t="s">
        <v>128</v>
      </c>
      <c r="AW1111" s="26" t="s">
        <v>128</v>
      </c>
      <c r="AX1111" s="26" t="s">
        <v>129</v>
      </c>
      <c r="AY1111" s="26"/>
      <c r="AZ1111" s="26" t="s">
        <v>3674</v>
      </c>
      <c r="BA1111" s="41"/>
    </row>
    <row r="1112" spans="1:53" ht="16.05" customHeight="1" x14ac:dyDescent="0.3">
      <c r="A1112" s="23">
        <v>2013</v>
      </c>
      <c r="B1112" s="24" t="s">
        <v>443</v>
      </c>
      <c r="C1112" s="24" t="s">
        <v>852</v>
      </c>
      <c r="D1112" s="24" t="s">
        <v>852</v>
      </c>
      <c r="E1112" s="25">
        <v>41510</v>
      </c>
      <c r="F1112" s="38">
        <v>0.79102777777777777</v>
      </c>
      <c r="G1112" s="22">
        <v>41510</v>
      </c>
      <c r="H1112" s="37">
        <v>0.5410300925925926</v>
      </c>
      <c r="I1112" s="34" t="s">
        <v>6250</v>
      </c>
      <c r="J1112" s="43">
        <v>15.102</v>
      </c>
      <c r="K1112" s="43">
        <v>-87.474999999999994</v>
      </c>
      <c r="L1112" s="56">
        <v>0.5</v>
      </c>
      <c r="M1112" s="43">
        <v>4.71</v>
      </c>
      <c r="N1112" s="43"/>
      <c r="O1112" s="57"/>
      <c r="P1112" s="57">
        <v>4.7</v>
      </c>
      <c r="Q1112" s="57">
        <v>3.8</v>
      </c>
      <c r="R1112" s="57">
        <v>4.5999999999999996</v>
      </c>
      <c r="S1112" s="27" t="s">
        <v>5110</v>
      </c>
      <c r="T1112" s="26"/>
      <c r="U1112" s="24" t="s">
        <v>867</v>
      </c>
      <c r="V1112" s="58"/>
      <c r="W1112" s="58"/>
      <c r="X1112" s="26">
        <v>0</v>
      </c>
      <c r="Y1112" s="26">
        <v>0</v>
      </c>
      <c r="Z1112" s="26">
        <v>0</v>
      </c>
      <c r="AA1112" s="26"/>
      <c r="AB1112" s="58"/>
      <c r="AC1112" s="24"/>
      <c r="AD1112" s="26" t="s">
        <v>1050</v>
      </c>
      <c r="AE1112" s="26">
        <v>0</v>
      </c>
      <c r="AF1112" s="26"/>
      <c r="AG1112" s="26"/>
      <c r="AH1112" s="26"/>
      <c r="AI1112" s="26"/>
      <c r="AJ1112" s="26" t="s">
        <v>1631</v>
      </c>
      <c r="AK1112" s="24"/>
      <c r="AL1112" s="24"/>
      <c r="AM1112" s="26"/>
      <c r="AN1112" s="26"/>
      <c r="AO1112" s="26"/>
      <c r="AP1112" s="26"/>
      <c r="AQ1112" s="26"/>
      <c r="AR1112" s="26" t="s">
        <v>129</v>
      </c>
      <c r="AS1112" s="26"/>
      <c r="AT1112" s="26"/>
      <c r="AU1112" s="26" t="s">
        <v>128</v>
      </c>
      <c r="AV1112" s="26" t="s">
        <v>128</v>
      </c>
      <c r="AW1112" s="26" t="s">
        <v>128</v>
      </c>
      <c r="AX1112" s="26" t="s">
        <v>129</v>
      </c>
      <c r="AY1112" s="26"/>
      <c r="AZ1112" s="26" t="s">
        <v>3675</v>
      </c>
      <c r="BA1112" s="41"/>
    </row>
    <row r="1113" spans="1:53" ht="16.05" customHeight="1" x14ac:dyDescent="0.3">
      <c r="A1113" s="23">
        <v>2013</v>
      </c>
      <c r="B1113" s="24" t="s">
        <v>148</v>
      </c>
      <c r="C1113" s="24" t="s">
        <v>191</v>
      </c>
      <c r="D1113" s="24" t="s">
        <v>3677</v>
      </c>
      <c r="E1113" s="25">
        <v>41513</v>
      </c>
      <c r="F1113" s="38">
        <v>3.5932986111111113E-2</v>
      </c>
      <c r="G1113" s="22">
        <v>41512</v>
      </c>
      <c r="H1113" s="37">
        <v>0.74427083333333333</v>
      </c>
      <c r="I1113" s="34" t="s">
        <v>6250</v>
      </c>
      <c r="J1113" s="43">
        <v>39.639000000000003</v>
      </c>
      <c r="K1113" s="43">
        <v>-119.696</v>
      </c>
      <c r="L1113" s="56">
        <v>3.7</v>
      </c>
      <c r="M1113" s="43">
        <v>4.4000000000000004</v>
      </c>
      <c r="N1113" s="43"/>
      <c r="O1113" s="57"/>
      <c r="P1113" s="57">
        <v>4</v>
      </c>
      <c r="Q1113" s="57">
        <v>3.3</v>
      </c>
      <c r="R1113" s="57">
        <v>4.5999999999999996</v>
      </c>
      <c r="S1113" s="27" t="s">
        <v>5110</v>
      </c>
      <c r="T1113" s="26"/>
      <c r="U1113" s="24" t="s">
        <v>867</v>
      </c>
      <c r="V1113" s="58"/>
      <c r="W1113" s="58"/>
      <c r="X1113" s="26">
        <v>0</v>
      </c>
      <c r="Y1113" s="26">
        <v>0</v>
      </c>
      <c r="Z1113" s="26">
        <v>0</v>
      </c>
      <c r="AA1113" s="26"/>
      <c r="AB1113" s="58"/>
      <c r="AC1113" s="24"/>
      <c r="AD1113" s="26" t="s">
        <v>3489</v>
      </c>
      <c r="AE1113" s="26">
        <v>0</v>
      </c>
      <c r="AF1113" s="26"/>
      <c r="AG1113" s="26"/>
      <c r="AH1113" s="26"/>
      <c r="AI1113" s="26"/>
      <c r="AJ1113" s="26" t="s">
        <v>1631</v>
      </c>
      <c r="AK1113" s="24"/>
      <c r="AL1113" s="24"/>
      <c r="AM1113" s="26"/>
      <c r="AN1113" s="26"/>
      <c r="AO1113" s="26"/>
      <c r="AP1113" s="26"/>
      <c r="AQ1113" s="26"/>
      <c r="AR1113" s="26" t="s">
        <v>129</v>
      </c>
      <c r="AS1113" s="26"/>
      <c r="AT1113" s="26"/>
      <c r="AU1113" s="26" t="s">
        <v>128</v>
      </c>
      <c r="AV1113" s="26" t="s">
        <v>128</v>
      </c>
      <c r="AW1113" s="26" t="s">
        <v>128</v>
      </c>
      <c r="AX1113" s="26" t="s">
        <v>129</v>
      </c>
      <c r="AY1113" s="26"/>
      <c r="AZ1113" s="26" t="s">
        <v>3678</v>
      </c>
      <c r="BA1113" s="41"/>
    </row>
    <row r="1114" spans="1:53" ht="16.05" customHeight="1" x14ac:dyDescent="0.3">
      <c r="A1114" s="23">
        <v>2013</v>
      </c>
      <c r="B1114" s="27" t="s">
        <v>130</v>
      </c>
      <c r="C1114" s="27" t="s">
        <v>131</v>
      </c>
      <c r="D1114" s="27" t="s">
        <v>3179</v>
      </c>
      <c r="E1114" s="28">
        <v>41513</v>
      </c>
      <c r="F1114" s="36">
        <v>0.86430555555555555</v>
      </c>
      <c r="G1114" s="22">
        <v>41514</v>
      </c>
      <c r="H1114" s="37">
        <v>0.19763888888888889</v>
      </c>
      <c r="I1114" s="34" t="s">
        <v>6250</v>
      </c>
      <c r="J1114" s="35">
        <v>28.239000000000001</v>
      </c>
      <c r="K1114" s="35">
        <v>99.328000000000003</v>
      </c>
      <c r="L1114" s="42">
        <v>10</v>
      </c>
      <c r="M1114" s="35">
        <v>5.1959999999999997</v>
      </c>
      <c r="N1114" s="35">
        <v>5.2</v>
      </c>
      <c r="O1114" s="44"/>
      <c r="P1114" s="44">
        <v>4.9000000000000004</v>
      </c>
      <c r="Q1114" s="44">
        <v>4.5999999999999996</v>
      </c>
      <c r="R1114" s="44"/>
      <c r="S1114" s="27" t="s">
        <v>5608</v>
      </c>
      <c r="T1114" s="23"/>
      <c r="U1114" s="27"/>
      <c r="V1114" s="47"/>
      <c r="W1114" s="47">
        <v>52617</v>
      </c>
      <c r="X1114" s="23" t="s">
        <v>126</v>
      </c>
      <c r="Y1114" s="23"/>
      <c r="Z1114" s="23" t="s">
        <v>126</v>
      </c>
      <c r="AA1114" s="23"/>
      <c r="AB1114" s="47">
        <v>9220</v>
      </c>
      <c r="AC1114" s="27"/>
      <c r="AD1114" s="50">
        <f>2118+11115</f>
        <v>13233</v>
      </c>
      <c r="AE1114" s="50">
        <v>113</v>
      </c>
      <c r="AF1114" s="66" t="s">
        <v>141</v>
      </c>
      <c r="AG1114" s="23" t="s">
        <v>129</v>
      </c>
      <c r="AH1114" s="23" t="s">
        <v>129</v>
      </c>
      <c r="AI1114" s="23"/>
      <c r="AJ1114" s="23" t="s">
        <v>387</v>
      </c>
      <c r="AK1114" s="27" t="s">
        <v>494</v>
      </c>
      <c r="AL1114" s="27" t="s">
        <v>3181</v>
      </c>
      <c r="AM1114" s="23"/>
      <c r="AN1114" s="23"/>
      <c r="AO1114" s="23"/>
      <c r="AP1114" s="23"/>
      <c r="AQ1114" s="23" t="s">
        <v>129</v>
      </c>
      <c r="AR1114" s="23"/>
      <c r="AS1114" s="23" t="s">
        <v>128</v>
      </c>
      <c r="AT1114" s="23"/>
      <c r="AU1114" s="23" t="s">
        <v>129</v>
      </c>
      <c r="AV1114" s="23" t="s">
        <v>128</v>
      </c>
      <c r="AW1114" s="23" t="s">
        <v>128</v>
      </c>
      <c r="AX1114" s="23" t="s">
        <v>129</v>
      </c>
      <c r="AY1114" s="23"/>
      <c r="AZ1114" s="23" t="s">
        <v>3180</v>
      </c>
      <c r="BA1114" s="65" t="s">
        <v>3182</v>
      </c>
    </row>
    <row r="1115" spans="1:53" ht="16.05" customHeight="1" x14ac:dyDescent="0.3">
      <c r="A1115" s="23">
        <v>2013</v>
      </c>
      <c r="B1115" s="24" t="s">
        <v>269</v>
      </c>
      <c r="C1115" s="24" t="s">
        <v>409</v>
      </c>
      <c r="D1115" s="24" t="s">
        <v>409</v>
      </c>
      <c r="E1115" s="25">
        <v>41513</v>
      </c>
      <c r="F1115" s="38">
        <v>0.97368750000000004</v>
      </c>
      <c r="G1115" s="22">
        <v>41513</v>
      </c>
      <c r="H1115" s="37">
        <v>0.76535879629629633</v>
      </c>
      <c r="I1115" s="34" t="s">
        <v>6250</v>
      </c>
      <c r="J1115" s="43">
        <v>4.08</v>
      </c>
      <c r="K1115" s="43">
        <v>-76.73</v>
      </c>
      <c r="L1115" s="56">
        <v>68.099999999999994</v>
      </c>
      <c r="M1115" s="35">
        <v>4.8250000000000002</v>
      </c>
      <c r="N1115" s="35">
        <v>4.4000000000000004</v>
      </c>
      <c r="O1115" s="57"/>
      <c r="P1115" s="57">
        <v>4.8</v>
      </c>
      <c r="Q1115" s="57">
        <v>3.6</v>
      </c>
      <c r="R1115" s="57">
        <v>4.5999999999999996</v>
      </c>
      <c r="S1115" s="24" t="s">
        <v>5540</v>
      </c>
      <c r="T1115" s="26"/>
      <c r="U1115" s="24" t="s">
        <v>867</v>
      </c>
      <c r="V1115" s="58"/>
      <c r="W1115" s="58"/>
      <c r="X1115" s="26">
        <v>0</v>
      </c>
      <c r="Y1115" s="26">
        <v>0</v>
      </c>
      <c r="Z1115" s="26">
        <v>0</v>
      </c>
      <c r="AA1115" s="26"/>
      <c r="AB1115" s="58"/>
      <c r="AC1115" s="24"/>
      <c r="AD1115" s="26" t="s">
        <v>2152</v>
      </c>
      <c r="AE1115" s="26" t="s">
        <v>232</v>
      </c>
      <c r="AF1115" s="26"/>
      <c r="AG1115" s="26"/>
      <c r="AH1115" s="26"/>
      <c r="AI1115" s="26"/>
      <c r="AJ1115" s="26" t="s">
        <v>1631</v>
      </c>
      <c r="AK1115" s="24"/>
      <c r="AL1115" s="24"/>
      <c r="AM1115" s="26"/>
      <c r="AN1115" s="26"/>
      <c r="AO1115" s="26"/>
      <c r="AP1115" s="26"/>
      <c r="AQ1115" s="26"/>
      <c r="AR1115" s="26" t="s">
        <v>129</v>
      </c>
      <c r="AS1115" s="26"/>
      <c r="AT1115" s="26"/>
      <c r="AU1115" s="26" t="s">
        <v>128</v>
      </c>
      <c r="AV1115" s="26" t="s">
        <v>128</v>
      </c>
      <c r="AW1115" s="26" t="s">
        <v>128</v>
      </c>
      <c r="AX1115" s="26" t="s">
        <v>129</v>
      </c>
      <c r="AY1115" s="26"/>
      <c r="AZ1115" s="26" t="s">
        <v>3676</v>
      </c>
      <c r="BA1115" s="41"/>
    </row>
    <row r="1116" spans="1:53" ht="16.05" customHeight="1" x14ac:dyDescent="0.3">
      <c r="A1116" s="23">
        <v>2013</v>
      </c>
      <c r="B1116" s="24" t="s">
        <v>148</v>
      </c>
      <c r="C1116" s="24" t="s">
        <v>149</v>
      </c>
      <c r="D1116" s="24" t="s">
        <v>3679</v>
      </c>
      <c r="E1116" s="25">
        <v>41514</v>
      </c>
      <c r="F1116" s="38">
        <v>0.8536804398148149</v>
      </c>
      <c r="G1116" s="22">
        <v>41514</v>
      </c>
      <c r="H1116" s="37">
        <v>0.60368055555555555</v>
      </c>
      <c r="I1116" s="34" t="s">
        <v>6250</v>
      </c>
      <c r="J1116" s="43">
        <v>27.806999999999999</v>
      </c>
      <c r="K1116" s="43">
        <v>-105.712</v>
      </c>
      <c r="L1116" s="56">
        <v>10</v>
      </c>
      <c r="M1116" s="43">
        <v>4.34</v>
      </c>
      <c r="N1116" s="43"/>
      <c r="O1116" s="57"/>
      <c r="P1116" s="57">
        <v>4.3</v>
      </c>
      <c r="Q1116" s="57">
        <v>3.2</v>
      </c>
      <c r="R1116" s="57">
        <v>4.5</v>
      </c>
      <c r="S1116" s="27" t="s">
        <v>5110</v>
      </c>
      <c r="T1116" s="26"/>
      <c r="U1116" s="24" t="s">
        <v>193</v>
      </c>
      <c r="V1116" s="58"/>
      <c r="W1116" s="58"/>
      <c r="X1116" s="26">
        <v>0</v>
      </c>
      <c r="Y1116" s="26">
        <v>0</v>
      </c>
      <c r="Z1116" s="26">
        <v>0</v>
      </c>
      <c r="AA1116" s="26"/>
      <c r="AB1116" s="58"/>
      <c r="AC1116" s="24"/>
      <c r="AD1116" s="26" t="s">
        <v>1050</v>
      </c>
      <c r="AE1116" s="26">
        <v>0</v>
      </c>
      <c r="AF1116" s="26"/>
      <c r="AG1116" s="26"/>
      <c r="AH1116" s="26"/>
      <c r="AI1116" s="26"/>
      <c r="AJ1116" s="26" t="s">
        <v>3476</v>
      </c>
      <c r="AK1116" s="24" t="s">
        <v>1227</v>
      </c>
      <c r="AL1116" s="24" t="s">
        <v>5481</v>
      </c>
      <c r="AM1116" s="26"/>
      <c r="AN1116" s="26"/>
      <c r="AO1116" s="26"/>
      <c r="AP1116" s="26"/>
      <c r="AQ1116" s="26"/>
      <c r="AR1116" s="26" t="s">
        <v>129</v>
      </c>
      <c r="AS1116" s="26"/>
      <c r="AT1116" s="26"/>
      <c r="AU1116" s="26" t="s">
        <v>128</v>
      </c>
      <c r="AV1116" s="26" t="s">
        <v>128</v>
      </c>
      <c r="AW1116" s="26" t="s">
        <v>128</v>
      </c>
      <c r="AX1116" s="26" t="s">
        <v>129</v>
      </c>
      <c r="AY1116" s="26"/>
      <c r="AZ1116" s="26" t="s">
        <v>3680</v>
      </c>
      <c r="BA1116" s="39" t="s">
        <v>5491</v>
      </c>
    </row>
    <row r="1117" spans="1:53" ht="16.05" customHeight="1" x14ac:dyDescent="0.3">
      <c r="A1117" s="23">
        <v>2013</v>
      </c>
      <c r="B1117" s="24" t="s">
        <v>130</v>
      </c>
      <c r="C1117" s="24" t="s">
        <v>131</v>
      </c>
      <c r="D1117" s="24" t="s">
        <v>253</v>
      </c>
      <c r="E1117" s="25">
        <v>41516</v>
      </c>
      <c r="F1117" s="38">
        <v>0.22743055555555555</v>
      </c>
      <c r="G1117" s="22">
        <v>41516</v>
      </c>
      <c r="H1117" s="37">
        <v>0.56076388888888895</v>
      </c>
      <c r="I1117" s="34" t="s">
        <v>6250</v>
      </c>
      <c r="J1117" s="43">
        <v>43.79</v>
      </c>
      <c r="K1117" s="43">
        <v>87.64</v>
      </c>
      <c r="L1117" s="56">
        <v>15.3</v>
      </c>
      <c r="M1117" s="35">
        <v>5.3109999999999999</v>
      </c>
      <c r="N1117" s="43"/>
      <c r="O1117" s="57"/>
      <c r="P1117" s="57">
        <v>5.0999999999999996</v>
      </c>
      <c r="Q1117" s="57">
        <v>4.8</v>
      </c>
      <c r="R1117" s="57">
        <v>5.0999999999999996</v>
      </c>
      <c r="S1117" s="24" t="s">
        <v>5305</v>
      </c>
      <c r="T1117" s="26"/>
      <c r="U1117" s="24" t="s">
        <v>867</v>
      </c>
      <c r="V1117" s="58"/>
      <c r="W1117" s="58"/>
      <c r="X1117" s="26">
        <v>0</v>
      </c>
      <c r="Y1117" s="26">
        <v>0</v>
      </c>
      <c r="Z1117" s="26">
        <v>0</v>
      </c>
      <c r="AA1117" s="26"/>
      <c r="AB1117" s="58"/>
      <c r="AC1117" s="24"/>
      <c r="AD1117" s="26" t="s">
        <v>3491</v>
      </c>
      <c r="AE1117" s="26">
        <v>0</v>
      </c>
      <c r="AF1117" s="26"/>
      <c r="AG1117" s="26"/>
      <c r="AH1117" s="26"/>
      <c r="AI1117" s="26"/>
      <c r="AJ1117" s="26" t="s">
        <v>1631</v>
      </c>
      <c r="AK1117" s="24" t="s">
        <v>290</v>
      </c>
      <c r="AL1117" s="24"/>
      <c r="AM1117" s="26"/>
      <c r="AN1117" s="26"/>
      <c r="AO1117" s="26"/>
      <c r="AP1117" s="26"/>
      <c r="AQ1117" s="26"/>
      <c r="AR1117" s="26" t="s">
        <v>129</v>
      </c>
      <c r="AS1117" s="26"/>
      <c r="AT1117" s="26"/>
      <c r="AU1117" s="26" t="s">
        <v>128</v>
      </c>
      <c r="AV1117" s="26" t="s">
        <v>128</v>
      </c>
      <c r="AW1117" s="26" t="s">
        <v>128</v>
      </c>
      <c r="AX1117" s="26" t="s">
        <v>129</v>
      </c>
      <c r="AY1117" s="26"/>
      <c r="AZ1117" s="26" t="s">
        <v>3682</v>
      </c>
      <c r="BA1117" s="41"/>
    </row>
    <row r="1118" spans="1:53" ht="16.05" customHeight="1" x14ac:dyDescent="0.3">
      <c r="A1118" s="23">
        <v>2013</v>
      </c>
      <c r="B1118" s="24" t="s">
        <v>130</v>
      </c>
      <c r="C1118" s="24" t="s">
        <v>131</v>
      </c>
      <c r="D1118" s="24" t="s">
        <v>3558</v>
      </c>
      <c r="E1118" s="25">
        <v>41516</v>
      </c>
      <c r="F1118" s="38">
        <v>0.74214467592592592</v>
      </c>
      <c r="G1118" s="22">
        <v>41517</v>
      </c>
      <c r="H1118" s="37">
        <v>7.5474537037037034E-2</v>
      </c>
      <c r="I1118" s="34" t="s">
        <v>6250</v>
      </c>
      <c r="J1118" s="43">
        <v>28.132999999999999</v>
      </c>
      <c r="K1118" s="43">
        <v>85.903000000000006</v>
      </c>
      <c r="L1118" s="56">
        <v>23.3</v>
      </c>
      <c r="M1118" s="43">
        <v>5.0199999999999996</v>
      </c>
      <c r="N1118" s="43"/>
      <c r="O1118" s="57">
        <v>4.9000000000000004</v>
      </c>
      <c r="P1118" s="57">
        <v>4.8</v>
      </c>
      <c r="Q1118" s="57"/>
      <c r="R1118" s="57">
        <v>5</v>
      </c>
      <c r="S1118" s="27" t="s">
        <v>5110</v>
      </c>
      <c r="T1118" s="26"/>
      <c r="U1118" s="24" t="s">
        <v>867</v>
      </c>
      <c r="V1118" s="58"/>
      <c r="W1118" s="58"/>
      <c r="X1118" s="26">
        <v>0</v>
      </c>
      <c r="Y1118" s="26">
        <v>0</v>
      </c>
      <c r="Z1118" s="26">
        <v>3</v>
      </c>
      <c r="AA1118" s="26"/>
      <c r="AB1118" s="58"/>
      <c r="AC1118" s="24" t="s">
        <v>3619</v>
      </c>
      <c r="AD1118" s="26" t="s">
        <v>3489</v>
      </c>
      <c r="AE1118" s="26">
        <v>0</v>
      </c>
      <c r="AF1118" s="26"/>
      <c r="AG1118" s="26"/>
      <c r="AH1118" s="26"/>
      <c r="AI1118" s="26"/>
      <c r="AJ1118" s="26" t="s">
        <v>3476</v>
      </c>
      <c r="AK1118" s="24"/>
      <c r="AL1118" s="24" t="s">
        <v>3684</v>
      </c>
      <c r="AM1118" s="26"/>
      <c r="AN1118" s="26"/>
      <c r="AO1118" s="26"/>
      <c r="AP1118" s="26"/>
      <c r="AQ1118" s="26"/>
      <c r="AR1118" s="26" t="s">
        <v>129</v>
      </c>
      <c r="AS1118" s="26"/>
      <c r="AT1118" s="26"/>
      <c r="AU1118" s="26" t="s">
        <v>128</v>
      </c>
      <c r="AV1118" s="26" t="s">
        <v>128</v>
      </c>
      <c r="AW1118" s="26" t="s">
        <v>128</v>
      </c>
      <c r="AX1118" s="26" t="s">
        <v>129</v>
      </c>
      <c r="AY1118" s="26"/>
      <c r="AZ1118" s="26" t="s">
        <v>3683</v>
      </c>
      <c r="BA1118" s="41"/>
    </row>
    <row r="1119" spans="1:53" ht="16.05" customHeight="1" x14ac:dyDescent="0.3">
      <c r="A1119" s="23">
        <v>2013</v>
      </c>
      <c r="B1119" s="24" t="s">
        <v>148</v>
      </c>
      <c r="C1119" s="24" t="s">
        <v>191</v>
      </c>
      <c r="D1119" s="24" t="s">
        <v>3488</v>
      </c>
      <c r="E1119" s="25">
        <v>41519</v>
      </c>
      <c r="F1119" s="38">
        <v>0.99392361111111116</v>
      </c>
      <c r="G1119" s="22">
        <v>41519</v>
      </c>
      <c r="H1119" s="37">
        <v>0.78559027777777779</v>
      </c>
      <c r="I1119" s="34" t="s">
        <v>6250</v>
      </c>
      <c r="J1119" s="43">
        <v>31.91</v>
      </c>
      <c r="K1119" s="43">
        <v>-94.427999999999997</v>
      </c>
      <c r="L1119" s="56">
        <v>4.7</v>
      </c>
      <c r="M1119" s="43">
        <v>4.3</v>
      </c>
      <c r="N1119" s="43"/>
      <c r="O1119" s="57">
        <v>4</v>
      </c>
      <c r="P1119" s="57">
        <v>4.0999999999999996</v>
      </c>
      <c r="Q1119" s="57">
        <v>3.6</v>
      </c>
      <c r="R1119" s="57">
        <v>4.3</v>
      </c>
      <c r="S1119" s="24" t="s">
        <v>35</v>
      </c>
      <c r="T1119" s="26" t="s">
        <v>497</v>
      </c>
      <c r="U1119" s="24" t="s">
        <v>193</v>
      </c>
      <c r="V1119" s="58"/>
      <c r="W1119" s="58"/>
      <c r="X1119" s="26">
        <v>0</v>
      </c>
      <c r="Y1119" s="26">
        <v>0</v>
      </c>
      <c r="Z1119" s="26">
        <v>0</v>
      </c>
      <c r="AA1119" s="26"/>
      <c r="AB1119" s="58"/>
      <c r="AC1119" s="24"/>
      <c r="AD1119" s="26" t="s">
        <v>3489</v>
      </c>
      <c r="AE1119" s="26">
        <v>0</v>
      </c>
      <c r="AF1119" s="26"/>
      <c r="AG1119" s="26"/>
      <c r="AH1119" s="26"/>
      <c r="AI1119" s="26"/>
      <c r="AJ1119" s="26" t="s">
        <v>1631</v>
      </c>
      <c r="AK1119" s="24" t="s">
        <v>494</v>
      </c>
      <c r="AL1119" s="24" t="s">
        <v>3686</v>
      </c>
      <c r="AM1119" s="26"/>
      <c r="AN1119" s="26"/>
      <c r="AO1119" s="26"/>
      <c r="AP1119" s="26"/>
      <c r="AQ1119" s="26"/>
      <c r="AR1119" s="26" t="s">
        <v>129</v>
      </c>
      <c r="AS1119" s="26"/>
      <c r="AT1119" s="26"/>
      <c r="AU1119" s="26" t="s">
        <v>128</v>
      </c>
      <c r="AV1119" s="26" t="s">
        <v>128</v>
      </c>
      <c r="AW1119" s="26" t="s">
        <v>128</v>
      </c>
      <c r="AX1119" s="26" t="s">
        <v>129</v>
      </c>
      <c r="AY1119" s="26"/>
      <c r="AZ1119" s="26" t="s">
        <v>3685</v>
      </c>
      <c r="BA1119" s="41"/>
    </row>
    <row r="1120" spans="1:53" ht="16.05" customHeight="1" x14ac:dyDescent="0.3">
      <c r="A1120" s="26">
        <v>2013</v>
      </c>
      <c r="B1120" s="24" t="s">
        <v>357</v>
      </c>
      <c r="C1120" s="24" t="s">
        <v>358</v>
      </c>
      <c r="D1120" s="24" t="s">
        <v>2139</v>
      </c>
      <c r="E1120" s="25">
        <v>41520</v>
      </c>
      <c r="F1120" s="38">
        <v>0.337725</v>
      </c>
      <c r="G1120" s="22">
        <v>41520</v>
      </c>
      <c r="H1120" s="37">
        <v>0.56688657407407406</v>
      </c>
      <c r="I1120" s="34" t="s">
        <v>6250</v>
      </c>
      <c r="J1120" s="26">
        <v>33.224400000000003</v>
      </c>
      <c r="K1120" s="26">
        <v>75.725700000000003</v>
      </c>
      <c r="L1120" s="26">
        <v>16</v>
      </c>
      <c r="M1120" s="43">
        <v>4.46</v>
      </c>
      <c r="N1120" s="43"/>
      <c r="O1120" s="57">
        <v>4.4000000000000004</v>
      </c>
      <c r="P1120" s="57">
        <v>4</v>
      </c>
      <c r="Q1120" s="57">
        <v>3.4</v>
      </c>
      <c r="R1120" s="57">
        <v>4.4000000000000004</v>
      </c>
      <c r="S1120" s="24" t="s">
        <v>5110</v>
      </c>
      <c r="T1120" s="26"/>
      <c r="U1120" s="24"/>
      <c r="V1120" s="41"/>
      <c r="W1120" s="41"/>
      <c r="X1120" s="26">
        <v>0</v>
      </c>
      <c r="Y1120" s="26">
        <v>0</v>
      </c>
      <c r="Z1120" s="26">
        <v>0</v>
      </c>
      <c r="AA1120" s="26"/>
      <c r="AB1120" s="41"/>
      <c r="AC1120" s="41"/>
      <c r="AD1120" s="26" t="s">
        <v>1050</v>
      </c>
      <c r="AE1120" s="26">
        <v>0</v>
      </c>
      <c r="AF1120" s="41"/>
      <c r="AG1120" s="26"/>
      <c r="AH1120" s="26"/>
      <c r="AI1120" s="26"/>
      <c r="AJ1120" s="26" t="s">
        <v>390</v>
      </c>
      <c r="AK1120" s="41"/>
      <c r="AL1120" s="24" t="s">
        <v>4925</v>
      </c>
      <c r="AM1120" s="41"/>
      <c r="AN1120" s="41"/>
      <c r="AO1120" s="41"/>
      <c r="AP1120" s="41"/>
      <c r="AQ1120" s="41"/>
      <c r="AR1120" s="26" t="s">
        <v>129</v>
      </c>
      <c r="AS1120" s="26"/>
      <c r="AT1120" s="26"/>
      <c r="AU1120" s="26" t="s">
        <v>128</v>
      </c>
      <c r="AV1120" s="26" t="s">
        <v>128</v>
      </c>
      <c r="AW1120" s="26" t="s">
        <v>128</v>
      </c>
      <c r="AX1120" s="26" t="s">
        <v>129</v>
      </c>
      <c r="AY1120" s="26"/>
      <c r="AZ1120" s="26" t="s">
        <v>4927</v>
      </c>
      <c r="BA1120" s="41"/>
    </row>
    <row r="1121" spans="1:53" ht="16.05" customHeight="1" x14ac:dyDescent="0.3">
      <c r="A1121" s="26">
        <v>2013</v>
      </c>
      <c r="B1121" s="24" t="s">
        <v>148</v>
      </c>
      <c r="C1121" s="24" t="s">
        <v>149</v>
      </c>
      <c r="D1121" s="24" t="s">
        <v>4928</v>
      </c>
      <c r="E1121" s="25">
        <v>41520</v>
      </c>
      <c r="F1121" s="38">
        <v>0.6764182870370371</v>
      </c>
      <c r="G1121" s="22">
        <v>41520</v>
      </c>
      <c r="H1121" s="37">
        <v>0.46809027777777779</v>
      </c>
      <c r="I1121" s="34" t="s">
        <v>6250</v>
      </c>
      <c r="J1121" s="26">
        <v>20.079999999999998</v>
      </c>
      <c r="K1121" s="26">
        <v>-96.8</v>
      </c>
      <c r="L1121" s="26">
        <v>22.7</v>
      </c>
      <c r="M1121" s="43">
        <v>4.28</v>
      </c>
      <c r="N1121" s="43"/>
      <c r="O1121" s="57"/>
      <c r="P1121" s="57">
        <v>4.2</v>
      </c>
      <c r="Q1121" s="57">
        <v>3.1</v>
      </c>
      <c r="R1121" s="57">
        <v>4.2</v>
      </c>
      <c r="S1121" s="24" t="s">
        <v>5110</v>
      </c>
      <c r="T1121" s="26"/>
      <c r="U1121" s="24" t="s">
        <v>867</v>
      </c>
      <c r="V1121" s="41"/>
      <c r="W1121" s="41"/>
      <c r="X1121" s="26">
        <v>0</v>
      </c>
      <c r="Y1121" s="26">
        <v>0</v>
      </c>
      <c r="Z1121" s="26">
        <v>0</v>
      </c>
      <c r="AA1121" s="26"/>
      <c r="AB1121" s="41"/>
      <c r="AC1121" s="41"/>
      <c r="AD1121" s="26" t="s">
        <v>1050</v>
      </c>
      <c r="AE1121" s="26">
        <v>0</v>
      </c>
      <c r="AF1121" s="41"/>
      <c r="AG1121" s="26"/>
      <c r="AH1121" s="26"/>
      <c r="AI1121" s="26"/>
      <c r="AJ1121" s="26" t="s">
        <v>1631</v>
      </c>
      <c r="AK1121" s="41"/>
      <c r="AL1121" s="24" t="s">
        <v>5479</v>
      </c>
      <c r="AM1121" s="41"/>
      <c r="AN1121" s="41"/>
      <c r="AO1121" s="41"/>
      <c r="AP1121" s="41"/>
      <c r="AQ1121" s="41"/>
      <c r="AR1121" s="26" t="s">
        <v>129</v>
      </c>
      <c r="AS1121" s="26"/>
      <c r="AT1121" s="26"/>
      <c r="AU1121" s="26" t="s">
        <v>128</v>
      </c>
      <c r="AV1121" s="26" t="s">
        <v>128</v>
      </c>
      <c r="AW1121" s="26" t="s">
        <v>128</v>
      </c>
      <c r="AX1121" s="26" t="s">
        <v>129</v>
      </c>
      <c r="AY1121" s="26"/>
      <c r="AZ1121" s="26" t="s">
        <v>4929</v>
      </c>
      <c r="BA1121" s="94" t="s">
        <v>5491</v>
      </c>
    </row>
    <row r="1122" spans="1:53" ht="16.05" customHeight="1" x14ac:dyDescent="0.3">
      <c r="A1122" s="23">
        <v>2013</v>
      </c>
      <c r="B1122" s="24" t="s">
        <v>130</v>
      </c>
      <c r="C1122" s="24" t="s">
        <v>131</v>
      </c>
      <c r="D1122" s="24" t="s">
        <v>3669</v>
      </c>
      <c r="E1122" s="25">
        <v>41520</v>
      </c>
      <c r="F1122" s="38">
        <v>0.93293981481481481</v>
      </c>
      <c r="G1122" s="22">
        <v>41521</v>
      </c>
      <c r="H1122" s="37">
        <v>0.26627314814814812</v>
      </c>
      <c r="I1122" s="34" t="s">
        <v>6250</v>
      </c>
      <c r="J1122" s="43">
        <v>25.64</v>
      </c>
      <c r="K1122" s="43">
        <v>118.75</v>
      </c>
      <c r="L1122" s="56">
        <v>10</v>
      </c>
      <c r="M1122" s="43">
        <v>4.09</v>
      </c>
      <c r="N1122" s="43"/>
      <c r="O1122" s="57"/>
      <c r="P1122" s="57">
        <v>4.0999999999999996</v>
      </c>
      <c r="Q1122" s="57">
        <v>4.8</v>
      </c>
      <c r="R1122" s="57">
        <v>4.8</v>
      </c>
      <c r="S1122" s="27" t="s">
        <v>5110</v>
      </c>
      <c r="T1122" s="26" t="s">
        <v>139</v>
      </c>
      <c r="U1122" s="24" t="s">
        <v>867</v>
      </c>
      <c r="V1122" s="58"/>
      <c r="W1122" s="58"/>
      <c r="X1122" s="26">
        <v>0</v>
      </c>
      <c r="Y1122" s="26">
        <v>0</v>
      </c>
      <c r="Z1122" s="26">
        <v>0</v>
      </c>
      <c r="AA1122" s="26"/>
      <c r="AB1122" s="58"/>
      <c r="AC1122" s="24"/>
      <c r="AD1122" s="26" t="s">
        <v>2152</v>
      </c>
      <c r="AE1122" s="26" t="s">
        <v>232</v>
      </c>
      <c r="AF1122" s="26"/>
      <c r="AG1122" s="26"/>
      <c r="AH1122" s="26"/>
      <c r="AI1122" s="26"/>
      <c r="AJ1122" s="26" t="s">
        <v>1631</v>
      </c>
      <c r="AK1122" s="24"/>
      <c r="AL1122" s="24"/>
      <c r="AM1122" s="26"/>
      <c r="AN1122" s="26"/>
      <c r="AO1122" s="26"/>
      <c r="AP1122" s="26"/>
      <c r="AQ1122" s="26"/>
      <c r="AR1122" s="26" t="s">
        <v>129</v>
      </c>
      <c r="AS1122" s="26"/>
      <c r="AT1122" s="26"/>
      <c r="AU1122" s="26" t="s">
        <v>128</v>
      </c>
      <c r="AV1122" s="26" t="s">
        <v>128</v>
      </c>
      <c r="AW1122" s="26" t="s">
        <v>128</v>
      </c>
      <c r="AX1122" s="26" t="s">
        <v>129</v>
      </c>
      <c r="AY1122" s="26"/>
      <c r="AZ1122" s="26" t="s">
        <v>3687</v>
      </c>
      <c r="BA1122" s="41"/>
    </row>
    <row r="1123" spans="1:53" ht="16.05" customHeight="1" x14ac:dyDescent="0.3">
      <c r="A1123" s="23">
        <v>2013</v>
      </c>
      <c r="B1123" s="24" t="s">
        <v>294</v>
      </c>
      <c r="C1123" s="24" t="s">
        <v>304</v>
      </c>
      <c r="D1123" s="24" t="s">
        <v>3691</v>
      </c>
      <c r="E1123" s="25">
        <v>41521</v>
      </c>
      <c r="F1123" s="38">
        <v>0.50289537037037035</v>
      </c>
      <c r="G1123" s="25">
        <v>41522</v>
      </c>
      <c r="H1123" s="38">
        <v>2.8935185185185188E-3</v>
      </c>
      <c r="I1123" s="34" t="s">
        <v>6252</v>
      </c>
      <c r="J1123" s="43">
        <v>-41.508000000000003</v>
      </c>
      <c r="K1123" s="43">
        <v>174.43100000000001</v>
      </c>
      <c r="L1123" s="56">
        <v>17.100000000000001</v>
      </c>
      <c r="M1123" s="43">
        <v>4.7699999999999996</v>
      </c>
      <c r="N1123" s="43"/>
      <c r="O1123" s="57"/>
      <c r="P1123" s="57">
        <v>4.5999999999999996</v>
      </c>
      <c r="Q1123" s="57">
        <v>3.9</v>
      </c>
      <c r="R1123" s="57">
        <v>5.0999999999999996</v>
      </c>
      <c r="S1123" s="27" t="s">
        <v>5110</v>
      </c>
      <c r="T1123" s="26" t="s">
        <v>497</v>
      </c>
      <c r="U1123" s="24" t="s">
        <v>867</v>
      </c>
      <c r="V1123" s="58"/>
      <c r="W1123" s="58"/>
      <c r="X1123" s="26">
        <v>0</v>
      </c>
      <c r="Y1123" s="26">
        <v>0</v>
      </c>
      <c r="Z1123" s="26">
        <v>0</v>
      </c>
      <c r="AA1123" s="26"/>
      <c r="AB1123" s="58"/>
      <c r="AC1123" s="24"/>
      <c r="AD1123" s="26" t="s">
        <v>3483</v>
      </c>
      <c r="AE1123" s="26">
        <v>0</v>
      </c>
      <c r="AF1123" s="26"/>
      <c r="AG1123" s="26"/>
      <c r="AH1123" s="26"/>
      <c r="AI1123" s="26"/>
      <c r="AJ1123" s="26" t="s">
        <v>3599</v>
      </c>
      <c r="AK1123" s="24"/>
      <c r="AL1123" s="24" t="s">
        <v>3693</v>
      </c>
      <c r="AM1123" s="26"/>
      <c r="AN1123" s="26"/>
      <c r="AO1123" s="26"/>
      <c r="AP1123" s="26"/>
      <c r="AQ1123" s="26"/>
      <c r="AR1123" s="26" t="s">
        <v>129</v>
      </c>
      <c r="AS1123" s="26"/>
      <c r="AT1123" s="26"/>
      <c r="AU1123" s="26" t="s">
        <v>128</v>
      </c>
      <c r="AV1123" s="26" t="s">
        <v>128</v>
      </c>
      <c r="AW1123" s="26" t="s">
        <v>128</v>
      </c>
      <c r="AX1123" s="26" t="s">
        <v>129</v>
      </c>
      <c r="AY1123" s="26"/>
      <c r="AZ1123" s="26" t="s">
        <v>3692</v>
      </c>
      <c r="BA1123" s="41"/>
    </row>
    <row r="1124" spans="1:53" ht="16.05" customHeight="1" x14ac:dyDescent="0.3">
      <c r="A1124" s="23">
        <v>2013</v>
      </c>
      <c r="B1124" s="24" t="s">
        <v>679</v>
      </c>
      <c r="C1124" s="24" t="s">
        <v>824</v>
      </c>
      <c r="D1124" s="24" t="s">
        <v>3694</v>
      </c>
      <c r="E1124" s="25">
        <v>41525</v>
      </c>
      <c r="F1124" s="38">
        <v>0.55708333333333326</v>
      </c>
      <c r="G1124" s="22">
        <v>41525</v>
      </c>
      <c r="H1124" s="37">
        <v>0.68208333333333337</v>
      </c>
      <c r="I1124" s="34" t="s">
        <v>6250</v>
      </c>
      <c r="J1124" s="43">
        <v>45.62</v>
      </c>
      <c r="K1124" s="43">
        <v>22.86</v>
      </c>
      <c r="L1124" s="56">
        <v>10</v>
      </c>
      <c r="M1124" s="43">
        <v>4.5</v>
      </c>
      <c r="N1124" s="43"/>
      <c r="O1124" s="57"/>
      <c r="P1124" s="57">
        <v>4.2</v>
      </c>
      <c r="Q1124" s="57">
        <v>3.6</v>
      </c>
      <c r="R1124" s="57">
        <v>4.7</v>
      </c>
      <c r="S1124" s="24" t="s">
        <v>5277</v>
      </c>
      <c r="T1124" s="26" t="s">
        <v>497</v>
      </c>
      <c r="U1124" s="24" t="s">
        <v>867</v>
      </c>
      <c r="V1124" s="58"/>
      <c r="W1124" s="58"/>
      <c r="X1124" s="26">
        <v>0</v>
      </c>
      <c r="Y1124" s="26">
        <v>0</v>
      </c>
      <c r="Z1124" s="26">
        <v>0</v>
      </c>
      <c r="AA1124" s="26"/>
      <c r="AB1124" s="58"/>
      <c r="AC1124" s="24"/>
      <c r="AD1124" s="26" t="s">
        <v>3483</v>
      </c>
      <c r="AE1124" s="26">
        <v>0</v>
      </c>
      <c r="AF1124" s="26"/>
      <c r="AG1124" s="26"/>
      <c r="AH1124" s="26"/>
      <c r="AI1124" s="26"/>
      <c r="AJ1124" s="26" t="s">
        <v>1631</v>
      </c>
      <c r="AK1124" s="24"/>
      <c r="AL1124" s="24"/>
      <c r="AM1124" s="26"/>
      <c r="AN1124" s="26"/>
      <c r="AO1124" s="26"/>
      <c r="AP1124" s="26"/>
      <c r="AQ1124" s="26"/>
      <c r="AR1124" s="26" t="s">
        <v>129</v>
      </c>
      <c r="AS1124" s="26"/>
      <c r="AT1124" s="26"/>
      <c r="AU1124" s="26" t="s">
        <v>128</v>
      </c>
      <c r="AV1124" s="26" t="s">
        <v>128</v>
      </c>
      <c r="AW1124" s="26" t="s">
        <v>128</v>
      </c>
      <c r="AX1124" s="26" t="s">
        <v>129</v>
      </c>
      <c r="AY1124" s="26"/>
      <c r="AZ1124" s="26" t="s">
        <v>3695</v>
      </c>
      <c r="BA1124" s="41"/>
    </row>
    <row r="1125" spans="1:53" ht="16.05" customHeight="1" x14ac:dyDescent="0.3">
      <c r="A1125" s="23">
        <v>2013</v>
      </c>
      <c r="B1125" s="24" t="s">
        <v>148</v>
      </c>
      <c r="C1125" s="24" t="s">
        <v>149</v>
      </c>
      <c r="D1125" s="24" t="s">
        <v>3679</v>
      </c>
      <c r="E1125" s="25">
        <v>41532</v>
      </c>
      <c r="F1125" s="38">
        <v>0.39142245370370371</v>
      </c>
      <c r="G1125" s="22">
        <v>41532</v>
      </c>
      <c r="H1125" s="37">
        <v>0.1414236111111111</v>
      </c>
      <c r="I1125" s="34" t="s">
        <v>6250</v>
      </c>
      <c r="J1125" s="43">
        <v>27.78</v>
      </c>
      <c r="K1125" s="43">
        <v>-105.9</v>
      </c>
      <c r="L1125" s="56">
        <v>23.1</v>
      </c>
      <c r="M1125" s="35">
        <v>4.8789999999999996</v>
      </c>
      <c r="N1125" s="43"/>
      <c r="O1125" s="57"/>
      <c r="P1125" s="57">
        <v>4.5999999999999996</v>
      </c>
      <c r="Q1125" s="57">
        <v>4</v>
      </c>
      <c r="R1125" s="57">
        <v>4.8</v>
      </c>
      <c r="S1125" s="24" t="s">
        <v>5516</v>
      </c>
      <c r="T1125" s="26"/>
      <c r="U1125" s="24" t="s">
        <v>867</v>
      </c>
      <c r="V1125" s="58"/>
      <c r="W1125" s="58"/>
      <c r="X1125" s="26">
        <v>0</v>
      </c>
      <c r="Y1125" s="26">
        <v>0</v>
      </c>
      <c r="Z1125" s="26">
        <v>0</v>
      </c>
      <c r="AA1125" s="26"/>
      <c r="AB1125" s="58"/>
      <c r="AC1125" s="24"/>
      <c r="AD1125" s="26" t="s">
        <v>1050</v>
      </c>
      <c r="AE1125" s="26">
        <v>0</v>
      </c>
      <c r="AF1125" s="26"/>
      <c r="AG1125" s="26"/>
      <c r="AH1125" s="26"/>
      <c r="AI1125" s="26"/>
      <c r="AJ1125" s="26" t="s">
        <v>3476</v>
      </c>
      <c r="AK1125" s="24"/>
      <c r="AL1125" s="24" t="s">
        <v>3681</v>
      </c>
      <c r="AM1125" s="26"/>
      <c r="AN1125" s="26"/>
      <c r="AO1125" s="26"/>
      <c r="AP1125" s="26"/>
      <c r="AQ1125" s="26"/>
      <c r="AR1125" s="26" t="s">
        <v>129</v>
      </c>
      <c r="AS1125" s="26"/>
      <c r="AT1125" s="26"/>
      <c r="AU1125" s="26" t="s">
        <v>128</v>
      </c>
      <c r="AV1125" s="26" t="s">
        <v>128</v>
      </c>
      <c r="AW1125" s="26" t="s">
        <v>128</v>
      </c>
      <c r="AX1125" s="26" t="s">
        <v>129</v>
      </c>
      <c r="AY1125" s="26"/>
      <c r="AZ1125" s="26" t="s">
        <v>3696</v>
      </c>
      <c r="BA1125" s="41"/>
    </row>
    <row r="1126" spans="1:53" ht="16.05" customHeight="1" x14ac:dyDescent="0.3">
      <c r="A1126" s="23">
        <v>2013</v>
      </c>
      <c r="B1126" s="24" t="s">
        <v>159</v>
      </c>
      <c r="C1126" s="24" t="s">
        <v>308</v>
      </c>
      <c r="D1126" s="24" t="s">
        <v>308</v>
      </c>
      <c r="E1126" s="25">
        <v>41533</v>
      </c>
      <c r="F1126" s="38">
        <v>0.62587268518518513</v>
      </c>
      <c r="G1126" s="22">
        <v>41533</v>
      </c>
      <c r="H1126" s="37">
        <v>0.75086805555555547</v>
      </c>
      <c r="I1126" s="34" t="s">
        <v>6250</v>
      </c>
      <c r="J1126" s="43">
        <v>38.61</v>
      </c>
      <c r="K1126" s="43">
        <v>22.77</v>
      </c>
      <c r="L1126" s="56">
        <v>12</v>
      </c>
      <c r="M1126" s="35">
        <v>5.33</v>
      </c>
      <c r="N1126" s="43"/>
      <c r="O1126" s="57"/>
      <c r="P1126" s="57">
        <v>5.0999999999999996</v>
      </c>
      <c r="Q1126" s="57">
        <v>4.7</v>
      </c>
      <c r="R1126" s="57">
        <v>4.8</v>
      </c>
      <c r="S1126" s="24" t="s">
        <v>5368</v>
      </c>
      <c r="T1126" s="26"/>
      <c r="U1126" s="24" t="s">
        <v>867</v>
      </c>
      <c r="V1126" s="58"/>
      <c r="W1126" s="58"/>
      <c r="X1126" s="26">
        <v>0</v>
      </c>
      <c r="Y1126" s="26">
        <v>0</v>
      </c>
      <c r="Z1126" s="26">
        <v>0</v>
      </c>
      <c r="AA1126" s="26"/>
      <c r="AB1126" s="58"/>
      <c r="AC1126" s="24"/>
      <c r="AD1126" s="26" t="s">
        <v>3491</v>
      </c>
      <c r="AE1126" s="26">
        <v>0</v>
      </c>
      <c r="AF1126" s="26"/>
      <c r="AG1126" s="26"/>
      <c r="AH1126" s="26"/>
      <c r="AI1126" s="26"/>
      <c r="AJ1126" s="26" t="s">
        <v>3493</v>
      </c>
      <c r="AK1126" s="24" t="s">
        <v>290</v>
      </c>
      <c r="AL1126" s="24" t="s">
        <v>3698</v>
      </c>
      <c r="AM1126" s="26"/>
      <c r="AN1126" s="26"/>
      <c r="AO1126" s="26"/>
      <c r="AP1126" s="26"/>
      <c r="AQ1126" s="26"/>
      <c r="AR1126" s="26" t="s">
        <v>129</v>
      </c>
      <c r="AS1126" s="26"/>
      <c r="AT1126" s="26"/>
      <c r="AU1126" s="26" t="s">
        <v>128</v>
      </c>
      <c r="AV1126" s="26" t="s">
        <v>128</v>
      </c>
      <c r="AW1126" s="26" t="s">
        <v>128</v>
      </c>
      <c r="AX1126" s="26" t="s">
        <v>129</v>
      </c>
      <c r="AY1126" s="26"/>
      <c r="AZ1126" s="26" t="s">
        <v>3697</v>
      </c>
      <c r="BA1126" s="41"/>
    </row>
    <row r="1127" spans="1:53" ht="16.05" customHeight="1" x14ac:dyDescent="0.3">
      <c r="A1127" s="23">
        <v>2013</v>
      </c>
      <c r="B1127" s="24" t="s">
        <v>123</v>
      </c>
      <c r="C1127" s="24" t="s">
        <v>1338</v>
      </c>
      <c r="D1127" s="24" t="s">
        <v>1338</v>
      </c>
      <c r="E1127" s="25">
        <v>41534</v>
      </c>
      <c r="F1127" s="38">
        <v>0.17308912037037039</v>
      </c>
      <c r="G1127" s="22">
        <v>41534</v>
      </c>
      <c r="H1127" s="37">
        <v>0.33975694444444443</v>
      </c>
      <c r="I1127" s="34" t="s">
        <v>6250</v>
      </c>
      <c r="J1127" s="43">
        <v>42.07</v>
      </c>
      <c r="K1127" s="43">
        <v>45.75</v>
      </c>
      <c r="L1127" s="56">
        <v>13.2</v>
      </c>
      <c r="M1127" s="35">
        <v>5.367</v>
      </c>
      <c r="N1127" s="43"/>
      <c r="O1127" s="57"/>
      <c r="P1127" s="57">
        <v>5.2</v>
      </c>
      <c r="Q1127" s="57">
        <v>4.9000000000000004</v>
      </c>
      <c r="R1127" s="57">
        <v>5</v>
      </c>
      <c r="S1127" s="24" t="s">
        <v>5353</v>
      </c>
      <c r="T1127" s="26"/>
      <c r="U1127" s="24" t="s">
        <v>867</v>
      </c>
      <c r="V1127" s="58"/>
      <c r="W1127" s="58"/>
      <c r="X1127" s="26">
        <v>0</v>
      </c>
      <c r="Y1127" s="26">
        <v>0</v>
      </c>
      <c r="Z1127" s="26">
        <v>0</v>
      </c>
      <c r="AA1127" s="26"/>
      <c r="AB1127" s="58"/>
      <c r="AC1127" s="24"/>
      <c r="AD1127" s="26" t="s">
        <v>3491</v>
      </c>
      <c r="AE1127" s="26">
        <v>0</v>
      </c>
      <c r="AF1127" s="26"/>
      <c r="AG1127" s="26"/>
      <c r="AH1127" s="26"/>
      <c r="AI1127" s="26"/>
      <c r="AJ1127" s="26" t="s">
        <v>1631</v>
      </c>
      <c r="AK1127" s="24"/>
      <c r="AL1127" s="24"/>
      <c r="AM1127" s="26"/>
      <c r="AN1127" s="26"/>
      <c r="AO1127" s="26"/>
      <c r="AP1127" s="26"/>
      <c r="AQ1127" s="26"/>
      <c r="AR1127" s="26" t="s">
        <v>129</v>
      </c>
      <c r="AS1127" s="26"/>
      <c r="AT1127" s="26"/>
      <c r="AU1127" s="26" t="s">
        <v>128</v>
      </c>
      <c r="AV1127" s="26" t="s">
        <v>128</v>
      </c>
      <c r="AW1127" s="26" t="s">
        <v>128</v>
      </c>
      <c r="AX1127" s="26" t="s">
        <v>129</v>
      </c>
      <c r="AY1127" s="26"/>
      <c r="AZ1127" s="26" t="s">
        <v>3699</v>
      </c>
      <c r="BA1127" s="41"/>
    </row>
    <row r="1128" spans="1:53" ht="16.05" customHeight="1" x14ac:dyDescent="0.3">
      <c r="A1128" s="23">
        <v>2013</v>
      </c>
      <c r="B1128" s="24" t="s">
        <v>123</v>
      </c>
      <c r="C1128" s="24" t="s">
        <v>124</v>
      </c>
      <c r="D1128" s="24" t="s">
        <v>124</v>
      </c>
      <c r="E1128" s="25">
        <v>41534</v>
      </c>
      <c r="F1128" s="38">
        <v>0.86173842592592598</v>
      </c>
      <c r="G1128" s="22">
        <v>41534</v>
      </c>
      <c r="H1128" s="37">
        <v>0.98673611111111104</v>
      </c>
      <c r="I1128" s="34" t="s">
        <v>6250</v>
      </c>
      <c r="J1128" s="43">
        <v>39.020000000000003</v>
      </c>
      <c r="K1128" s="43">
        <v>41.36</v>
      </c>
      <c r="L1128" s="56">
        <v>22.9</v>
      </c>
      <c r="M1128" s="35">
        <v>5.1269999999999998</v>
      </c>
      <c r="N1128" s="43"/>
      <c r="O1128" s="57"/>
      <c r="P1128" s="57">
        <v>4.8</v>
      </c>
      <c r="Q1128" s="57">
        <v>4.3</v>
      </c>
      <c r="R1128" s="57">
        <v>5.0999999999999996</v>
      </c>
      <c r="S1128" s="24" t="s">
        <v>5325</v>
      </c>
      <c r="T1128" s="26"/>
      <c r="U1128" s="24" t="s">
        <v>867</v>
      </c>
      <c r="V1128" s="58"/>
      <c r="W1128" s="58"/>
      <c r="X1128" s="26">
        <v>0</v>
      </c>
      <c r="Y1128" s="26">
        <v>0</v>
      </c>
      <c r="Z1128" s="26">
        <v>0</v>
      </c>
      <c r="AA1128" s="26"/>
      <c r="AB1128" s="58"/>
      <c r="AC1128" s="24"/>
      <c r="AD1128" s="26" t="s">
        <v>3491</v>
      </c>
      <c r="AE1128" s="26">
        <v>0</v>
      </c>
      <c r="AF1128" s="26"/>
      <c r="AG1128" s="26"/>
      <c r="AH1128" s="26"/>
      <c r="AI1128" s="26"/>
      <c r="AJ1128" s="26" t="s">
        <v>3476</v>
      </c>
      <c r="AK1128" s="24"/>
      <c r="AL1128" s="24" t="s">
        <v>3701</v>
      </c>
      <c r="AM1128" s="26"/>
      <c r="AN1128" s="26"/>
      <c r="AO1128" s="26"/>
      <c r="AP1128" s="26"/>
      <c r="AQ1128" s="26"/>
      <c r="AR1128" s="26" t="s">
        <v>129</v>
      </c>
      <c r="AS1128" s="26"/>
      <c r="AT1128" s="26"/>
      <c r="AU1128" s="26" t="s">
        <v>128</v>
      </c>
      <c r="AV1128" s="26" t="s">
        <v>128</v>
      </c>
      <c r="AW1128" s="26" t="s">
        <v>128</v>
      </c>
      <c r="AX1128" s="26" t="s">
        <v>129</v>
      </c>
      <c r="AY1128" s="26"/>
      <c r="AZ1128" s="26" t="s">
        <v>3700</v>
      </c>
      <c r="BA1128" s="41"/>
    </row>
    <row r="1129" spans="1:53" ht="16.05" customHeight="1" x14ac:dyDescent="0.3">
      <c r="A1129" s="23">
        <v>2013</v>
      </c>
      <c r="B1129" s="24" t="s">
        <v>123</v>
      </c>
      <c r="C1129" s="24" t="s">
        <v>124</v>
      </c>
      <c r="D1129" s="24" t="s">
        <v>124</v>
      </c>
      <c r="E1129" s="25">
        <v>41535</v>
      </c>
      <c r="F1129" s="38">
        <v>0.76578819444444435</v>
      </c>
      <c r="G1129" s="22">
        <v>41535</v>
      </c>
      <c r="H1129" s="37">
        <v>0.89078703703703699</v>
      </c>
      <c r="I1129" s="34" t="s">
        <v>6250</v>
      </c>
      <c r="J1129" s="43">
        <v>39.698999999999998</v>
      </c>
      <c r="K1129" s="43">
        <v>41.715000000000003</v>
      </c>
      <c r="L1129" s="56">
        <v>3.8</v>
      </c>
      <c r="M1129" s="43">
        <v>4.71</v>
      </c>
      <c r="N1129" s="43"/>
      <c r="O1129" s="57"/>
      <c r="P1129" s="57">
        <v>4.5</v>
      </c>
      <c r="Q1129" s="57">
        <v>3.8</v>
      </c>
      <c r="R1129" s="57">
        <v>4.4000000000000004</v>
      </c>
      <c r="S1129" s="27" t="s">
        <v>5110</v>
      </c>
      <c r="T1129" s="26"/>
      <c r="U1129" s="24" t="s">
        <v>867</v>
      </c>
      <c r="V1129" s="58"/>
      <c r="W1129" s="58"/>
      <c r="X1129" s="26">
        <v>0</v>
      </c>
      <c r="Y1129" s="26">
        <v>0</v>
      </c>
      <c r="Z1129" s="26">
        <v>1</v>
      </c>
      <c r="AA1129" s="26"/>
      <c r="AB1129" s="58"/>
      <c r="AC1129" s="24"/>
      <c r="AD1129" s="26" t="s">
        <v>2152</v>
      </c>
      <c r="AE1129" s="26" t="s">
        <v>232</v>
      </c>
      <c r="AF1129" s="26"/>
      <c r="AG1129" s="26"/>
      <c r="AH1129" s="26"/>
      <c r="AI1129" s="26"/>
      <c r="AJ1129" s="26" t="s">
        <v>1631</v>
      </c>
      <c r="AK1129" s="24"/>
      <c r="AL1129" s="24"/>
      <c r="AM1129" s="26"/>
      <c r="AN1129" s="26"/>
      <c r="AO1129" s="26"/>
      <c r="AP1129" s="26"/>
      <c r="AQ1129" s="26"/>
      <c r="AR1129" s="26" t="s">
        <v>129</v>
      </c>
      <c r="AS1129" s="26"/>
      <c r="AT1129" s="26"/>
      <c r="AU1129" s="26" t="s">
        <v>128</v>
      </c>
      <c r="AV1129" s="26" t="s">
        <v>128</v>
      </c>
      <c r="AW1129" s="26" t="s">
        <v>128</v>
      </c>
      <c r="AX1129" s="26" t="s">
        <v>129</v>
      </c>
      <c r="AY1129" s="26"/>
      <c r="AZ1129" s="26" t="s">
        <v>3702</v>
      </c>
      <c r="BA1129" s="41"/>
    </row>
    <row r="1130" spans="1:53" ht="16.05" customHeight="1" x14ac:dyDescent="0.3">
      <c r="A1130" s="26">
        <v>2013</v>
      </c>
      <c r="B1130" s="24" t="s">
        <v>598</v>
      </c>
      <c r="C1130" s="24" t="s">
        <v>598</v>
      </c>
      <c r="D1130" s="24" t="s">
        <v>599</v>
      </c>
      <c r="E1130" s="25">
        <v>41536</v>
      </c>
      <c r="F1130" s="38">
        <v>0.72578877314814816</v>
      </c>
      <c r="G1130" s="22">
        <v>41537</v>
      </c>
      <c r="H1130" s="37">
        <v>0.10078703703703702</v>
      </c>
      <c r="I1130" s="34" t="s">
        <v>6250</v>
      </c>
      <c r="J1130" s="26">
        <v>37.072699999999998</v>
      </c>
      <c r="K1130" s="26">
        <v>140.77250000000001</v>
      </c>
      <c r="L1130" s="26">
        <v>18.3</v>
      </c>
      <c r="M1130" s="35">
        <v>5.4820000000000002</v>
      </c>
      <c r="N1130" s="43">
        <v>5.4</v>
      </c>
      <c r="O1130" s="57"/>
      <c r="P1130" s="57">
        <v>5.2</v>
      </c>
      <c r="Q1130" s="57">
        <v>5.2</v>
      </c>
      <c r="R1130" s="57">
        <v>5.8</v>
      </c>
      <c r="S1130" s="24" t="s">
        <v>5541</v>
      </c>
      <c r="T1130" s="26" t="s">
        <v>4930</v>
      </c>
      <c r="U1130" s="24"/>
      <c r="V1130" s="41"/>
      <c r="W1130" s="41"/>
      <c r="X1130" s="26">
        <v>0</v>
      </c>
      <c r="Y1130" s="26">
        <v>0</v>
      </c>
      <c r="Z1130" s="26">
        <v>2</v>
      </c>
      <c r="AA1130" s="26"/>
      <c r="AB1130" s="41"/>
      <c r="AC1130" s="41" t="s">
        <v>4931</v>
      </c>
      <c r="AD1130" s="26" t="s">
        <v>3489</v>
      </c>
      <c r="AE1130" s="26">
        <v>0</v>
      </c>
      <c r="AF1130" s="41"/>
      <c r="AG1130" s="26"/>
      <c r="AH1130" s="26"/>
      <c r="AI1130" s="26"/>
      <c r="AJ1130" s="26" t="s">
        <v>3493</v>
      </c>
      <c r="AK1130" s="41"/>
      <c r="AL1130" s="24" t="s">
        <v>5077</v>
      </c>
      <c r="AM1130" s="41"/>
      <c r="AN1130" s="41"/>
      <c r="AO1130" s="41"/>
      <c r="AP1130" s="41"/>
      <c r="AQ1130" s="41"/>
      <c r="AR1130" s="26" t="s">
        <v>129</v>
      </c>
      <c r="AS1130" s="26"/>
      <c r="AT1130" s="26"/>
      <c r="AU1130" s="26" t="s">
        <v>128</v>
      </c>
      <c r="AV1130" s="26" t="s">
        <v>128</v>
      </c>
      <c r="AW1130" s="26" t="s">
        <v>128</v>
      </c>
      <c r="AX1130" s="26" t="s">
        <v>129</v>
      </c>
      <c r="AY1130" s="26"/>
      <c r="AZ1130" s="26" t="s">
        <v>4932</v>
      </c>
      <c r="BA1130" s="41"/>
    </row>
    <row r="1131" spans="1:53" ht="16.05" customHeight="1" x14ac:dyDescent="0.3">
      <c r="A1131" s="23">
        <v>2013</v>
      </c>
      <c r="B1131" s="24" t="s">
        <v>130</v>
      </c>
      <c r="C1131" s="24" t="s">
        <v>131</v>
      </c>
      <c r="D1131" s="24" t="s">
        <v>3501</v>
      </c>
      <c r="E1131" s="25">
        <v>41536</v>
      </c>
      <c r="F1131" s="38">
        <v>0.90073148148148141</v>
      </c>
      <c r="G1131" s="22">
        <v>41537</v>
      </c>
      <c r="H1131" s="37">
        <v>0.23406249999999998</v>
      </c>
      <c r="I1131" s="34" t="s">
        <v>6250</v>
      </c>
      <c r="J1131" s="43">
        <v>37.729999999999997</v>
      </c>
      <c r="K1131" s="43">
        <v>101.65</v>
      </c>
      <c r="L1131" s="56">
        <v>19.5</v>
      </c>
      <c r="M1131" s="35">
        <v>5.0940000000000003</v>
      </c>
      <c r="N1131" s="43"/>
      <c r="O1131" s="57"/>
      <c r="P1131" s="57">
        <v>5.2</v>
      </c>
      <c r="Q1131" s="57">
        <v>4.7</v>
      </c>
      <c r="R1131" s="57">
        <v>5.0999999999999996</v>
      </c>
      <c r="S1131" s="24" t="s">
        <v>5366</v>
      </c>
      <c r="T1131" s="26"/>
      <c r="U1131" s="24" t="s">
        <v>867</v>
      </c>
      <c r="V1131" s="58"/>
      <c r="W1131" s="58"/>
      <c r="X1131" s="26">
        <v>0</v>
      </c>
      <c r="Y1131" s="26">
        <v>0</v>
      </c>
      <c r="Z1131" s="26">
        <v>1</v>
      </c>
      <c r="AA1131" s="26"/>
      <c r="AB1131" s="58"/>
      <c r="AC1131" s="24"/>
      <c r="AD1131" s="26" t="s">
        <v>3491</v>
      </c>
      <c r="AE1131" s="26">
        <v>0</v>
      </c>
      <c r="AF1131" s="26"/>
      <c r="AG1131" s="26"/>
      <c r="AH1131" s="26"/>
      <c r="AI1131" s="26"/>
      <c r="AJ1131" s="26" t="s">
        <v>1631</v>
      </c>
      <c r="AK1131" s="24"/>
      <c r="AL1131" s="24"/>
      <c r="AM1131" s="26"/>
      <c r="AN1131" s="26"/>
      <c r="AO1131" s="26"/>
      <c r="AP1131" s="26"/>
      <c r="AQ1131" s="26"/>
      <c r="AR1131" s="26" t="s">
        <v>129</v>
      </c>
      <c r="AS1131" s="26"/>
      <c r="AT1131" s="26"/>
      <c r="AU1131" s="26" t="s">
        <v>128</v>
      </c>
      <c r="AV1131" s="26" t="s">
        <v>128</v>
      </c>
      <c r="AW1131" s="26" t="s">
        <v>128</v>
      </c>
      <c r="AX1131" s="26" t="s">
        <v>129</v>
      </c>
      <c r="AY1131" s="26"/>
      <c r="AZ1131" s="26" t="s">
        <v>3703</v>
      </c>
      <c r="BA1131" s="41"/>
    </row>
    <row r="1132" spans="1:53" ht="16.05" customHeight="1" x14ac:dyDescent="0.3">
      <c r="A1132" s="23">
        <v>2013</v>
      </c>
      <c r="B1132" s="24" t="s">
        <v>153</v>
      </c>
      <c r="C1132" s="24" t="s">
        <v>3507</v>
      </c>
      <c r="D1132" s="24" t="s">
        <v>3507</v>
      </c>
      <c r="E1132" s="25">
        <v>41537</v>
      </c>
      <c r="F1132" s="38">
        <v>8.7881944444444457E-2</v>
      </c>
      <c r="G1132" s="22">
        <v>41537</v>
      </c>
      <c r="H1132" s="37">
        <v>0.17121527777777779</v>
      </c>
      <c r="I1132" s="34" t="s">
        <v>6250</v>
      </c>
      <c r="J1132" s="43">
        <v>47.94</v>
      </c>
      <c r="K1132" s="43">
        <v>16.510000000000002</v>
      </c>
      <c r="L1132" s="56">
        <v>10</v>
      </c>
      <c r="M1132" s="43">
        <v>4.5</v>
      </c>
      <c r="N1132" s="43"/>
      <c r="O1132" s="57"/>
      <c r="P1132" s="57">
        <v>3.5</v>
      </c>
      <c r="Q1132" s="57"/>
      <c r="R1132" s="57">
        <v>4.3</v>
      </c>
      <c r="S1132" s="24" t="s">
        <v>5277</v>
      </c>
      <c r="T1132" s="26" t="s">
        <v>497</v>
      </c>
      <c r="U1132" s="24" t="s">
        <v>867</v>
      </c>
      <c r="V1132" s="58"/>
      <c r="W1132" s="58"/>
      <c r="X1132" s="26">
        <v>0</v>
      </c>
      <c r="Y1132" s="26">
        <v>0</v>
      </c>
      <c r="Z1132" s="26">
        <v>0</v>
      </c>
      <c r="AA1132" s="26"/>
      <c r="AB1132" s="58"/>
      <c r="AC1132" s="24"/>
      <c r="AD1132" s="26" t="s">
        <v>3483</v>
      </c>
      <c r="AE1132" s="26">
        <v>0</v>
      </c>
      <c r="AF1132" s="26"/>
      <c r="AG1132" s="26"/>
      <c r="AH1132" s="26"/>
      <c r="AI1132" s="26"/>
      <c r="AJ1132" s="26" t="s">
        <v>1631</v>
      </c>
      <c r="AK1132" s="24"/>
      <c r="AL1132" s="24" t="s">
        <v>6578</v>
      </c>
      <c r="AM1132" s="26"/>
      <c r="AN1132" s="26"/>
      <c r="AO1132" s="26"/>
      <c r="AP1132" s="26"/>
      <c r="AQ1132" s="26"/>
      <c r="AR1132" s="26" t="s">
        <v>129</v>
      </c>
      <c r="AS1132" s="26"/>
      <c r="AT1132" s="26"/>
      <c r="AU1132" s="26" t="s">
        <v>128</v>
      </c>
      <c r="AV1132" s="26" t="s">
        <v>128</v>
      </c>
      <c r="AW1132" s="26" t="s">
        <v>129</v>
      </c>
      <c r="AX1132" s="26" t="s">
        <v>129</v>
      </c>
      <c r="AY1132" s="26"/>
      <c r="AZ1132" s="26" t="s">
        <v>3704</v>
      </c>
      <c r="BA1132" s="41"/>
    </row>
    <row r="1133" spans="1:53" ht="16.05" customHeight="1" x14ac:dyDescent="0.3">
      <c r="A1133" s="23">
        <v>2013</v>
      </c>
      <c r="B1133" s="24" t="s">
        <v>148</v>
      </c>
      <c r="C1133" s="24" t="s">
        <v>149</v>
      </c>
      <c r="D1133" s="24" t="s">
        <v>3679</v>
      </c>
      <c r="E1133" s="25">
        <v>41538</v>
      </c>
      <c r="F1133" s="38">
        <v>0.51127430555555553</v>
      </c>
      <c r="G1133" s="22">
        <v>41538</v>
      </c>
      <c r="H1133" s="37">
        <v>0.26127314814814812</v>
      </c>
      <c r="I1133" s="34" t="s">
        <v>6250</v>
      </c>
      <c r="J1133" s="43">
        <v>27.89</v>
      </c>
      <c r="K1133" s="43">
        <v>-105.72</v>
      </c>
      <c r="L1133" s="56">
        <v>13.2</v>
      </c>
      <c r="M1133" s="35">
        <v>5.3819999999999997</v>
      </c>
      <c r="N1133" s="43"/>
      <c r="O1133" s="57"/>
      <c r="P1133" s="57">
        <v>5.3</v>
      </c>
      <c r="Q1133" s="57">
        <v>5.0999999999999996</v>
      </c>
      <c r="R1133" s="57">
        <v>5.4</v>
      </c>
      <c r="S1133" s="24" t="s">
        <v>5358</v>
      </c>
      <c r="T1133" s="26"/>
      <c r="U1133" s="24" t="s">
        <v>193</v>
      </c>
      <c r="V1133" s="58"/>
      <c r="W1133" s="58"/>
      <c r="X1133" s="26">
        <v>0</v>
      </c>
      <c r="Y1133" s="26">
        <v>0</v>
      </c>
      <c r="Z1133" s="26">
        <v>0</v>
      </c>
      <c r="AA1133" s="26"/>
      <c r="AB1133" s="58"/>
      <c r="AC1133" s="24"/>
      <c r="AD1133" s="26" t="s">
        <v>1050</v>
      </c>
      <c r="AE1133" s="26">
        <v>0</v>
      </c>
      <c r="AF1133" s="26"/>
      <c r="AG1133" s="26"/>
      <c r="AH1133" s="26"/>
      <c r="AI1133" s="26"/>
      <c r="AJ1133" s="26" t="s">
        <v>1631</v>
      </c>
      <c r="AK1133" s="24"/>
      <c r="AL1133" s="24"/>
      <c r="AM1133" s="26"/>
      <c r="AN1133" s="26"/>
      <c r="AO1133" s="26"/>
      <c r="AP1133" s="26"/>
      <c r="AQ1133" s="26"/>
      <c r="AR1133" s="26" t="s">
        <v>129</v>
      </c>
      <c r="AS1133" s="26"/>
      <c r="AT1133" s="26"/>
      <c r="AU1133" s="26" t="s">
        <v>128</v>
      </c>
      <c r="AV1133" s="26" t="s">
        <v>128</v>
      </c>
      <c r="AW1133" s="26" t="s">
        <v>128</v>
      </c>
      <c r="AX1133" s="26" t="s">
        <v>129</v>
      </c>
      <c r="AY1133" s="26"/>
      <c r="AZ1133" s="26" t="s">
        <v>3705</v>
      </c>
      <c r="BA1133" s="41"/>
    </row>
    <row r="1134" spans="1:53" ht="16.05" customHeight="1" x14ac:dyDescent="0.3">
      <c r="A1134" s="23">
        <v>2013</v>
      </c>
      <c r="B1134" s="24" t="s">
        <v>148</v>
      </c>
      <c r="C1134" s="24" t="s">
        <v>191</v>
      </c>
      <c r="D1134" s="24" t="s">
        <v>3706</v>
      </c>
      <c r="E1134" s="25">
        <v>41538</v>
      </c>
      <c r="F1134" s="38">
        <v>0.55318634259259258</v>
      </c>
      <c r="G1134" s="22">
        <v>41538</v>
      </c>
      <c r="H1134" s="37">
        <v>0.30318287037037034</v>
      </c>
      <c r="I1134" s="34" t="s">
        <v>6250</v>
      </c>
      <c r="J1134" s="43">
        <v>42.99</v>
      </c>
      <c r="K1134" s="43">
        <v>-109.12</v>
      </c>
      <c r="L1134" s="56">
        <v>82</v>
      </c>
      <c r="M1134" s="35">
        <v>4.8570000000000002</v>
      </c>
      <c r="N1134" s="43"/>
      <c r="O1134" s="57"/>
      <c r="P1134" s="57">
        <v>4.5999999999999996</v>
      </c>
      <c r="Q1134" s="57"/>
      <c r="R1134" s="57">
        <v>4.9000000000000004</v>
      </c>
      <c r="S1134" s="24" t="s">
        <v>5542</v>
      </c>
      <c r="T1134" s="26"/>
      <c r="U1134" s="24" t="s">
        <v>867</v>
      </c>
      <c r="V1134" s="58"/>
      <c r="W1134" s="58"/>
      <c r="X1134" s="26">
        <v>0</v>
      </c>
      <c r="Y1134" s="26">
        <v>0</v>
      </c>
      <c r="Z1134" s="26">
        <v>0</v>
      </c>
      <c r="AA1134" s="26"/>
      <c r="AB1134" s="58"/>
      <c r="AC1134" s="24"/>
      <c r="AD1134" s="26" t="s">
        <v>3489</v>
      </c>
      <c r="AE1134" s="26">
        <v>0</v>
      </c>
      <c r="AF1134" s="26"/>
      <c r="AG1134" s="26"/>
      <c r="AH1134" s="26"/>
      <c r="AI1134" s="26"/>
      <c r="AJ1134" s="26" t="s">
        <v>1631</v>
      </c>
      <c r="AK1134" s="24"/>
      <c r="AL1134" s="24"/>
      <c r="AM1134" s="26"/>
      <c r="AN1134" s="26"/>
      <c r="AO1134" s="26"/>
      <c r="AP1134" s="26"/>
      <c r="AQ1134" s="26"/>
      <c r="AR1134" s="26" t="s">
        <v>129</v>
      </c>
      <c r="AS1134" s="26"/>
      <c r="AT1134" s="26"/>
      <c r="AU1134" s="26" t="s">
        <v>128</v>
      </c>
      <c r="AV1134" s="26" t="s">
        <v>128</v>
      </c>
      <c r="AW1134" s="26" t="s">
        <v>128</v>
      </c>
      <c r="AX1134" s="26" t="s">
        <v>129</v>
      </c>
      <c r="AY1134" s="26"/>
      <c r="AZ1134" s="26" t="s">
        <v>3707</v>
      </c>
      <c r="BA1134" s="41"/>
    </row>
    <row r="1135" spans="1:53" ht="16.05" customHeight="1" x14ac:dyDescent="0.3">
      <c r="A1135" s="23">
        <v>2013</v>
      </c>
      <c r="B1135" s="24" t="s">
        <v>148</v>
      </c>
      <c r="C1135" s="24" t="s">
        <v>191</v>
      </c>
      <c r="D1135" s="24" t="s">
        <v>3528</v>
      </c>
      <c r="E1135" s="25">
        <v>41540</v>
      </c>
      <c r="F1135" s="38">
        <v>0.4865994212962963</v>
      </c>
      <c r="G1135" s="22">
        <v>41540</v>
      </c>
      <c r="H1135" s="37">
        <v>0.27826388888888892</v>
      </c>
      <c r="I1135" s="34" t="s">
        <v>6250</v>
      </c>
      <c r="J1135" s="43">
        <v>34.049999999999997</v>
      </c>
      <c r="K1135" s="43">
        <v>-97.227000000000004</v>
      </c>
      <c r="L1135" s="56">
        <v>5.5</v>
      </c>
      <c r="M1135" s="43">
        <v>4.0999999999999996</v>
      </c>
      <c r="N1135" s="35"/>
      <c r="O1135" s="57">
        <v>4.0999999999999996</v>
      </c>
      <c r="P1135" s="57"/>
      <c r="Q1135" s="57"/>
      <c r="R1135" s="57">
        <v>3.2</v>
      </c>
      <c r="S1135" s="67" t="s">
        <v>6044</v>
      </c>
      <c r="T1135" s="26" t="s">
        <v>582</v>
      </c>
      <c r="U1135" s="24" t="s">
        <v>193</v>
      </c>
      <c r="V1135" s="58"/>
      <c r="W1135" s="58"/>
      <c r="X1135" s="26">
        <v>0</v>
      </c>
      <c r="Y1135" s="26">
        <v>0</v>
      </c>
      <c r="Z1135" s="26">
        <v>0</v>
      </c>
      <c r="AA1135" s="26"/>
      <c r="AB1135" s="58"/>
      <c r="AC1135" s="24"/>
      <c r="AD1135" s="26" t="s">
        <v>1050</v>
      </c>
      <c r="AE1135" s="26">
        <v>0</v>
      </c>
      <c r="AF1135" s="26"/>
      <c r="AG1135" s="26"/>
      <c r="AH1135" s="26"/>
      <c r="AI1135" s="26"/>
      <c r="AJ1135" s="26" t="s">
        <v>1631</v>
      </c>
      <c r="AK1135" s="24"/>
      <c r="AL1135" s="24"/>
      <c r="AM1135" s="26"/>
      <c r="AN1135" s="26"/>
      <c r="AO1135" s="26"/>
      <c r="AP1135" s="26"/>
      <c r="AQ1135" s="26"/>
      <c r="AR1135" s="26" t="s">
        <v>129</v>
      </c>
      <c r="AS1135" s="26"/>
      <c r="AT1135" s="26"/>
      <c r="AU1135" s="26" t="s">
        <v>128</v>
      </c>
      <c r="AV1135" s="26" t="s">
        <v>128</v>
      </c>
      <c r="AW1135" s="26" t="s">
        <v>128</v>
      </c>
      <c r="AX1135" s="26" t="s">
        <v>129</v>
      </c>
      <c r="AY1135" s="26"/>
      <c r="AZ1135" s="26" t="s">
        <v>3708</v>
      </c>
      <c r="BA1135" s="41"/>
    </row>
    <row r="1136" spans="1:53" ht="16.05" customHeight="1" x14ac:dyDescent="0.3">
      <c r="A1136" s="23">
        <v>2013</v>
      </c>
      <c r="B1136" s="24" t="s">
        <v>187</v>
      </c>
      <c r="C1136" s="24" t="s">
        <v>188</v>
      </c>
      <c r="D1136" s="24" t="s">
        <v>3616</v>
      </c>
      <c r="E1136" s="25">
        <v>41544</v>
      </c>
      <c r="F1136" s="38">
        <v>0.41855231481481486</v>
      </c>
      <c r="G1136" s="22">
        <v>41544</v>
      </c>
      <c r="H1136" s="37">
        <v>0.56438657407407411</v>
      </c>
      <c r="I1136" s="34" t="s">
        <v>6250</v>
      </c>
      <c r="J1136" s="43">
        <v>37.194000000000003</v>
      </c>
      <c r="K1136" s="43">
        <v>44.902999999999999</v>
      </c>
      <c r="L1136" s="56">
        <v>5.6</v>
      </c>
      <c r="M1136" s="43">
        <v>4.6500000000000004</v>
      </c>
      <c r="N1136" s="43"/>
      <c r="O1136" s="57"/>
      <c r="P1136" s="57">
        <v>4.5</v>
      </c>
      <c r="Q1136" s="57">
        <v>3.7</v>
      </c>
      <c r="R1136" s="57">
        <v>4.5999999999999996</v>
      </c>
      <c r="S1136" s="27" t="s">
        <v>5110</v>
      </c>
      <c r="T1136" s="26"/>
      <c r="U1136" s="24" t="s">
        <v>867</v>
      </c>
      <c r="V1136" s="58"/>
      <c r="W1136" s="58"/>
      <c r="X1136" s="26">
        <v>0</v>
      </c>
      <c r="Y1136" s="26">
        <v>0</v>
      </c>
      <c r="Z1136" s="26">
        <v>0</v>
      </c>
      <c r="AA1136" s="26"/>
      <c r="AB1136" s="58"/>
      <c r="AC1136" s="24"/>
      <c r="AD1136" s="26" t="s">
        <v>3483</v>
      </c>
      <c r="AE1136" s="26">
        <v>0</v>
      </c>
      <c r="AF1136" s="26"/>
      <c r="AG1136" s="26"/>
      <c r="AH1136" s="26"/>
      <c r="AI1136" s="26"/>
      <c r="AJ1136" s="26" t="s">
        <v>1631</v>
      </c>
      <c r="AK1136" s="24"/>
      <c r="AL1136" s="24"/>
      <c r="AM1136" s="26"/>
      <c r="AN1136" s="26"/>
      <c r="AO1136" s="26"/>
      <c r="AP1136" s="26"/>
      <c r="AQ1136" s="26"/>
      <c r="AR1136" s="26" t="s">
        <v>129</v>
      </c>
      <c r="AS1136" s="26"/>
      <c r="AT1136" s="26"/>
      <c r="AU1136" s="26" t="s">
        <v>128</v>
      </c>
      <c r="AV1136" s="26" t="s">
        <v>128</v>
      </c>
      <c r="AW1136" s="26" t="s">
        <v>128</v>
      </c>
      <c r="AX1136" s="26" t="s">
        <v>129</v>
      </c>
      <c r="AY1136" s="26"/>
      <c r="AZ1136" s="26" t="s">
        <v>3709</v>
      </c>
      <c r="BA1136" s="41"/>
    </row>
    <row r="1137" spans="1:53" ht="16.05" customHeight="1" x14ac:dyDescent="0.3">
      <c r="A1137" s="23">
        <v>2013</v>
      </c>
      <c r="B1137" s="24" t="s">
        <v>679</v>
      </c>
      <c r="C1137" s="24" t="s">
        <v>824</v>
      </c>
      <c r="D1137" s="24" t="s">
        <v>3710</v>
      </c>
      <c r="E1137" s="25">
        <v>41546</v>
      </c>
      <c r="F1137" s="38">
        <v>0.75750509259259269</v>
      </c>
      <c r="G1137" s="22">
        <v>41546</v>
      </c>
      <c r="H1137" s="37">
        <v>0.88249999999999995</v>
      </c>
      <c r="I1137" s="34" t="s">
        <v>6250</v>
      </c>
      <c r="J1137" s="43">
        <v>45.454000000000001</v>
      </c>
      <c r="K1137" s="43">
        <v>27.821000000000002</v>
      </c>
      <c r="L1137" s="56">
        <v>0</v>
      </c>
      <c r="M1137" s="43">
        <v>4.09</v>
      </c>
      <c r="N1137" s="43"/>
      <c r="O1137" s="57">
        <v>3.6</v>
      </c>
      <c r="P1137" s="57">
        <v>3.9</v>
      </c>
      <c r="Q1137" s="57"/>
      <c r="R1137" s="57">
        <v>3.9</v>
      </c>
      <c r="S1137" s="27" t="s">
        <v>5110</v>
      </c>
      <c r="T1137" s="26" t="s">
        <v>582</v>
      </c>
      <c r="U1137" s="24" t="s">
        <v>867</v>
      </c>
      <c r="V1137" s="58"/>
      <c r="W1137" s="58"/>
      <c r="X1137" s="26">
        <v>0</v>
      </c>
      <c r="Y1137" s="26">
        <v>0</v>
      </c>
      <c r="Z1137" s="26">
        <v>0</v>
      </c>
      <c r="AA1137" s="26"/>
      <c r="AB1137" s="58"/>
      <c r="AC1137" s="24"/>
      <c r="AD1137" s="26" t="s">
        <v>1050</v>
      </c>
      <c r="AE1137" s="26">
        <v>0</v>
      </c>
      <c r="AF1137" s="26"/>
      <c r="AG1137" s="26"/>
      <c r="AH1137" s="26"/>
      <c r="AI1137" s="26"/>
      <c r="AJ1137" s="26" t="s">
        <v>3476</v>
      </c>
      <c r="AK1137" s="24"/>
      <c r="AL1137" s="24" t="s">
        <v>3712</v>
      </c>
      <c r="AM1137" s="26"/>
      <c r="AN1137" s="26"/>
      <c r="AO1137" s="26"/>
      <c r="AP1137" s="26"/>
      <c r="AQ1137" s="26"/>
      <c r="AR1137" s="26" t="s">
        <v>129</v>
      </c>
      <c r="AS1137" s="26"/>
      <c r="AT1137" s="26"/>
      <c r="AU1137" s="26" t="s">
        <v>128</v>
      </c>
      <c r="AV1137" s="26" t="s">
        <v>128</v>
      </c>
      <c r="AW1137" s="26" t="s">
        <v>128</v>
      </c>
      <c r="AX1137" s="26" t="s">
        <v>129</v>
      </c>
      <c r="AY1137" s="26"/>
      <c r="AZ1137" s="26" t="s">
        <v>3711</v>
      </c>
      <c r="BA1137" s="41"/>
    </row>
    <row r="1138" spans="1:53" ht="16.05" customHeight="1" x14ac:dyDescent="0.3">
      <c r="A1138" s="23">
        <v>2013</v>
      </c>
      <c r="B1138" s="24" t="s">
        <v>679</v>
      </c>
      <c r="C1138" s="24" t="s">
        <v>824</v>
      </c>
      <c r="D1138" s="24" t="s">
        <v>3710</v>
      </c>
      <c r="E1138" s="25">
        <v>41547</v>
      </c>
      <c r="F1138" s="38">
        <v>0.20967557870370371</v>
      </c>
      <c r="G1138" s="22">
        <v>41547</v>
      </c>
      <c r="H1138" s="37">
        <v>0.33467592592592593</v>
      </c>
      <c r="I1138" s="34" t="s">
        <v>6250</v>
      </c>
      <c r="J1138" s="43">
        <v>45.481000000000002</v>
      </c>
      <c r="K1138" s="43">
        <v>27.808</v>
      </c>
      <c r="L1138" s="56">
        <v>0</v>
      </c>
      <c r="M1138" s="43">
        <v>4.3</v>
      </c>
      <c r="N1138" s="43"/>
      <c r="O1138" s="57"/>
      <c r="P1138" s="57">
        <v>4.0999999999999996</v>
      </c>
      <c r="Q1138" s="57">
        <v>2.9</v>
      </c>
      <c r="R1138" s="57">
        <v>3.7</v>
      </c>
      <c r="S1138" s="27" t="s">
        <v>5110</v>
      </c>
      <c r="T1138" s="26"/>
      <c r="U1138" s="24" t="s">
        <v>867</v>
      </c>
      <c r="V1138" s="58"/>
      <c r="W1138" s="58"/>
      <c r="X1138" s="26">
        <v>0</v>
      </c>
      <c r="Y1138" s="26">
        <v>0</v>
      </c>
      <c r="Z1138" s="26">
        <v>0</v>
      </c>
      <c r="AA1138" s="26"/>
      <c r="AB1138" s="58"/>
      <c r="AC1138" s="24"/>
      <c r="AD1138" s="26" t="s">
        <v>3489</v>
      </c>
      <c r="AE1138" s="26">
        <v>0</v>
      </c>
      <c r="AF1138" s="26"/>
      <c r="AG1138" s="26"/>
      <c r="AH1138" s="26"/>
      <c r="AI1138" s="26"/>
      <c r="AJ1138" s="26" t="s">
        <v>1631</v>
      </c>
      <c r="AK1138" s="24"/>
      <c r="AL1138" s="24"/>
      <c r="AM1138" s="26"/>
      <c r="AN1138" s="26"/>
      <c r="AO1138" s="26"/>
      <c r="AP1138" s="26"/>
      <c r="AQ1138" s="26"/>
      <c r="AR1138" s="26" t="s">
        <v>129</v>
      </c>
      <c r="AS1138" s="26"/>
      <c r="AT1138" s="26"/>
      <c r="AU1138" s="26" t="s">
        <v>128</v>
      </c>
      <c r="AV1138" s="26" t="s">
        <v>128</v>
      </c>
      <c r="AW1138" s="26" t="s">
        <v>128</v>
      </c>
      <c r="AX1138" s="26" t="s">
        <v>129</v>
      </c>
      <c r="AY1138" s="26"/>
      <c r="AZ1138" s="26" t="s">
        <v>3713</v>
      </c>
      <c r="BA1138" s="41"/>
    </row>
    <row r="1139" spans="1:53" ht="16.05" customHeight="1" x14ac:dyDescent="0.3">
      <c r="A1139" s="23">
        <v>2013</v>
      </c>
      <c r="B1139" s="24" t="s">
        <v>153</v>
      </c>
      <c r="C1139" s="24" t="s">
        <v>3507</v>
      </c>
      <c r="D1139" s="24" t="s">
        <v>3507</v>
      </c>
      <c r="E1139" s="25">
        <v>41549</v>
      </c>
      <c r="F1139" s="38">
        <v>0.72056828703703701</v>
      </c>
      <c r="G1139" s="22">
        <v>41549</v>
      </c>
      <c r="H1139" s="37">
        <v>0.80390046296296302</v>
      </c>
      <c r="I1139" s="34" t="s">
        <v>6250</v>
      </c>
      <c r="J1139" s="43">
        <v>48.067</v>
      </c>
      <c r="K1139" s="43">
        <v>16.254999999999999</v>
      </c>
      <c r="L1139" s="56">
        <v>0</v>
      </c>
      <c r="M1139" s="43">
        <v>3.9670000000000001</v>
      </c>
      <c r="N1139" s="35"/>
      <c r="O1139" s="57"/>
      <c r="P1139" s="57"/>
      <c r="Q1139" s="57">
        <v>2.8</v>
      </c>
      <c r="R1139" s="57">
        <v>4.2</v>
      </c>
      <c r="S1139" s="67" t="s">
        <v>6046</v>
      </c>
      <c r="T1139" s="26"/>
      <c r="U1139" s="24" t="s">
        <v>867</v>
      </c>
      <c r="V1139" s="58"/>
      <c r="W1139" s="58"/>
      <c r="X1139" s="26">
        <v>0</v>
      </c>
      <c r="Y1139" s="26">
        <v>0</v>
      </c>
      <c r="Z1139" s="26">
        <v>0</v>
      </c>
      <c r="AA1139" s="26"/>
      <c r="AB1139" s="58"/>
      <c r="AC1139" s="24"/>
      <c r="AD1139" s="26" t="s">
        <v>1050</v>
      </c>
      <c r="AE1139" s="26">
        <v>0</v>
      </c>
      <c r="AF1139" s="26"/>
      <c r="AG1139" s="26"/>
      <c r="AH1139" s="26"/>
      <c r="AI1139" s="26"/>
      <c r="AJ1139" s="26" t="s">
        <v>3493</v>
      </c>
      <c r="AK1139" s="24"/>
      <c r="AL1139" s="24" t="s">
        <v>6579</v>
      </c>
      <c r="AM1139" s="26"/>
      <c r="AN1139" s="26"/>
      <c r="AO1139" s="26"/>
      <c r="AP1139" s="26"/>
      <c r="AQ1139" s="26"/>
      <c r="AR1139" s="26" t="s">
        <v>129</v>
      </c>
      <c r="AS1139" s="26"/>
      <c r="AT1139" s="26"/>
      <c r="AU1139" s="26" t="s">
        <v>128</v>
      </c>
      <c r="AV1139" s="26" t="s">
        <v>128</v>
      </c>
      <c r="AW1139" s="26" t="s">
        <v>129</v>
      </c>
      <c r="AX1139" s="26" t="s">
        <v>129</v>
      </c>
      <c r="AY1139" s="26"/>
      <c r="AZ1139" s="26" t="s">
        <v>3714</v>
      </c>
      <c r="BA1139" s="41"/>
    </row>
    <row r="1140" spans="1:53" ht="16.05" customHeight="1" x14ac:dyDescent="0.3">
      <c r="A1140" s="23">
        <v>2013</v>
      </c>
      <c r="B1140" s="24" t="s">
        <v>357</v>
      </c>
      <c r="C1140" s="24" t="s">
        <v>358</v>
      </c>
      <c r="D1140" s="24" t="s">
        <v>2542</v>
      </c>
      <c r="E1140" s="25">
        <v>41550</v>
      </c>
      <c r="F1140" s="38">
        <v>0.25883217592592594</v>
      </c>
      <c r="G1140" s="22">
        <v>41550</v>
      </c>
      <c r="H1140" s="37">
        <v>0.50883101851851853</v>
      </c>
      <c r="I1140" s="34" t="s">
        <v>6250</v>
      </c>
      <c r="J1140" s="43">
        <v>27.17</v>
      </c>
      <c r="K1140" s="43">
        <v>88.79</v>
      </c>
      <c r="L1140" s="56">
        <v>27</v>
      </c>
      <c r="M1140" s="35">
        <v>4.9370000000000003</v>
      </c>
      <c r="N1140" s="43"/>
      <c r="O1140" s="57"/>
      <c r="P1140" s="57">
        <v>5.0999999999999996</v>
      </c>
      <c r="Q1140" s="57">
        <v>4.0999999999999996</v>
      </c>
      <c r="R1140" s="57">
        <v>5.3</v>
      </c>
      <c r="S1140" s="24" t="s">
        <v>5506</v>
      </c>
      <c r="T1140" s="26"/>
      <c r="U1140" s="24" t="s">
        <v>867</v>
      </c>
      <c r="V1140" s="58"/>
      <c r="W1140" s="58"/>
      <c r="X1140" s="26">
        <v>0</v>
      </c>
      <c r="Y1140" s="26">
        <v>0</v>
      </c>
      <c r="Z1140" s="26">
        <v>0</v>
      </c>
      <c r="AA1140" s="26"/>
      <c r="AB1140" s="58"/>
      <c r="AC1140" s="24"/>
      <c r="AD1140" s="26" t="s">
        <v>1050</v>
      </c>
      <c r="AE1140" s="26">
        <v>0</v>
      </c>
      <c r="AF1140" s="26"/>
      <c r="AG1140" s="26"/>
      <c r="AH1140" s="26"/>
      <c r="AI1140" s="26"/>
      <c r="AJ1140" s="26" t="s">
        <v>3493</v>
      </c>
      <c r="AK1140" s="24"/>
      <c r="AL1140" s="24" t="s">
        <v>3068</v>
      </c>
      <c r="AM1140" s="26"/>
      <c r="AN1140" s="26"/>
      <c r="AO1140" s="26"/>
      <c r="AP1140" s="26"/>
      <c r="AQ1140" s="26"/>
      <c r="AR1140" s="26" t="s">
        <v>129</v>
      </c>
      <c r="AS1140" s="26"/>
      <c r="AT1140" s="26"/>
      <c r="AU1140" s="26" t="s">
        <v>128</v>
      </c>
      <c r="AV1140" s="26" t="s">
        <v>128</v>
      </c>
      <c r="AW1140" s="26" t="s">
        <v>128</v>
      </c>
      <c r="AX1140" s="26" t="s">
        <v>129</v>
      </c>
      <c r="AY1140" s="26"/>
      <c r="AZ1140" s="26" t="s">
        <v>3715</v>
      </c>
      <c r="BA1140" s="41"/>
    </row>
    <row r="1141" spans="1:53" ht="16.05" customHeight="1" x14ac:dyDescent="0.3">
      <c r="A1141" s="23">
        <v>2013</v>
      </c>
      <c r="B1141" s="24" t="s">
        <v>130</v>
      </c>
      <c r="C1141" s="24" t="s">
        <v>131</v>
      </c>
      <c r="D1141" s="24" t="s">
        <v>138</v>
      </c>
      <c r="E1141" s="25">
        <v>41551</v>
      </c>
      <c r="F1141" s="38">
        <v>0.12585752314814816</v>
      </c>
      <c r="G1141" s="22">
        <v>41551</v>
      </c>
      <c r="H1141" s="37">
        <v>0.4591898148148148</v>
      </c>
      <c r="I1141" s="34" t="s">
        <v>6250</v>
      </c>
      <c r="J1141" s="43">
        <v>32.037999999999997</v>
      </c>
      <c r="K1141" s="43">
        <v>104.491</v>
      </c>
      <c r="L1141" s="56">
        <v>14.8</v>
      </c>
      <c r="M1141" s="43">
        <v>4.71</v>
      </c>
      <c r="N1141" s="43"/>
      <c r="O1141" s="57"/>
      <c r="P1141" s="57">
        <v>5</v>
      </c>
      <c r="Q1141" s="57">
        <v>3.8</v>
      </c>
      <c r="R1141" s="57">
        <v>4.5</v>
      </c>
      <c r="S1141" s="27" t="s">
        <v>5110</v>
      </c>
      <c r="T1141" s="26"/>
      <c r="U1141" s="24" t="s">
        <v>867</v>
      </c>
      <c r="V1141" s="58"/>
      <c r="W1141" s="58"/>
      <c r="X1141" s="26">
        <v>0</v>
      </c>
      <c r="Y1141" s="26">
        <v>0</v>
      </c>
      <c r="Z1141" s="26">
        <v>0</v>
      </c>
      <c r="AA1141" s="26"/>
      <c r="AB1141" s="58"/>
      <c r="AC1141" s="24"/>
      <c r="AD1141" s="26" t="s">
        <v>3483</v>
      </c>
      <c r="AE1141" s="26">
        <v>0</v>
      </c>
      <c r="AF1141" s="26"/>
      <c r="AG1141" s="26"/>
      <c r="AH1141" s="26"/>
      <c r="AI1141" s="26"/>
      <c r="AJ1141" s="26" t="s">
        <v>1631</v>
      </c>
      <c r="AK1141" s="24"/>
      <c r="AL1141" s="24"/>
      <c r="AM1141" s="26"/>
      <c r="AN1141" s="26"/>
      <c r="AO1141" s="26"/>
      <c r="AP1141" s="26"/>
      <c r="AQ1141" s="26"/>
      <c r="AR1141" s="26" t="s">
        <v>129</v>
      </c>
      <c r="AS1141" s="26"/>
      <c r="AT1141" s="26"/>
      <c r="AU1141" s="26" t="s">
        <v>128</v>
      </c>
      <c r="AV1141" s="26" t="s">
        <v>128</v>
      </c>
      <c r="AW1141" s="26" t="s">
        <v>128</v>
      </c>
      <c r="AX1141" s="26" t="s">
        <v>129</v>
      </c>
      <c r="AY1141" s="26"/>
      <c r="AZ1141" s="26" t="s">
        <v>3716</v>
      </c>
      <c r="BA1141" s="41"/>
    </row>
    <row r="1142" spans="1:53" ht="16.05" customHeight="1" x14ac:dyDescent="0.3">
      <c r="A1142" s="23">
        <v>2013</v>
      </c>
      <c r="B1142" s="24" t="s">
        <v>187</v>
      </c>
      <c r="C1142" s="24" t="s">
        <v>188</v>
      </c>
      <c r="D1142" s="24" t="s">
        <v>3717</v>
      </c>
      <c r="E1142" s="25">
        <v>41551</v>
      </c>
      <c r="F1142" s="38">
        <v>0.76216736111111105</v>
      </c>
      <c r="G1142" s="22">
        <v>41551</v>
      </c>
      <c r="H1142" s="37">
        <v>0.90799768518518509</v>
      </c>
      <c r="I1142" s="34" t="s">
        <v>6250</v>
      </c>
      <c r="J1142" s="43">
        <v>32.901000000000003</v>
      </c>
      <c r="K1142" s="43">
        <v>58.899000000000001</v>
      </c>
      <c r="L1142" s="56">
        <v>41.9</v>
      </c>
      <c r="M1142" s="43">
        <v>4.9000000000000004</v>
      </c>
      <c r="N1142" s="43"/>
      <c r="O1142" s="57"/>
      <c r="P1142" s="57">
        <v>4.7</v>
      </c>
      <c r="Q1142" s="57">
        <v>5.0999999999999996</v>
      </c>
      <c r="R1142" s="57">
        <v>5</v>
      </c>
      <c r="S1142" s="27" t="s">
        <v>5110</v>
      </c>
      <c r="T1142" s="26"/>
      <c r="U1142" s="24" t="s">
        <v>867</v>
      </c>
      <c r="V1142" s="58"/>
      <c r="W1142" s="58"/>
      <c r="X1142" s="26">
        <v>0</v>
      </c>
      <c r="Y1142" s="26">
        <v>0</v>
      </c>
      <c r="Z1142" s="26">
        <v>0</v>
      </c>
      <c r="AA1142" s="26"/>
      <c r="AB1142" s="58"/>
      <c r="AC1142" s="24"/>
      <c r="AD1142" s="26" t="s">
        <v>1050</v>
      </c>
      <c r="AE1142" s="26">
        <v>0</v>
      </c>
      <c r="AF1142" s="26"/>
      <c r="AG1142" s="26"/>
      <c r="AH1142" s="26"/>
      <c r="AI1142" s="26"/>
      <c r="AJ1142" s="26" t="s">
        <v>1631</v>
      </c>
      <c r="AK1142" s="24"/>
      <c r="AL1142" s="24"/>
      <c r="AM1142" s="26"/>
      <c r="AN1142" s="26"/>
      <c r="AO1142" s="26"/>
      <c r="AP1142" s="26"/>
      <c r="AQ1142" s="26"/>
      <c r="AR1142" s="26" t="s">
        <v>129</v>
      </c>
      <c r="AS1142" s="26"/>
      <c r="AT1142" s="26"/>
      <c r="AU1142" s="26" t="s">
        <v>128</v>
      </c>
      <c r="AV1142" s="26" t="s">
        <v>128</v>
      </c>
      <c r="AW1142" s="26" t="s">
        <v>128</v>
      </c>
      <c r="AX1142" s="26" t="s">
        <v>129</v>
      </c>
      <c r="AY1142" s="26"/>
      <c r="AZ1142" s="26" t="s">
        <v>3718</v>
      </c>
      <c r="BA1142" s="41"/>
    </row>
    <row r="1143" spans="1:53" ht="16.05" customHeight="1" x14ac:dyDescent="0.3">
      <c r="A1143" s="23">
        <v>2013</v>
      </c>
      <c r="B1143" s="24" t="s">
        <v>679</v>
      </c>
      <c r="C1143" s="24" t="s">
        <v>824</v>
      </c>
      <c r="D1143" s="24" t="s">
        <v>3719</v>
      </c>
      <c r="E1143" s="25">
        <v>41553</v>
      </c>
      <c r="F1143" s="38">
        <v>6.7614583333333325E-2</v>
      </c>
      <c r="G1143" s="22">
        <v>41553</v>
      </c>
      <c r="H1143" s="37">
        <v>0.19261574074074073</v>
      </c>
      <c r="I1143" s="34" t="s">
        <v>6250</v>
      </c>
      <c r="J1143" s="43">
        <v>45.66</v>
      </c>
      <c r="K1143" s="43">
        <v>26.59</v>
      </c>
      <c r="L1143" s="56">
        <v>129.9</v>
      </c>
      <c r="M1143" s="35">
        <v>5.3540000000000001</v>
      </c>
      <c r="N1143" s="43"/>
      <c r="O1143" s="57"/>
      <c r="P1143" s="57">
        <v>5.3</v>
      </c>
      <c r="Q1143" s="57"/>
      <c r="R1143" s="57">
        <v>5.5</v>
      </c>
      <c r="S1143" s="24" t="s">
        <v>5313</v>
      </c>
      <c r="T1143" s="26" t="s">
        <v>497</v>
      </c>
      <c r="U1143" s="24" t="s">
        <v>867</v>
      </c>
      <c r="V1143" s="58"/>
      <c r="W1143" s="58"/>
      <c r="X1143" s="26">
        <v>0</v>
      </c>
      <c r="Y1143" s="26">
        <v>0</v>
      </c>
      <c r="Z1143" s="26">
        <v>0</v>
      </c>
      <c r="AA1143" s="26"/>
      <c r="AB1143" s="58"/>
      <c r="AC1143" s="24"/>
      <c r="AD1143" s="26" t="s">
        <v>3483</v>
      </c>
      <c r="AE1143" s="26">
        <v>0</v>
      </c>
      <c r="AF1143" s="26"/>
      <c r="AG1143" s="26"/>
      <c r="AH1143" s="26"/>
      <c r="AI1143" s="26"/>
      <c r="AJ1143" s="26" t="s">
        <v>1631</v>
      </c>
      <c r="AK1143" s="24"/>
      <c r="AL1143" s="24"/>
      <c r="AM1143" s="26"/>
      <c r="AN1143" s="26"/>
      <c r="AO1143" s="26"/>
      <c r="AP1143" s="26"/>
      <c r="AQ1143" s="26"/>
      <c r="AR1143" s="26" t="s">
        <v>129</v>
      </c>
      <c r="AS1143" s="26"/>
      <c r="AT1143" s="26"/>
      <c r="AU1143" s="26" t="s">
        <v>128</v>
      </c>
      <c r="AV1143" s="26" t="s">
        <v>128</v>
      </c>
      <c r="AW1143" s="26" t="s">
        <v>128</v>
      </c>
      <c r="AX1143" s="26" t="s">
        <v>129</v>
      </c>
      <c r="AY1143" s="26"/>
      <c r="AZ1143" s="26" t="s">
        <v>3720</v>
      </c>
      <c r="BA1143" s="41"/>
    </row>
    <row r="1144" spans="1:53" ht="16.05" customHeight="1" x14ac:dyDescent="0.3">
      <c r="A1144" s="23">
        <v>2013</v>
      </c>
      <c r="B1144" s="24" t="s">
        <v>187</v>
      </c>
      <c r="C1144" s="24" t="s">
        <v>188</v>
      </c>
      <c r="D1144" s="24" t="s">
        <v>3583</v>
      </c>
      <c r="E1144" s="25">
        <v>41555</v>
      </c>
      <c r="F1144" s="38">
        <v>0.11954560185185185</v>
      </c>
      <c r="G1144" s="22">
        <v>41555</v>
      </c>
      <c r="H1144" s="37">
        <v>0.26538194444444446</v>
      </c>
      <c r="I1144" s="34" t="s">
        <v>6250</v>
      </c>
      <c r="J1144" s="43">
        <v>27.254000000000001</v>
      </c>
      <c r="K1144" s="43">
        <v>55.826999999999998</v>
      </c>
      <c r="L1144" s="56">
        <v>14.3</v>
      </c>
      <c r="M1144" s="43">
        <v>4.7699999999999996</v>
      </c>
      <c r="N1144" s="43"/>
      <c r="O1144" s="57"/>
      <c r="P1144" s="57">
        <v>4.8</v>
      </c>
      <c r="Q1144" s="57">
        <v>3.9</v>
      </c>
      <c r="R1144" s="57">
        <v>4.8</v>
      </c>
      <c r="S1144" s="27" t="s">
        <v>5110</v>
      </c>
      <c r="T1144" s="26"/>
      <c r="U1144" s="24" t="s">
        <v>867</v>
      </c>
      <c r="V1144" s="58"/>
      <c r="W1144" s="58"/>
      <c r="X1144" s="26">
        <v>0</v>
      </c>
      <c r="Y1144" s="26">
        <v>0</v>
      </c>
      <c r="Z1144" s="26">
        <v>0</v>
      </c>
      <c r="AA1144" s="26"/>
      <c r="AB1144" s="58"/>
      <c r="AC1144" s="24"/>
      <c r="AD1144" s="26" t="s">
        <v>3483</v>
      </c>
      <c r="AE1144" s="26">
        <v>0</v>
      </c>
      <c r="AF1144" s="26"/>
      <c r="AG1144" s="26"/>
      <c r="AH1144" s="26"/>
      <c r="AI1144" s="26"/>
      <c r="AJ1144" s="26" t="s">
        <v>1631</v>
      </c>
      <c r="AK1144" s="24"/>
      <c r="AL1144" s="24"/>
      <c r="AM1144" s="26"/>
      <c r="AN1144" s="26"/>
      <c r="AO1144" s="26"/>
      <c r="AP1144" s="26"/>
      <c r="AQ1144" s="26"/>
      <c r="AR1144" s="26" t="s">
        <v>129</v>
      </c>
      <c r="AS1144" s="26"/>
      <c r="AT1144" s="26"/>
      <c r="AU1144" s="26" t="s">
        <v>128</v>
      </c>
      <c r="AV1144" s="26" t="s">
        <v>128</v>
      </c>
      <c r="AW1144" s="26" t="s">
        <v>128</v>
      </c>
      <c r="AX1144" s="26" t="s">
        <v>129</v>
      </c>
      <c r="AY1144" s="26"/>
      <c r="AZ1144" s="26" t="s">
        <v>3721</v>
      </c>
      <c r="BA1144" s="41"/>
    </row>
    <row r="1145" spans="1:53" ht="16.05" customHeight="1" x14ac:dyDescent="0.3">
      <c r="A1145" s="23">
        <v>2013</v>
      </c>
      <c r="B1145" s="24" t="s">
        <v>187</v>
      </c>
      <c r="C1145" s="24" t="s">
        <v>188</v>
      </c>
      <c r="D1145" s="24" t="s">
        <v>3722</v>
      </c>
      <c r="E1145" s="25">
        <v>41555</v>
      </c>
      <c r="F1145" s="38">
        <v>0.81754062500000002</v>
      </c>
      <c r="G1145" s="22">
        <v>41555</v>
      </c>
      <c r="H1145" s="37">
        <v>0.96337962962962964</v>
      </c>
      <c r="I1145" s="34" t="s">
        <v>6250</v>
      </c>
      <c r="J1145" s="43">
        <v>30.831</v>
      </c>
      <c r="K1145" s="43">
        <v>50.933999999999997</v>
      </c>
      <c r="L1145" s="56">
        <v>0</v>
      </c>
      <c r="M1145" s="43">
        <v>4.09</v>
      </c>
      <c r="N1145" s="43"/>
      <c r="O1145" s="57"/>
      <c r="P1145" s="57">
        <v>4.3</v>
      </c>
      <c r="Q1145" s="57">
        <v>3.7</v>
      </c>
      <c r="R1145" s="57">
        <v>4.2</v>
      </c>
      <c r="S1145" s="27" t="s">
        <v>5110</v>
      </c>
      <c r="T1145" s="26"/>
      <c r="U1145" s="24" t="s">
        <v>867</v>
      </c>
      <c r="V1145" s="58"/>
      <c r="W1145" s="58"/>
      <c r="X1145" s="26">
        <v>0</v>
      </c>
      <c r="Y1145" s="26">
        <v>0</v>
      </c>
      <c r="Z1145" s="26">
        <v>0</v>
      </c>
      <c r="AA1145" s="26"/>
      <c r="AB1145" s="58"/>
      <c r="AC1145" s="24"/>
      <c r="AD1145" s="26" t="s">
        <v>3483</v>
      </c>
      <c r="AE1145" s="26">
        <v>0</v>
      </c>
      <c r="AF1145" s="26"/>
      <c r="AG1145" s="26"/>
      <c r="AH1145" s="26"/>
      <c r="AI1145" s="26"/>
      <c r="AJ1145" s="26" t="s">
        <v>1631</v>
      </c>
      <c r="AK1145" s="24"/>
      <c r="AL1145" s="24"/>
      <c r="AM1145" s="26"/>
      <c r="AN1145" s="26"/>
      <c r="AO1145" s="26"/>
      <c r="AP1145" s="26"/>
      <c r="AQ1145" s="26"/>
      <c r="AR1145" s="26" t="s">
        <v>129</v>
      </c>
      <c r="AS1145" s="26"/>
      <c r="AT1145" s="26"/>
      <c r="AU1145" s="26" t="s">
        <v>128</v>
      </c>
      <c r="AV1145" s="26" t="s">
        <v>128</v>
      </c>
      <c r="AW1145" s="26" t="s">
        <v>128</v>
      </c>
      <c r="AX1145" s="26" t="s">
        <v>129</v>
      </c>
      <c r="AY1145" s="26"/>
      <c r="AZ1145" s="26" t="s">
        <v>3723</v>
      </c>
      <c r="BA1145" s="41"/>
    </row>
    <row r="1146" spans="1:53" ht="16.05" customHeight="1" x14ac:dyDescent="0.3">
      <c r="A1146" s="23">
        <v>2013</v>
      </c>
      <c r="B1146" s="24" t="s">
        <v>218</v>
      </c>
      <c r="C1146" s="24" t="s">
        <v>2631</v>
      </c>
      <c r="D1146" s="24" t="s">
        <v>2631</v>
      </c>
      <c r="E1146" s="25">
        <v>41557</v>
      </c>
      <c r="F1146" s="38">
        <v>0.76341215277777774</v>
      </c>
      <c r="G1146" s="22">
        <v>41558</v>
      </c>
      <c r="H1146" s="37">
        <v>5.5081018518518515E-2</v>
      </c>
      <c r="I1146" s="34" t="s">
        <v>6250</v>
      </c>
      <c r="J1146" s="43">
        <v>19.053000000000001</v>
      </c>
      <c r="K1146" s="43">
        <v>99.105999999999995</v>
      </c>
      <c r="L1146" s="56">
        <v>35</v>
      </c>
      <c r="M1146" s="43">
        <v>4.21</v>
      </c>
      <c r="N1146" s="43"/>
      <c r="O1146" s="57"/>
      <c r="P1146" s="57">
        <v>3.9</v>
      </c>
      <c r="Q1146" s="57"/>
      <c r="R1146" s="57">
        <v>4.0999999999999996</v>
      </c>
      <c r="S1146" s="27" t="s">
        <v>5110</v>
      </c>
      <c r="T1146" s="26"/>
      <c r="U1146" s="24" t="s">
        <v>867</v>
      </c>
      <c r="V1146" s="58"/>
      <c r="W1146" s="58"/>
      <c r="X1146" s="26">
        <v>0</v>
      </c>
      <c r="Y1146" s="26">
        <v>0</v>
      </c>
      <c r="Z1146" s="26">
        <v>0</v>
      </c>
      <c r="AA1146" s="26"/>
      <c r="AB1146" s="58"/>
      <c r="AC1146" s="24"/>
      <c r="AD1146" s="26" t="s">
        <v>1050</v>
      </c>
      <c r="AE1146" s="26">
        <v>0</v>
      </c>
      <c r="AF1146" s="26"/>
      <c r="AG1146" s="26"/>
      <c r="AH1146" s="26"/>
      <c r="AI1146" s="26"/>
      <c r="AJ1146" s="26" t="s">
        <v>1631</v>
      </c>
      <c r="AK1146" s="24"/>
      <c r="AL1146" s="24"/>
      <c r="AM1146" s="26"/>
      <c r="AN1146" s="26"/>
      <c r="AO1146" s="26"/>
      <c r="AP1146" s="26"/>
      <c r="AQ1146" s="26"/>
      <c r="AR1146" s="26" t="s">
        <v>129</v>
      </c>
      <c r="AS1146" s="26"/>
      <c r="AT1146" s="26"/>
      <c r="AU1146" s="26" t="s">
        <v>128</v>
      </c>
      <c r="AV1146" s="26" t="s">
        <v>128</v>
      </c>
      <c r="AW1146" s="26" t="s">
        <v>128</v>
      </c>
      <c r="AX1146" s="26" t="s">
        <v>129</v>
      </c>
      <c r="AY1146" s="26"/>
      <c r="AZ1146" s="26" t="s">
        <v>3724</v>
      </c>
      <c r="BA1146" s="41"/>
    </row>
    <row r="1147" spans="1:53" ht="16.05" customHeight="1" x14ac:dyDescent="0.3">
      <c r="A1147" s="23">
        <v>2013</v>
      </c>
      <c r="B1147" s="24" t="s">
        <v>130</v>
      </c>
      <c r="C1147" s="24" t="s">
        <v>131</v>
      </c>
      <c r="D1147" s="24" t="s">
        <v>138</v>
      </c>
      <c r="E1147" s="25">
        <v>41561</v>
      </c>
      <c r="F1147" s="38">
        <v>0.13821759259259259</v>
      </c>
      <c r="G1147" s="22">
        <v>41561</v>
      </c>
      <c r="H1147" s="37">
        <v>0.4715509259259259</v>
      </c>
      <c r="I1147" s="34" t="s">
        <v>6250</v>
      </c>
      <c r="J1147" s="43">
        <v>27.95</v>
      </c>
      <c r="K1147" s="43">
        <v>102.94</v>
      </c>
      <c r="L1147" s="56">
        <v>24.4</v>
      </c>
      <c r="M1147" s="35">
        <v>4.9210000000000003</v>
      </c>
      <c r="N1147" s="43"/>
      <c r="O1147" s="57"/>
      <c r="P1147" s="57">
        <v>4.5999999999999996</v>
      </c>
      <c r="Q1147" s="57">
        <v>4</v>
      </c>
      <c r="R1147" s="57">
        <v>4.3</v>
      </c>
      <c r="S1147" s="24" t="s">
        <v>5371</v>
      </c>
      <c r="T1147" s="26"/>
      <c r="U1147" s="24" t="s">
        <v>867</v>
      </c>
      <c r="V1147" s="58"/>
      <c r="W1147" s="58"/>
      <c r="X1147" s="26">
        <v>0</v>
      </c>
      <c r="Y1147" s="26">
        <v>0</v>
      </c>
      <c r="Z1147" s="26">
        <v>1</v>
      </c>
      <c r="AA1147" s="26"/>
      <c r="AB1147" s="58"/>
      <c r="AC1147" s="24"/>
      <c r="AD1147" s="26" t="s">
        <v>2152</v>
      </c>
      <c r="AE1147" s="26" t="s">
        <v>232</v>
      </c>
      <c r="AF1147" s="26"/>
      <c r="AG1147" s="26"/>
      <c r="AH1147" s="26"/>
      <c r="AI1147" s="26"/>
      <c r="AJ1147" s="26" t="s">
        <v>1631</v>
      </c>
      <c r="AK1147" s="24"/>
      <c r="AL1147" s="24"/>
      <c r="AM1147" s="26"/>
      <c r="AN1147" s="26"/>
      <c r="AO1147" s="26"/>
      <c r="AP1147" s="26"/>
      <c r="AQ1147" s="26"/>
      <c r="AR1147" s="26" t="s">
        <v>129</v>
      </c>
      <c r="AS1147" s="26"/>
      <c r="AT1147" s="26"/>
      <c r="AU1147" s="26" t="s">
        <v>128</v>
      </c>
      <c r="AV1147" s="26" t="s">
        <v>128</v>
      </c>
      <c r="AW1147" s="26" t="s">
        <v>128</v>
      </c>
      <c r="AX1147" s="26" t="s">
        <v>129</v>
      </c>
      <c r="AY1147" s="26"/>
      <c r="AZ1147" s="26" t="s">
        <v>3725</v>
      </c>
      <c r="BA1147" s="41"/>
    </row>
    <row r="1148" spans="1:53" ht="16.05" customHeight="1" x14ac:dyDescent="0.3">
      <c r="A1148" s="23">
        <v>2013</v>
      </c>
      <c r="B1148" s="24" t="s">
        <v>218</v>
      </c>
      <c r="C1148" s="24" t="s">
        <v>426</v>
      </c>
      <c r="D1148" s="24" t="s">
        <v>3726</v>
      </c>
      <c r="E1148" s="25">
        <v>41561</v>
      </c>
      <c r="F1148" s="38">
        <v>0.39047453703703705</v>
      </c>
      <c r="G1148" s="22">
        <v>41561</v>
      </c>
      <c r="H1148" s="37">
        <v>0.72380787037037031</v>
      </c>
      <c r="I1148" s="34" t="s">
        <v>6250</v>
      </c>
      <c r="J1148" s="43">
        <v>-5.61</v>
      </c>
      <c r="K1148" s="43">
        <v>122.62</v>
      </c>
      <c r="L1148" s="56">
        <v>17.100000000000001</v>
      </c>
      <c r="M1148" s="35">
        <v>4.8250000000000002</v>
      </c>
      <c r="N1148" s="43"/>
      <c r="O1148" s="57"/>
      <c r="P1148" s="57">
        <v>4.5999999999999996</v>
      </c>
      <c r="Q1148" s="57">
        <v>3.8</v>
      </c>
      <c r="R1148" s="57">
        <v>4.2</v>
      </c>
      <c r="S1148" s="24" t="s">
        <v>5543</v>
      </c>
      <c r="T1148" s="26"/>
      <c r="U1148" s="24" t="s">
        <v>867</v>
      </c>
      <c r="V1148" s="58"/>
      <c r="W1148" s="58"/>
      <c r="X1148" s="26">
        <v>0</v>
      </c>
      <c r="Y1148" s="26">
        <v>0</v>
      </c>
      <c r="Z1148" s="26">
        <v>2</v>
      </c>
      <c r="AA1148" s="26"/>
      <c r="AB1148" s="58"/>
      <c r="AC1148" s="24"/>
      <c r="AD1148" s="26" t="s">
        <v>2152</v>
      </c>
      <c r="AE1148" s="26" t="s">
        <v>232</v>
      </c>
      <c r="AF1148" s="26"/>
      <c r="AG1148" s="26"/>
      <c r="AH1148" s="26"/>
      <c r="AI1148" s="26"/>
      <c r="AJ1148" s="26" t="s">
        <v>1631</v>
      </c>
      <c r="AK1148" s="24"/>
      <c r="AL1148" s="24"/>
      <c r="AM1148" s="26"/>
      <c r="AN1148" s="26"/>
      <c r="AO1148" s="26"/>
      <c r="AP1148" s="26"/>
      <c r="AQ1148" s="26"/>
      <c r="AR1148" s="26" t="s">
        <v>129</v>
      </c>
      <c r="AS1148" s="26"/>
      <c r="AT1148" s="26"/>
      <c r="AU1148" s="26" t="s">
        <v>128</v>
      </c>
      <c r="AV1148" s="26" t="s">
        <v>128</v>
      </c>
      <c r="AW1148" s="26" t="s">
        <v>128</v>
      </c>
      <c r="AX1148" s="26" t="s">
        <v>129</v>
      </c>
      <c r="AY1148" s="26"/>
      <c r="AZ1148" s="26" t="s">
        <v>3727</v>
      </c>
      <c r="BA1148" s="41"/>
    </row>
    <row r="1149" spans="1:53" ht="16.05" customHeight="1" x14ac:dyDescent="0.3">
      <c r="A1149" s="23">
        <v>2013</v>
      </c>
      <c r="B1149" s="24" t="s">
        <v>130</v>
      </c>
      <c r="C1149" s="24" t="s">
        <v>131</v>
      </c>
      <c r="D1149" s="24" t="s">
        <v>132</v>
      </c>
      <c r="E1149" s="25">
        <v>41562</v>
      </c>
      <c r="F1149" s="38">
        <v>0.3905559027777778</v>
      </c>
      <c r="G1149" s="22">
        <v>41562</v>
      </c>
      <c r="H1149" s="37">
        <v>0.72388888888888892</v>
      </c>
      <c r="I1149" s="34" t="s">
        <v>6250</v>
      </c>
      <c r="J1149" s="43">
        <v>22.978000000000002</v>
      </c>
      <c r="K1149" s="43">
        <v>101.33</v>
      </c>
      <c r="L1149" s="56">
        <v>0</v>
      </c>
      <c r="M1149" s="43">
        <v>4.4400000000000004</v>
      </c>
      <c r="N1149" s="43"/>
      <c r="O1149" s="57"/>
      <c r="P1149" s="57">
        <v>4.3</v>
      </c>
      <c r="Q1149" s="57">
        <v>3.1</v>
      </c>
      <c r="R1149" s="57">
        <v>4.2</v>
      </c>
      <c r="S1149" s="27" t="s">
        <v>5110</v>
      </c>
      <c r="T1149" s="26"/>
      <c r="U1149" s="24" t="s">
        <v>867</v>
      </c>
      <c r="V1149" s="58"/>
      <c r="W1149" s="58"/>
      <c r="X1149" s="26">
        <v>0</v>
      </c>
      <c r="Y1149" s="26">
        <v>0</v>
      </c>
      <c r="Z1149" s="26">
        <v>0</v>
      </c>
      <c r="AA1149" s="26"/>
      <c r="AB1149" s="58"/>
      <c r="AC1149" s="24"/>
      <c r="AD1149" s="26" t="s">
        <v>2152</v>
      </c>
      <c r="AE1149" s="26" t="s">
        <v>232</v>
      </c>
      <c r="AF1149" s="26"/>
      <c r="AG1149" s="26"/>
      <c r="AH1149" s="26"/>
      <c r="AI1149" s="26"/>
      <c r="AJ1149" s="26" t="s">
        <v>1631</v>
      </c>
      <c r="AK1149" s="24"/>
      <c r="AL1149" s="24"/>
      <c r="AM1149" s="26"/>
      <c r="AN1149" s="26"/>
      <c r="AO1149" s="26"/>
      <c r="AP1149" s="26"/>
      <c r="AQ1149" s="26"/>
      <c r="AR1149" s="26" t="s">
        <v>129</v>
      </c>
      <c r="AS1149" s="26"/>
      <c r="AT1149" s="26"/>
      <c r="AU1149" s="26" t="s">
        <v>128</v>
      </c>
      <c r="AV1149" s="26" t="s">
        <v>128</v>
      </c>
      <c r="AW1149" s="26" t="s">
        <v>128</v>
      </c>
      <c r="AX1149" s="26" t="s">
        <v>129</v>
      </c>
      <c r="AY1149" s="26"/>
      <c r="AZ1149" s="26" t="s">
        <v>3728</v>
      </c>
      <c r="BA1149" s="41"/>
    </row>
    <row r="1150" spans="1:53" ht="16.05" customHeight="1" x14ac:dyDescent="0.3">
      <c r="A1150" s="23">
        <v>2013</v>
      </c>
      <c r="B1150" s="24" t="s">
        <v>187</v>
      </c>
      <c r="C1150" s="24" t="s">
        <v>188</v>
      </c>
      <c r="D1150" s="24" t="s">
        <v>3729</v>
      </c>
      <c r="E1150" s="25">
        <v>41563</v>
      </c>
      <c r="F1150" s="38">
        <v>0.36776203703703708</v>
      </c>
      <c r="G1150" s="22">
        <v>41563</v>
      </c>
      <c r="H1150" s="37">
        <v>0.51359953703703709</v>
      </c>
      <c r="I1150" s="34" t="s">
        <v>6250</v>
      </c>
      <c r="J1150" s="43">
        <v>35.244</v>
      </c>
      <c r="K1150" s="43">
        <v>49.747999999999998</v>
      </c>
      <c r="L1150" s="56">
        <v>10</v>
      </c>
      <c r="M1150" s="43">
        <v>4.7699999999999996</v>
      </c>
      <c r="N1150" s="43"/>
      <c r="O1150" s="57"/>
      <c r="P1150" s="57">
        <v>4.5999999999999996</v>
      </c>
      <c r="Q1150" s="57">
        <v>3.9</v>
      </c>
      <c r="R1150" s="57">
        <v>4.7</v>
      </c>
      <c r="S1150" s="27" t="s">
        <v>5110</v>
      </c>
      <c r="T1150" s="26"/>
      <c r="U1150" s="24" t="s">
        <v>867</v>
      </c>
      <c r="V1150" s="58"/>
      <c r="W1150" s="58"/>
      <c r="X1150" s="26">
        <v>0</v>
      </c>
      <c r="Y1150" s="26">
        <v>0</v>
      </c>
      <c r="Z1150" s="26">
        <v>1</v>
      </c>
      <c r="AA1150" s="26"/>
      <c r="AB1150" s="58"/>
      <c r="AC1150" s="24"/>
      <c r="AD1150" s="26" t="s">
        <v>2152</v>
      </c>
      <c r="AE1150" s="26" t="s">
        <v>232</v>
      </c>
      <c r="AF1150" s="26"/>
      <c r="AG1150" s="26"/>
      <c r="AH1150" s="26"/>
      <c r="AI1150" s="26"/>
      <c r="AJ1150" s="26" t="s">
        <v>1631</v>
      </c>
      <c r="AK1150" s="24"/>
      <c r="AL1150" s="24"/>
      <c r="AM1150" s="26"/>
      <c r="AN1150" s="26"/>
      <c r="AO1150" s="26"/>
      <c r="AP1150" s="26"/>
      <c r="AQ1150" s="26"/>
      <c r="AR1150" s="26" t="s">
        <v>129</v>
      </c>
      <c r="AS1150" s="26"/>
      <c r="AT1150" s="26"/>
      <c r="AU1150" s="26" t="s">
        <v>128</v>
      </c>
      <c r="AV1150" s="26" t="s">
        <v>128</v>
      </c>
      <c r="AW1150" s="26" t="s">
        <v>128</v>
      </c>
      <c r="AX1150" s="26" t="s">
        <v>129</v>
      </c>
      <c r="AY1150" s="26"/>
      <c r="AZ1150" s="26" t="s">
        <v>3730</v>
      </c>
      <c r="BA1150" s="41"/>
    </row>
    <row r="1151" spans="1:53" ht="16.05" customHeight="1" x14ac:dyDescent="0.3">
      <c r="A1151" s="23">
        <v>2013</v>
      </c>
      <c r="B1151" s="24" t="s">
        <v>269</v>
      </c>
      <c r="C1151" s="24" t="s">
        <v>1567</v>
      </c>
      <c r="D1151" s="24" t="s">
        <v>1567</v>
      </c>
      <c r="E1151" s="25">
        <v>41563</v>
      </c>
      <c r="F1151" s="38">
        <v>0.68654398148148144</v>
      </c>
      <c r="G1151" s="22">
        <v>41563</v>
      </c>
      <c r="H1151" s="37">
        <v>0.56153935185185189</v>
      </c>
      <c r="I1151" s="34" t="s">
        <v>6250</v>
      </c>
      <c r="J1151" s="43">
        <v>-21.091999999999999</v>
      </c>
      <c r="K1151" s="43">
        <v>-68.453999999999994</v>
      </c>
      <c r="L1151" s="56">
        <v>151.80000000000001</v>
      </c>
      <c r="M1151" s="43">
        <v>4.2</v>
      </c>
      <c r="N1151" s="43"/>
      <c r="O1151" s="57"/>
      <c r="P1151" s="57">
        <v>4.3</v>
      </c>
      <c r="Q1151" s="57"/>
      <c r="R1151" s="57">
        <v>5</v>
      </c>
      <c r="S1151" s="27" t="s">
        <v>5436</v>
      </c>
      <c r="T1151" s="26"/>
      <c r="U1151" s="24" t="s">
        <v>867</v>
      </c>
      <c r="V1151" s="58"/>
      <c r="W1151" s="58"/>
      <c r="X1151" s="26">
        <v>0</v>
      </c>
      <c r="Y1151" s="26">
        <v>0</v>
      </c>
      <c r="Z1151" s="26">
        <v>0</v>
      </c>
      <c r="AA1151" s="26"/>
      <c r="AB1151" s="58"/>
      <c r="AC1151" s="24"/>
      <c r="AD1151" s="26" t="s">
        <v>3491</v>
      </c>
      <c r="AE1151" s="26">
        <v>0</v>
      </c>
      <c r="AF1151" s="26"/>
      <c r="AG1151" s="26"/>
      <c r="AH1151" s="26"/>
      <c r="AI1151" s="26"/>
      <c r="AJ1151" s="26" t="s">
        <v>3493</v>
      </c>
      <c r="AK1151" s="24"/>
      <c r="AL1151" s="24" t="s">
        <v>3732</v>
      </c>
      <c r="AM1151" s="26"/>
      <c r="AN1151" s="26"/>
      <c r="AO1151" s="26"/>
      <c r="AP1151" s="26"/>
      <c r="AQ1151" s="26"/>
      <c r="AR1151" s="26" t="s">
        <v>129</v>
      </c>
      <c r="AS1151" s="26"/>
      <c r="AT1151" s="26"/>
      <c r="AU1151" s="26" t="s">
        <v>128</v>
      </c>
      <c r="AV1151" s="26" t="s">
        <v>128</v>
      </c>
      <c r="AW1151" s="26" t="s">
        <v>128</v>
      </c>
      <c r="AX1151" s="26" t="s">
        <v>129</v>
      </c>
      <c r="AY1151" s="26"/>
      <c r="AZ1151" s="26" t="s">
        <v>3731</v>
      </c>
      <c r="BA1151" s="41"/>
    </row>
    <row r="1152" spans="1:53" ht="16.05" customHeight="1" x14ac:dyDescent="0.3">
      <c r="A1152" s="23">
        <v>2013</v>
      </c>
      <c r="B1152" s="24" t="s">
        <v>357</v>
      </c>
      <c r="C1152" s="24" t="s">
        <v>648</v>
      </c>
      <c r="D1152" s="24" t="s">
        <v>648</v>
      </c>
      <c r="E1152" s="25">
        <v>41565</v>
      </c>
      <c r="F1152" s="38">
        <v>0.55029976851851858</v>
      </c>
      <c r="G1152" s="22">
        <v>41565</v>
      </c>
      <c r="H1152" s="37">
        <v>0.7586342592592592</v>
      </c>
      <c r="I1152" s="34" t="s">
        <v>6250</v>
      </c>
      <c r="J1152" s="43">
        <v>25.81</v>
      </c>
      <c r="K1152" s="43">
        <v>64.209999999999994</v>
      </c>
      <c r="L1152" s="56">
        <v>16.5</v>
      </c>
      <c r="M1152" s="35">
        <v>5.2060000000000004</v>
      </c>
      <c r="N1152" s="43"/>
      <c r="O1152" s="57"/>
      <c r="P1152" s="57">
        <v>4.5999999999999996</v>
      </c>
      <c r="Q1152" s="57"/>
      <c r="R1152" s="57">
        <v>4.9000000000000004</v>
      </c>
      <c r="S1152" s="24" t="s">
        <v>5332</v>
      </c>
      <c r="T1152" s="26"/>
      <c r="U1152" s="24" t="s">
        <v>867</v>
      </c>
      <c r="V1152" s="58"/>
      <c r="W1152" s="58"/>
      <c r="X1152" s="26">
        <v>0</v>
      </c>
      <c r="Y1152" s="26">
        <v>0</v>
      </c>
      <c r="Z1152" s="26">
        <v>0</v>
      </c>
      <c r="AA1152" s="26"/>
      <c r="AB1152" s="58"/>
      <c r="AC1152" s="24"/>
      <c r="AD1152" s="26" t="s">
        <v>2152</v>
      </c>
      <c r="AE1152" s="26" t="s">
        <v>232</v>
      </c>
      <c r="AF1152" s="26"/>
      <c r="AG1152" s="26"/>
      <c r="AH1152" s="26"/>
      <c r="AI1152" s="26"/>
      <c r="AJ1152" s="26" t="s">
        <v>3599</v>
      </c>
      <c r="AK1152" s="24"/>
      <c r="AL1152" s="24"/>
      <c r="AM1152" s="26"/>
      <c r="AN1152" s="26"/>
      <c r="AO1152" s="26"/>
      <c r="AP1152" s="26"/>
      <c r="AQ1152" s="26"/>
      <c r="AR1152" s="26" t="s">
        <v>129</v>
      </c>
      <c r="AS1152" s="26"/>
      <c r="AT1152" s="26"/>
      <c r="AU1152" s="26" t="s">
        <v>128</v>
      </c>
      <c r="AV1152" s="26" t="s">
        <v>128</v>
      </c>
      <c r="AW1152" s="26" t="s">
        <v>128</v>
      </c>
      <c r="AX1152" s="26" t="s">
        <v>129</v>
      </c>
      <c r="AY1152" s="26"/>
      <c r="AZ1152" s="26" t="s">
        <v>3733</v>
      </c>
      <c r="BA1152" s="41"/>
    </row>
    <row r="1153" spans="1:53" ht="16.05" customHeight="1" x14ac:dyDescent="0.3">
      <c r="A1153" s="23">
        <v>2013</v>
      </c>
      <c r="B1153" s="24" t="s">
        <v>254</v>
      </c>
      <c r="C1153" s="24" t="s">
        <v>314</v>
      </c>
      <c r="D1153" s="24" t="s">
        <v>314</v>
      </c>
      <c r="E1153" s="25">
        <v>41565</v>
      </c>
      <c r="F1153" s="38">
        <v>0.63090509259259264</v>
      </c>
      <c r="G1153" s="22">
        <v>41565</v>
      </c>
      <c r="H1153" s="37">
        <v>0.67256944444444444</v>
      </c>
      <c r="I1153" s="34" t="s">
        <v>6250</v>
      </c>
      <c r="J1153" s="43">
        <v>35.700000000000003</v>
      </c>
      <c r="K1153" s="43">
        <v>10.83</v>
      </c>
      <c r="L1153" s="56">
        <v>12</v>
      </c>
      <c r="M1153" s="35">
        <v>4.8140000000000001</v>
      </c>
      <c r="N1153" s="43"/>
      <c r="O1153" s="57"/>
      <c r="P1153" s="57">
        <v>4.5</v>
      </c>
      <c r="Q1153" s="57">
        <v>4</v>
      </c>
      <c r="R1153" s="57">
        <v>4.5</v>
      </c>
      <c r="S1153" s="24" t="s">
        <v>5544</v>
      </c>
      <c r="T1153" s="26" t="s">
        <v>139</v>
      </c>
      <c r="U1153" s="24" t="s">
        <v>867</v>
      </c>
      <c r="V1153" s="58"/>
      <c r="W1153" s="58"/>
      <c r="X1153" s="26">
        <v>0</v>
      </c>
      <c r="Y1153" s="26">
        <v>0</v>
      </c>
      <c r="Z1153" s="26">
        <v>0</v>
      </c>
      <c r="AA1153" s="26"/>
      <c r="AB1153" s="58"/>
      <c r="AC1153" s="24"/>
      <c r="AD1153" s="26" t="s">
        <v>1050</v>
      </c>
      <c r="AE1153" s="26">
        <v>0</v>
      </c>
      <c r="AF1153" s="26"/>
      <c r="AG1153" s="26"/>
      <c r="AH1153" s="26"/>
      <c r="AI1153" s="26"/>
      <c r="AJ1153" s="26" t="s">
        <v>1631</v>
      </c>
      <c r="AK1153" s="24"/>
      <c r="AL1153" s="24"/>
      <c r="AM1153" s="26"/>
      <c r="AN1153" s="26"/>
      <c r="AO1153" s="26"/>
      <c r="AP1153" s="26"/>
      <c r="AQ1153" s="26"/>
      <c r="AR1153" s="26" t="s">
        <v>129</v>
      </c>
      <c r="AS1153" s="26"/>
      <c r="AT1153" s="26"/>
      <c r="AU1153" s="26" t="s">
        <v>128</v>
      </c>
      <c r="AV1153" s="26" t="s">
        <v>128</v>
      </c>
      <c r="AW1153" s="26" t="s">
        <v>128</v>
      </c>
      <c r="AX1153" s="26" t="s">
        <v>129</v>
      </c>
      <c r="AY1153" s="26"/>
      <c r="AZ1153" s="26" t="s">
        <v>3734</v>
      </c>
      <c r="BA1153" s="41"/>
    </row>
    <row r="1154" spans="1:53" ht="16.05" customHeight="1" x14ac:dyDescent="0.3">
      <c r="A1154" s="23">
        <v>2013</v>
      </c>
      <c r="B1154" s="24" t="s">
        <v>254</v>
      </c>
      <c r="C1154" s="24" t="s">
        <v>314</v>
      </c>
      <c r="D1154" s="24" t="s">
        <v>314</v>
      </c>
      <c r="E1154" s="25">
        <v>41568</v>
      </c>
      <c r="F1154" s="38">
        <v>0.81739583333333332</v>
      </c>
      <c r="G1154" s="22">
        <v>41568</v>
      </c>
      <c r="H1154" s="37">
        <v>0.85906249999999995</v>
      </c>
      <c r="I1154" s="34" t="s">
        <v>6250</v>
      </c>
      <c r="J1154" s="43">
        <v>35.75</v>
      </c>
      <c r="K1154" s="43">
        <v>10.99</v>
      </c>
      <c r="L1154" s="56">
        <v>10</v>
      </c>
      <c r="M1154" s="43">
        <v>4.5</v>
      </c>
      <c r="N1154" s="43"/>
      <c r="O1154" s="57"/>
      <c r="P1154" s="57">
        <v>4.3</v>
      </c>
      <c r="Q1154" s="57">
        <v>3.6</v>
      </c>
      <c r="R1154" s="57">
        <v>4.4000000000000004</v>
      </c>
      <c r="S1154" s="24" t="s">
        <v>5277</v>
      </c>
      <c r="T1154" s="26"/>
      <c r="U1154" s="24" t="s">
        <v>867</v>
      </c>
      <c r="V1154" s="58"/>
      <c r="W1154" s="58"/>
      <c r="X1154" s="26">
        <v>0</v>
      </c>
      <c r="Y1154" s="26">
        <v>0</v>
      </c>
      <c r="Z1154" s="26">
        <v>0</v>
      </c>
      <c r="AA1154" s="26"/>
      <c r="AB1154" s="58"/>
      <c r="AC1154" s="24"/>
      <c r="AD1154" s="26" t="s">
        <v>3483</v>
      </c>
      <c r="AE1154" s="26">
        <v>0</v>
      </c>
      <c r="AF1154" s="26"/>
      <c r="AG1154" s="26"/>
      <c r="AH1154" s="26"/>
      <c r="AI1154" s="26"/>
      <c r="AJ1154" s="26" t="s">
        <v>3599</v>
      </c>
      <c r="AK1154" s="24"/>
      <c r="AL1154" s="24" t="s">
        <v>3736</v>
      </c>
      <c r="AM1154" s="26"/>
      <c r="AN1154" s="26"/>
      <c r="AO1154" s="26"/>
      <c r="AP1154" s="26"/>
      <c r="AQ1154" s="26"/>
      <c r="AR1154" s="26" t="s">
        <v>129</v>
      </c>
      <c r="AS1154" s="26"/>
      <c r="AT1154" s="26"/>
      <c r="AU1154" s="26" t="s">
        <v>128</v>
      </c>
      <c r="AV1154" s="26" t="s">
        <v>128</v>
      </c>
      <c r="AW1154" s="26" t="s">
        <v>128</v>
      </c>
      <c r="AX1154" s="26" t="s">
        <v>129</v>
      </c>
      <c r="AY1154" s="26"/>
      <c r="AZ1154" s="26" t="s">
        <v>3735</v>
      </c>
      <c r="BA1154" s="41"/>
    </row>
    <row r="1155" spans="1:53" ht="16.05" customHeight="1" x14ac:dyDescent="0.3">
      <c r="A1155" s="23">
        <v>2013</v>
      </c>
      <c r="B1155" s="24" t="s">
        <v>269</v>
      </c>
      <c r="C1155" s="24" t="s">
        <v>1567</v>
      </c>
      <c r="D1155" s="24" t="s">
        <v>1567</v>
      </c>
      <c r="E1155" s="25">
        <v>41568</v>
      </c>
      <c r="F1155" s="38">
        <v>0.82916388888888892</v>
      </c>
      <c r="G1155" s="22">
        <v>41568</v>
      </c>
      <c r="H1155" s="37">
        <v>0.66249999999999998</v>
      </c>
      <c r="I1155" s="34" t="s">
        <v>6250</v>
      </c>
      <c r="J1155" s="43">
        <v>-18.504999999999999</v>
      </c>
      <c r="K1155" s="43">
        <v>-63.215000000000003</v>
      </c>
      <c r="L1155" s="56">
        <v>35</v>
      </c>
      <c r="M1155" s="43">
        <v>4.7699999999999996</v>
      </c>
      <c r="N1155" s="43"/>
      <c r="O1155" s="57"/>
      <c r="P1155" s="57">
        <v>4.8</v>
      </c>
      <c r="Q1155" s="57">
        <v>3.9</v>
      </c>
      <c r="R1155" s="57">
        <v>4.7</v>
      </c>
      <c r="S1155" s="27" t="s">
        <v>5110</v>
      </c>
      <c r="T1155" s="26"/>
      <c r="U1155" s="24" t="s">
        <v>867</v>
      </c>
      <c r="V1155" s="58"/>
      <c r="W1155" s="58"/>
      <c r="X1155" s="26">
        <v>0</v>
      </c>
      <c r="Y1155" s="26">
        <v>0</v>
      </c>
      <c r="Z1155" s="26">
        <v>0</v>
      </c>
      <c r="AA1155" s="26"/>
      <c r="AB1155" s="58"/>
      <c r="AC1155" s="24"/>
      <c r="AD1155" s="26" t="s">
        <v>1050</v>
      </c>
      <c r="AE1155" s="26">
        <v>0</v>
      </c>
      <c r="AF1155" s="26"/>
      <c r="AG1155" s="26"/>
      <c r="AH1155" s="26"/>
      <c r="AI1155" s="26"/>
      <c r="AJ1155" s="26" t="s">
        <v>3493</v>
      </c>
      <c r="AK1155" s="24"/>
      <c r="AL1155" s="24" t="s">
        <v>3738</v>
      </c>
      <c r="AM1155" s="26"/>
      <c r="AN1155" s="26"/>
      <c r="AO1155" s="26"/>
      <c r="AP1155" s="26"/>
      <c r="AQ1155" s="26"/>
      <c r="AR1155" s="26" t="s">
        <v>129</v>
      </c>
      <c r="AS1155" s="26"/>
      <c r="AT1155" s="26"/>
      <c r="AU1155" s="26" t="s">
        <v>128</v>
      </c>
      <c r="AV1155" s="26" t="s">
        <v>128</v>
      </c>
      <c r="AW1155" s="26" t="s">
        <v>128</v>
      </c>
      <c r="AX1155" s="26" t="s">
        <v>129</v>
      </c>
      <c r="AY1155" s="26"/>
      <c r="AZ1155" s="26" t="s">
        <v>3737</v>
      </c>
      <c r="BA1155" s="41"/>
    </row>
    <row r="1156" spans="1:53" ht="16.05" customHeight="1" x14ac:dyDescent="0.3">
      <c r="A1156" s="23">
        <v>2013</v>
      </c>
      <c r="B1156" s="27" t="s">
        <v>218</v>
      </c>
      <c r="C1156" s="27" t="s">
        <v>426</v>
      </c>
      <c r="D1156" s="27" t="s">
        <v>3183</v>
      </c>
      <c r="E1156" s="28">
        <v>41569</v>
      </c>
      <c r="F1156" s="36">
        <v>0.23656250000000001</v>
      </c>
      <c r="G1156" s="22">
        <v>41569</v>
      </c>
      <c r="H1156" s="37">
        <v>0.52822916666666664</v>
      </c>
      <c r="I1156" s="34" t="s">
        <v>6250</v>
      </c>
      <c r="J1156" s="35">
        <v>5.1029999999999998</v>
      </c>
      <c r="K1156" s="35">
        <v>95.971000000000004</v>
      </c>
      <c r="L1156" s="42">
        <v>9.8000000000000007</v>
      </c>
      <c r="M1156" s="35">
        <v>5.5019999999999998</v>
      </c>
      <c r="N1156" s="35">
        <v>5.4</v>
      </c>
      <c r="O1156" s="44"/>
      <c r="P1156" s="44">
        <v>5.3</v>
      </c>
      <c r="Q1156" s="44">
        <v>5.0999999999999996</v>
      </c>
      <c r="R1156" s="44">
        <v>5.6</v>
      </c>
      <c r="S1156" s="27" t="s">
        <v>5522</v>
      </c>
      <c r="T1156" s="23" t="s">
        <v>724</v>
      </c>
      <c r="U1156" s="27"/>
      <c r="V1156" s="46"/>
      <c r="W1156" s="47">
        <v>2738</v>
      </c>
      <c r="X1156" s="23">
        <v>1</v>
      </c>
      <c r="Y1156" s="23">
        <v>0</v>
      </c>
      <c r="Z1156" s="50" t="s">
        <v>1477</v>
      </c>
      <c r="AA1156" s="23"/>
      <c r="AB1156" s="47"/>
      <c r="AC1156" s="27" t="s">
        <v>4893</v>
      </c>
      <c r="AD1156" s="50" t="s">
        <v>4891</v>
      </c>
      <c r="AE1156" s="23">
        <v>0</v>
      </c>
      <c r="AF1156" s="23" t="s">
        <v>141</v>
      </c>
      <c r="AG1156" s="23"/>
      <c r="AH1156" s="23"/>
      <c r="AI1156" s="23"/>
      <c r="AJ1156" s="23" t="s">
        <v>390</v>
      </c>
      <c r="AK1156" s="27"/>
      <c r="AL1156" s="27" t="s">
        <v>4892</v>
      </c>
      <c r="AM1156" s="23"/>
      <c r="AN1156" s="23"/>
      <c r="AO1156" s="23"/>
      <c r="AP1156" s="23"/>
      <c r="AQ1156" s="23" t="s">
        <v>129</v>
      </c>
      <c r="AR1156" s="23"/>
      <c r="AS1156" s="23" t="s">
        <v>128</v>
      </c>
      <c r="AT1156" s="23"/>
      <c r="AU1156" s="23" t="s">
        <v>129</v>
      </c>
      <c r="AV1156" s="23" t="s">
        <v>129</v>
      </c>
      <c r="AW1156" s="23" t="s">
        <v>128</v>
      </c>
      <c r="AX1156" s="23" t="s">
        <v>129</v>
      </c>
      <c r="AY1156" s="23"/>
      <c r="AZ1156" s="23" t="s">
        <v>3184</v>
      </c>
      <c r="BA1156" s="65" t="s">
        <v>3185</v>
      </c>
    </row>
    <row r="1157" spans="1:53" ht="16.05" customHeight="1" x14ac:dyDescent="0.3">
      <c r="A1157" s="23">
        <v>2013</v>
      </c>
      <c r="B1157" s="24" t="s">
        <v>443</v>
      </c>
      <c r="C1157" s="24" t="s">
        <v>2220</v>
      </c>
      <c r="D1157" s="24" t="s">
        <v>2220</v>
      </c>
      <c r="E1157" s="25">
        <v>41574</v>
      </c>
      <c r="F1157" s="38">
        <v>0.64471180555555552</v>
      </c>
      <c r="G1157" s="22">
        <v>41574</v>
      </c>
      <c r="H1157" s="37">
        <v>0.43637731481481484</v>
      </c>
      <c r="I1157" s="34" t="s">
        <v>6250</v>
      </c>
      <c r="J1157" s="43">
        <v>8.32</v>
      </c>
      <c r="K1157" s="43">
        <v>-82.61</v>
      </c>
      <c r="L1157" s="56">
        <v>60.9</v>
      </c>
      <c r="M1157" s="35">
        <v>5.165</v>
      </c>
      <c r="N1157" s="43">
        <v>5.5</v>
      </c>
      <c r="O1157" s="57"/>
      <c r="P1157" s="57">
        <v>5</v>
      </c>
      <c r="Q1157" s="57">
        <v>4.2</v>
      </c>
      <c r="R1157" s="57">
        <v>5.4</v>
      </c>
      <c r="S1157" s="24" t="s">
        <v>5545</v>
      </c>
      <c r="T1157" s="26"/>
      <c r="U1157" s="24" t="s">
        <v>867</v>
      </c>
      <c r="V1157" s="58"/>
      <c r="W1157" s="58"/>
      <c r="X1157" s="26">
        <v>0</v>
      </c>
      <c r="Y1157" s="26">
        <v>0</v>
      </c>
      <c r="Z1157" s="26">
        <v>1</v>
      </c>
      <c r="AA1157" s="26"/>
      <c r="AB1157" s="58"/>
      <c r="AC1157" s="24" t="s">
        <v>3739</v>
      </c>
      <c r="AD1157" s="26">
        <v>0</v>
      </c>
      <c r="AE1157" s="26">
        <v>0</v>
      </c>
      <c r="AF1157" s="26"/>
      <c r="AG1157" s="26"/>
      <c r="AH1157" s="26"/>
      <c r="AI1157" s="26"/>
      <c r="AJ1157" s="26" t="s">
        <v>3476</v>
      </c>
      <c r="AK1157" s="24"/>
      <c r="AL1157" s="24" t="s">
        <v>3741</v>
      </c>
      <c r="AM1157" s="26"/>
      <c r="AN1157" s="26"/>
      <c r="AO1157" s="26"/>
      <c r="AP1157" s="26"/>
      <c r="AQ1157" s="26"/>
      <c r="AR1157" s="26" t="s">
        <v>129</v>
      </c>
      <c r="AS1157" s="26"/>
      <c r="AT1157" s="26"/>
      <c r="AU1157" s="26" t="s">
        <v>128</v>
      </c>
      <c r="AV1157" s="26" t="s">
        <v>128</v>
      </c>
      <c r="AW1157" s="26" t="s">
        <v>128</v>
      </c>
      <c r="AX1157" s="26" t="s">
        <v>129</v>
      </c>
      <c r="AY1157" s="26"/>
      <c r="AZ1157" s="26" t="s">
        <v>3740</v>
      </c>
      <c r="BA1157" s="41"/>
    </row>
    <row r="1158" spans="1:53" ht="16.05" customHeight="1" x14ac:dyDescent="0.3">
      <c r="A1158" s="23">
        <v>2013</v>
      </c>
      <c r="B1158" s="24" t="s">
        <v>130</v>
      </c>
      <c r="C1158" s="24" t="s">
        <v>131</v>
      </c>
      <c r="D1158" s="24" t="s">
        <v>132</v>
      </c>
      <c r="E1158" s="25">
        <v>41577</v>
      </c>
      <c r="F1158" s="38">
        <v>0.57849652777777771</v>
      </c>
      <c r="G1158" s="22">
        <v>41577</v>
      </c>
      <c r="H1158" s="37">
        <v>0.91182870370370372</v>
      </c>
      <c r="I1158" s="34" t="s">
        <v>6250</v>
      </c>
      <c r="J1158" s="43">
        <v>23.652000000000001</v>
      </c>
      <c r="K1158" s="43">
        <v>100.864</v>
      </c>
      <c r="L1158" s="56">
        <v>10</v>
      </c>
      <c r="M1158" s="43">
        <v>4.28</v>
      </c>
      <c r="N1158" s="43"/>
      <c r="O1158" s="57"/>
      <c r="P1158" s="57">
        <v>4.2</v>
      </c>
      <c r="Q1158" s="57">
        <v>3.1</v>
      </c>
      <c r="R1158" s="57">
        <v>4</v>
      </c>
      <c r="S1158" s="27" t="s">
        <v>5110</v>
      </c>
      <c r="T1158" s="26"/>
      <c r="U1158" s="24" t="s">
        <v>867</v>
      </c>
      <c r="V1158" s="58"/>
      <c r="W1158" s="58"/>
      <c r="X1158" s="26">
        <v>0</v>
      </c>
      <c r="Y1158" s="26">
        <v>0</v>
      </c>
      <c r="Z1158" s="26">
        <v>0</v>
      </c>
      <c r="AA1158" s="26"/>
      <c r="AB1158" s="58"/>
      <c r="AC1158" s="24"/>
      <c r="AD1158" s="26" t="s">
        <v>2152</v>
      </c>
      <c r="AE1158" s="26" t="s">
        <v>232</v>
      </c>
      <c r="AF1158" s="26"/>
      <c r="AG1158" s="26"/>
      <c r="AH1158" s="26"/>
      <c r="AI1158" s="26"/>
      <c r="AJ1158" s="26" t="s">
        <v>3476</v>
      </c>
      <c r="AK1158" s="24"/>
      <c r="AL1158" s="24" t="s">
        <v>3743</v>
      </c>
      <c r="AM1158" s="26"/>
      <c r="AN1158" s="26"/>
      <c r="AO1158" s="26"/>
      <c r="AP1158" s="26"/>
      <c r="AQ1158" s="26"/>
      <c r="AR1158" s="26" t="s">
        <v>129</v>
      </c>
      <c r="AS1158" s="26"/>
      <c r="AT1158" s="26"/>
      <c r="AU1158" s="26" t="s">
        <v>128</v>
      </c>
      <c r="AV1158" s="26" t="s">
        <v>128</v>
      </c>
      <c r="AW1158" s="26" t="s">
        <v>128</v>
      </c>
      <c r="AX1158" s="26" t="s">
        <v>129</v>
      </c>
      <c r="AY1158" s="26"/>
      <c r="AZ1158" s="26" t="s">
        <v>3742</v>
      </c>
      <c r="BA1158" s="41"/>
    </row>
    <row r="1159" spans="1:53" ht="16.05" customHeight="1" x14ac:dyDescent="0.3">
      <c r="A1159" s="23">
        <v>2013</v>
      </c>
      <c r="B1159" s="24" t="s">
        <v>218</v>
      </c>
      <c r="C1159" s="24" t="s">
        <v>426</v>
      </c>
      <c r="D1159" s="24" t="s">
        <v>3744</v>
      </c>
      <c r="E1159" s="25">
        <v>41578</v>
      </c>
      <c r="F1159" s="38">
        <v>2.3648148148148151E-2</v>
      </c>
      <c r="G1159" s="25">
        <v>41578</v>
      </c>
      <c r="H1159" s="38">
        <v>0.35697916666666668</v>
      </c>
      <c r="I1159" s="34" t="s">
        <v>6252</v>
      </c>
      <c r="J1159" s="43">
        <v>-8.9499999999999993</v>
      </c>
      <c r="K1159" s="43">
        <v>119.68</v>
      </c>
      <c r="L1159" s="56">
        <v>26</v>
      </c>
      <c r="M1159" s="35">
        <v>5.32</v>
      </c>
      <c r="N1159" s="43"/>
      <c r="O1159" s="57"/>
      <c r="P1159" s="57">
        <v>5</v>
      </c>
      <c r="Q1159" s="57">
        <v>4.7</v>
      </c>
      <c r="R1159" s="57">
        <v>5.4</v>
      </c>
      <c r="S1159" s="24" t="s">
        <v>5297</v>
      </c>
      <c r="T1159" s="26"/>
      <c r="U1159" s="24" t="s">
        <v>867</v>
      </c>
      <c r="V1159" s="58"/>
      <c r="W1159" s="58"/>
      <c r="X1159" s="26">
        <v>0</v>
      </c>
      <c r="Y1159" s="26">
        <v>0</v>
      </c>
      <c r="Z1159" s="26">
        <v>0</v>
      </c>
      <c r="AA1159" s="26"/>
      <c r="AB1159" s="58"/>
      <c r="AC1159" s="24"/>
      <c r="AD1159" s="26" t="s">
        <v>1050</v>
      </c>
      <c r="AE1159" s="26">
        <v>0</v>
      </c>
      <c r="AF1159" s="26"/>
      <c r="AG1159" s="26"/>
      <c r="AH1159" s="26"/>
      <c r="AI1159" s="26"/>
      <c r="AJ1159" s="26" t="s">
        <v>1631</v>
      </c>
      <c r="AK1159" s="24"/>
      <c r="AL1159" s="24"/>
      <c r="AM1159" s="26"/>
      <c r="AN1159" s="26"/>
      <c r="AO1159" s="26"/>
      <c r="AP1159" s="26"/>
      <c r="AQ1159" s="26"/>
      <c r="AR1159" s="26" t="s">
        <v>129</v>
      </c>
      <c r="AS1159" s="26"/>
      <c r="AT1159" s="26"/>
      <c r="AU1159" s="26" t="s">
        <v>128</v>
      </c>
      <c r="AV1159" s="26" t="s">
        <v>128</v>
      </c>
      <c r="AW1159" s="26" t="s">
        <v>128</v>
      </c>
      <c r="AX1159" s="26" t="s">
        <v>129</v>
      </c>
      <c r="AY1159" s="26"/>
      <c r="AZ1159" s="26" t="s">
        <v>3745</v>
      </c>
      <c r="BA1159" s="41"/>
    </row>
    <row r="1160" spans="1:53" ht="16.05" customHeight="1" x14ac:dyDescent="0.3">
      <c r="A1160" s="23">
        <v>2013</v>
      </c>
      <c r="B1160" s="24" t="s">
        <v>130</v>
      </c>
      <c r="C1160" s="24" t="s">
        <v>131</v>
      </c>
      <c r="D1160" s="24" t="s">
        <v>417</v>
      </c>
      <c r="E1160" s="25">
        <v>41578</v>
      </c>
      <c r="F1160" s="38">
        <v>0.12750115740740739</v>
      </c>
      <c r="G1160" s="22">
        <v>41578</v>
      </c>
      <c r="H1160" s="37">
        <v>0.46083333333333337</v>
      </c>
      <c r="I1160" s="34" t="s">
        <v>6250</v>
      </c>
      <c r="J1160" s="43">
        <v>44.75</v>
      </c>
      <c r="K1160" s="43">
        <v>124.02</v>
      </c>
      <c r="L1160" s="56">
        <v>12</v>
      </c>
      <c r="M1160" s="35">
        <v>5.2450000000000001</v>
      </c>
      <c r="N1160" s="43"/>
      <c r="O1160" s="57"/>
      <c r="P1160" s="57">
        <v>5.0999999999999996</v>
      </c>
      <c r="Q1160" s="57">
        <v>5.3</v>
      </c>
      <c r="R1160" s="57">
        <v>5.5</v>
      </c>
      <c r="S1160" s="24" t="s">
        <v>5343</v>
      </c>
      <c r="T1160" s="26"/>
      <c r="U1160" s="24" t="s">
        <v>867</v>
      </c>
      <c r="V1160" s="58"/>
      <c r="W1160" s="58"/>
      <c r="X1160" s="26">
        <v>0</v>
      </c>
      <c r="Y1160" s="26">
        <v>0</v>
      </c>
      <c r="Z1160" s="26">
        <v>13</v>
      </c>
      <c r="AA1160" s="26"/>
      <c r="AB1160" s="58"/>
      <c r="AC1160" s="24"/>
      <c r="AD1160" s="26" t="s">
        <v>361</v>
      </c>
      <c r="AE1160" s="26" t="s">
        <v>2152</v>
      </c>
      <c r="AF1160" s="26"/>
      <c r="AG1160" s="26"/>
      <c r="AH1160" s="26"/>
      <c r="AI1160" s="26"/>
      <c r="AJ1160" s="26" t="s">
        <v>1631</v>
      </c>
      <c r="AK1160" s="24" t="s">
        <v>290</v>
      </c>
      <c r="AL1160" s="24"/>
      <c r="AM1160" s="26"/>
      <c r="AN1160" s="26"/>
      <c r="AO1160" s="26"/>
      <c r="AP1160" s="26"/>
      <c r="AQ1160" s="26"/>
      <c r="AR1160" s="26" t="s">
        <v>129</v>
      </c>
      <c r="AS1160" s="26"/>
      <c r="AT1160" s="26"/>
      <c r="AU1160" s="26" t="s">
        <v>128</v>
      </c>
      <c r="AV1160" s="26" t="s">
        <v>128</v>
      </c>
      <c r="AW1160" s="26" t="s">
        <v>128</v>
      </c>
      <c r="AX1160" s="26" t="s">
        <v>129</v>
      </c>
      <c r="AY1160" s="26"/>
      <c r="AZ1160" s="26" t="s">
        <v>3746</v>
      </c>
      <c r="BA1160" s="41"/>
    </row>
    <row r="1161" spans="1:53" ht="16.05" customHeight="1" x14ac:dyDescent="0.3">
      <c r="A1161" s="23">
        <v>2013</v>
      </c>
      <c r="B1161" s="24" t="s">
        <v>130</v>
      </c>
      <c r="C1161" s="24" t="s">
        <v>131</v>
      </c>
      <c r="D1161" s="24" t="s">
        <v>417</v>
      </c>
      <c r="E1161" s="25">
        <v>41581</v>
      </c>
      <c r="F1161" s="38">
        <v>0.18533773148148147</v>
      </c>
      <c r="G1161" s="22">
        <v>41581</v>
      </c>
      <c r="H1161" s="37">
        <v>0.51866898148148144</v>
      </c>
      <c r="I1161" s="34" t="s">
        <v>6250</v>
      </c>
      <c r="J1161" s="43">
        <v>44.725999999999999</v>
      </c>
      <c r="K1161" s="43">
        <v>124.17100000000001</v>
      </c>
      <c r="L1161" s="56">
        <v>7.6</v>
      </c>
      <c r="M1161" s="43">
        <v>4.8899999999999997</v>
      </c>
      <c r="N1161" s="43"/>
      <c r="O1161" s="57"/>
      <c r="P1161" s="57">
        <v>4.7</v>
      </c>
      <c r="Q1161" s="57">
        <v>4.0999999999999996</v>
      </c>
      <c r="R1161" s="57">
        <v>4.5</v>
      </c>
      <c r="S1161" s="27" t="s">
        <v>5110</v>
      </c>
      <c r="T1161" s="26"/>
      <c r="U1161" s="24" t="s">
        <v>867</v>
      </c>
      <c r="V1161" s="58"/>
      <c r="W1161" s="58"/>
      <c r="X1161" s="26">
        <v>0</v>
      </c>
      <c r="Y1161" s="26">
        <v>0</v>
      </c>
      <c r="Z1161" s="26">
        <v>2</v>
      </c>
      <c r="AA1161" s="26"/>
      <c r="AB1161" s="58"/>
      <c r="AC1161" s="24"/>
      <c r="AD1161" s="26" t="s">
        <v>3491</v>
      </c>
      <c r="AE1161" s="26">
        <v>0</v>
      </c>
      <c r="AF1161" s="26"/>
      <c r="AG1161" s="26"/>
      <c r="AH1161" s="26"/>
      <c r="AI1161" s="26"/>
      <c r="AJ1161" s="26" t="s">
        <v>3748</v>
      </c>
      <c r="AK1161" s="24"/>
      <c r="AL1161" s="24" t="s">
        <v>3749</v>
      </c>
      <c r="AM1161" s="26"/>
      <c r="AN1161" s="26"/>
      <c r="AO1161" s="26"/>
      <c r="AP1161" s="26"/>
      <c r="AQ1161" s="26"/>
      <c r="AR1161" s="26" t="s">
        <v>129</v>
      </c>
      <c r="AS1161" s="26"/>
      <c r="AT1161" s="26"/>
      <c r="AU1161" s="26" t="s">
        <v>128</v>
      </c>
      <c r="AV1161" s="26" t="s">
        <v>128</v>
      </c>
      <c r="AW1161" s="26" t="s">
        <v>128</v>
      </c>
      <c r="AX1161" s="26" t="s">
        <v>129</v>
      </c>
      <c r="AY1161" s="26"/>
      <c r="AZ1161" s="26" t="s">
        <v>3747</v>
      </c>
      <c r="BA1161" s="41"/>
    </row>
    <row r="1162" spans="1:53" ht="16.05" customHeight="1" x14ac:dyDescent="0.3">
      <c r="A1162" s="23">
        <v>2013</v>
      </c>
      <c r="B1162" s="24" t="s">
        <v>130</v>
      </c>
      <c r="C1162" s="24" t="s">
        <v>131</v>
      </c>
      <c r="D1162" s="24" t="s">
        <v>417</v>
      </c>
      <c r="E1162" s="25">
        <v>41581</v>
      </c>
      <c r="F1162" s="38">
        <v>0.80374016203703702</v>
      </c>
      <c r="G1162" s="22">
        <v>41582</v>
      </c>
      <c r="H1162" s="37">
        <v>0.13707175925925927</v>
      </c>
      <c r="I1162" s="34" t="s">
        <v>6250</v>
      </c>
      <c r="J1162" s="43">
        <v>44.6</v>
      </c>
      <c r="K1162" s="43">
        <v>124.173</v>
      </c>
      <c r="L1162" s="56">
        <v>0</v>
      </c>
      <c r="M1162" s="43">
        <v>3.98</v>
      </c>
      <c r="N1162" s="43"/>
      <c r="O1162" s="57"/>
      <c r="P1162" s="57">
        <v>3.9</v>
      </c>
      <c r="Q1162" s="57">
        <v>3.5</v>
      </c>
      <c r="R1162" s="57">
        <v>4.2</v>
      </c>
      <c r="S1162" s="27" t="s">
        <v>5110</v>
      </c>
      <c r="T1162" s="26"/>
      <c r="U1162" s="24" t="s">
        <v>867</v>
      </c>
      <c r="V1162" s="58"/>
      <c r="W1162" s="58"/>
      <c r="X1162" s="26">
        <v>1</v>
      </c>
      <c r="Y1162" s="26">
        <v>1</v>
      </c>
      <c r="Z1162" s="26">
        <v>2</v>
      </c>
      <c r="AA1162" s="26"/>
      <c r="AB1162" s="58"/>
      <c r="AC1162" s="24" t="s">
        <v>5643</v>
      </c>
      <c r="AD1162" s="26" t="s">
        <v>1050</v>
      </c>
      <c r="AE1162" s="26">
        <v>0</v>
      </c>
      <c r="AF1162" s="26"/>
      <c r="AG1162" s="26"/>
      <c r="AH1162" s="26"/>
      <c r="AI1162" s="26"/>
      <c r="AJ1162" s="26" t="s">
        <v>3748</v>
      </c>
      <c r="AK1162" s="24" t="s">
        <v>99</v>
      </c>
      <c r="AL1162" s="24" t="s">
        <v>3751</v>
      </c>
      <c r="AM1162" s="26"/>
      <c r="AN1162" s="26"/>
      <c r="AO1162" s="26"/>
      <c r="AP1162" s="26"/>
      <c r="AQ1162" s="26"/>
      <c r="AR1162" s="26" t="s">
        <v>129</v>
      </c>
      <c r="AS1162" s="26"/>
      <c r="AT1162" s="26"/>
      <c r="AU1162" s="26" t="s">
        <v>128</v>
      </c>
      <c r="AV1162" s="26" t="s">
        <v>128</v>
      </c>
      <c r="AW1162" s="26" t="s">
        <v>128</v>
      </c>
      <c r="AX1162" s="26" t="s">
        <v>129</v>
      </c>
      <c r="AY1162" s="26"/>
      <c r="AZ1162" s="26" t="s">
        <v>3750</v>
      </c>
      <c r="BA1162" s="39" t="s">
        <v>5646</v>
      </c>
    </row>
    <row r="1163" spans="1:53" ht="16.05" customHeight="1" x14ac:dyDescent="0.3">
      <c r="A1163" s="23">
        <v>2013</v>
      </c>
      <c r="B1163" s="24" t="s">
        <v>148</v>
      </c>
      <c r="C1163" s="24" t="s">
        <v>191</v>
      </c>
      <c r="D1163" s="24" t="s">
        <v>3752</v>
      </c>
      <c r="E1163" s="25">
        <v>41582</v>
      </c>
      <c r="F1163" s="38">
        <v>0.77469803240740742</v>
      </c>
      <c r="G1163" s="22">
        <v>41582</v>
      </c>
      <c r="H1163" s="37">
        <v>0.52469907407407412</v>
      </c>
      <c r="I1163" s="34" t="s">
        <v>6250</v>
      </c>
      <c r="J1163" s="43">
        <v>41.81</v>
      </c>
      <c r="K1163" s="43">
        <v>-87.852999999999994</v>
      </c>
      <c r="L1163" s="56">
        <v>4.0999999999999996</v>
      </c>
      <c r="M1163" s="43">
        <v>4</v>
      </c>
      <c r="N1163" s="35"/>
      <c r="O1163" s="57">
        <v>4</v>
      </c>
      <c r="P1163" s="57"/>
      <c r="Q1163" s="57"/>
      <c r="R1163" s="57">
        <v>3.2</v>
      </c>
      <c r="S1163" s="67" t="s">
        <v>6039</v>
      </c>
      <c r="T1163" s="26"/>
      <c r="U1163" s="24" t="s">
        <v>867</v>
      </c>
      <c r="V1163" s="58"/>
      <c r="W1163" s="58"/>
      <c r="X1163" s="26">
        <v>0</v>
      </c>
      <c r="Y1163" s="26">
        <v>0</v>
      </c>
      <c r="Z1163" s="26">
        <v>0</v>
      </c>
      <c r="AA1163" s="26"/>
      <c r="AB1163" s="58"/>
      <c r="AC1163" s="24"/>
      <c r="AD1163" s="26" t="s">
        <v>3489</v>
      </c>
      <c r="AE1163" s="26">
        <v>0</v>
      </c>
      <c r="AF1163" s="26"/>
      <c r="AG1163" s="26"/>
      <c r="AH1163" s="26"/>
      <c r="AI1163" s="26"/>
      <c r="AJ1163" s="26" t="s">
        <v>1631</v>
      </c>
      <c r="AK1163" s="24"/>
      <c r="AL1163" s="24" t="s">
        <v>5954</v>
      </c>
      <c r="AM1163" s="26"/>
      <c r="AN1163" s="26"/>
      <c r="AO1163" s="26"/>
      <c r="AP1163" s="26"/>
      <c r="AQ1163" s="26"/>
      <c r="AR1163" s="26" t="s">
        <v>129</v>
      </c>
      <c r="AS1163" s="26"/>
      <c r="AT1163" s="26"/>
      <c r="AU1163" s="26" t="s">
        <v>128</v>
      </c>
      <c r="AV1163" s="26" t="s">
        <v>128</v>
      </c>
      <c r="AW1163" s="26" t="s">
        <v>128</v>
      </c>
      <c r="AX1163" s="26" t="s">
        <v>129</v>
      </c>
      <c r="AY1163" s="26"/>
      <c r="AZ1163" s="26" t="s">
        <v>3753</v>
      </c>
      <c r="BA1163" s="41"/>
    </row>
    <row r="1164" spans="1:53" ht="16.05" customHeight="1" x14ac:dyDescent="0.3">
      <c r="A1164" s="23">
        <v>2013</v>
      </c>
      <c r="B1164" s="24" t="s">
        <v>187</v>
      </c>
      <c r="C1164" s="24" t="s">
        <v>188</v>
      </c>
      <c r="D1164" s="24" t="s">
        <v>3498</v>
      </c>
      <c r="E1164" s="25">
        <v>41583</v>
      </c>
      <c r="F1164" s="38">
        <v>9.6856018518518508E-2</v>
      </c>
      <c r="G1164" s="22">
        <v>41583</v>
      </c>
      <c r="H1164" s="37">
        <v>0.2426851851851852</v>
      </c>
      <c r="I1164" s="34" t="s">
        <v>6250</v>
      </c>
      <c r="J1164" s="43">
        <v>37.802</v>
      </c>
      <c r="K1164" s="43">
        <v>47.226999999999997</v>
      </c>
      <c r="L1164" s="56">
        <v>6.2</v>
      </c>
      <c r="M1164" s="43">
        <v>4.46</v>
      </c>
      <c r="N1164" s="43"/>
      <c r="O1164" s="57"/>
      <c r="P1164" s="57">
        <v>4.0999999999999996</v>
      </c>
      <c r="Q1164" s="57">
        <v>3.4</v>
      </c>
      <c r="R1164" s="57">
        <v>4.0999999999999996</v>
      </c>
      <c r="S1164" s="27" t="s">
        <v>5110</v>
      </c>
      <c r="T1164" s="26"/>
      <c r="U1164" s="24" t="s">
        <v>867</v>
      </c>
      <c r="V1164" s="58"/>
      <c r="W1164" s="58"/>
      <c r="X1164" s="26">
        <v>0</v>
      </c>
      <c r="Y1164" s="26">
        <v>0</v>
      </c>
      <c r="Z1164" s="26">
        <v>0</v>
      </c>
      <c r="AA1164" s="26"/>
      <c r="AB1164" s="58"/>
      <c r="AC1164" s="24"/>
      <c r="AD1164" s="26" t="s">
        <v>3483</v>
      </c>
      <c r="AE1164" s="26">
        <v>0</v>
      </c>
      <c r="AF1164" s="26"/>
      <c r="AG1164" s="26"/>
      <c r="AH1164" s="26"/>
      <c r="AI1164" s="26"/>
      <c r="AJ1164" s="26" t="s">
        <v>3476</v>
      </c>
      <c r="AK1164" s="24"/>
      <c r="AL1164" s="24" t="s">
        <v>3755</v>
      </c>
      <c r="AM1164" s="26"/>
      <c r="AN1164" s="26"/>
      <c r="AO1164" s="26"/>
      <c r="AP1164" s="26"/>
      <c r="AQ1164" s="26"/>
      <c r="AR1164" s="26" t="s">
        <v>129</v>
      </c>
      <c r="AS1164" s="26"/>
      <c r="AT1164" s="26"/>
      <c r="AU1164" s="26" t="s">
        <v>128</v>
      </c>
      <c r="AV1164" s="26" t="s">
        <v>128</v>
      </c>
      <c r="AW1164" s="26" t="s">
        <v>128</v>
      </c>
      <c r="AX1164" s="26" t="s">
        <v>129</v>
      </c>
      <c r="AY1164" s="26"/>
      <c r="AZ1164" s="26" t="s">
        <v>3754</v>
      </c>
      <c r="BA1164" s="41"/>
    </row>
    <row r="1165" spans="1:53" ht="16.05" customHeight="1" x14ac:dyDescent="0.3">
      <c r="A1165" s="23">
        <v>2013</v>
      </c>
      <c r="B1165" s="24" t="s">
        <v>357</v>
      </c>
      <c r="C1165" s="24" t="s">
        <v>358</v>
      </c>
      <c r="D1165" s="24" t="s">
        <v>3533</v>
      </c>
      <c r="E1165" s="25">
        <v>41584</v>
      </c>
      <c r="F1165" s="38">
        <v>0.17799884259259258</v>
      </c>
      <c r="G1165" s="22">
        <v>41584</v>
      </c>
      <c r="H1165" s="37">
        <v>0.4071643518518519</v>
      </c>
      <c r="I1165" s="34" t="s">
        <v>6250</v>
      </c>
      <c r="J1165" s="43">
        <v>26.39</v>
      </c>
      <c r="K1165" s="43">
        <v>93.74</v>
      </c>
      <c r="L1165" s="56">
        <v>35.5</v>
      </c>
      <c r="M1165" s="35">
        <v>5.3049999999999997</v>
      </c>
      <c r="N1165" s="43"/>
      <c r="O1165" s="57"/>
      <c r="P1165" s="57">
        <v>5.4</v>
      </c>
      <c r="Q1165" s="57">
        <v>4.5999999999999996</v>
      </c>
      <c r="R1165" s="57">
        <v>5.5</v>
      </c>
      <c r="S1165" s="24" t="s">
        <v>5494</v>
      </c>
      <c r="T1165" s="26"/>
      <c r="U1165" s="24" t="s">
        <v>867</v>
      </c>
      <c r="V1165" s="58"/>
      <c r="W1165" s="58"/>
      <c r="X1165" s="26">
        <v>0</v>
      </c>
      <c r="Y1165" s="26">
        <v>0</v>
      </c>
      <c r="Z1165" s="26">
        <v>6</v>
      </c>
      <c r="AA1165" s="26"/>
      <c r="AB1165" s="58"/>
      <c r="AC1165" s="24"/>
      <c r="AD1165" s="26" t="s">
        <v>3491</v>
      </c>
      <c r="AE1165" s="26">
        <v>0</v>
      </c>
      <c r="AF1165" s="26"/>
      <c r="AG1165" s="26"/>
      <c r="AH1165" s="26"/>
      <c r="AI1165" s="26"/>
      <c r="AJ1165" s="26" t="s">
        <v>1631</v>
      </c>
      <c r="AK1165" s="24"/>
      <c r="AL1165" s="24"/>
      <c r="AM1165" s="26"/>
      <c r="AN1165" s="26"/>
      <c r="AO1165" s="26"/>
      <c r="AP1165" s="26"/>
      <c r="AQ1165" s="26"/>
      <c r="AR1165" s="26" t="s">
        <v>129</v>
      </c>
      <c r="AS1165" s="26"/>
      <c r="AT1165" s="26"/>
      <c r="AU1165" s="26" t="s">
        <v>128</v>
      </c>
      <c r="AV1165" s="26" t="s">
        <v>128</v>
      </c>
      <c r="AW1165" s="26" t="s">
        <v>128</v>
      </c>
      <c r="AX1165" s="26" t="s">
        <v>129</v>
      </c>
      <c r="AY1165" s="26"/>
      <c r="AZ1165" s="26" t="s">
        <v>3758</v>
      </c>
      <c r="BA1165" s="41"/>
    </row>
    <row r="1166" spans="1:53" ht="16.05" customHeight="1" x14ac:dyDescent="0.3">
      <c r="A1166" s="23">
        <v>2013</v>
      </c>
      <c r="B1166" s="24" t="s">
        <v>187</v>
      </c>
      <c r="C1166" s="24" t="s">
        <v>188</v>
      </c>
      <c r="D1166" s="24" t="s">
        <v>3498</v>
      </c>
      <c r="E1166" s="25">
        <v>41586</v>
      </c>
      <c r="F1166" s="38">
        <v>0.42540127314814818</v>
      </c>
      <c r="G1166" s="22">
        <v>41586</v>
      </c>
      <c r="H1166" s="37">
        <v>0.57123842592592589</v>
      </c>
      <c r="I1166" s="34" t="s">
        <v>6250</v>
      </c>
      <c r="J1166" s="43">
        <v>37.786999999999999</v>
      </c>
      <c r="K1166" s="43">
        <v>47.26</v>
      </c>
      <c r="L1166" s="56">
        <v>10.6</v>
      </c>
      <c r="M1166" s="43">
        <v>4.7699999999999996</v>
      </c>
      <c r="N1166" s="43"/>
      <c r="O1166" s="57"/>
      <c r="P1166" s="57">
        <v>4.4000000000000004</v>
      </c>
      <c r="Q1166" s="57">
        <v>3.9</v>
      </c>
      <c r="R1166" s="57">
        <v>4.5999999999999996</v>
      </c>
      <c r="S1166" s="27" t="s">
        <v>5110</v>
      </c>
      <c r="T1166" s="26"/>
      <c r="U1166" s="24" t="s">
        <v>867</v>
      </c>
      <c r="V1166" s="58"/>
      <c r="W1166" s="58"/>
      <c r="X1166" s="26">
        <v>0</v>
      </c>
      <c r="Y1166" s="26">
        <v>0</v>
      </c>
      <c r="Z1166" s="26">
        <v>0</v>
      </c>
      <c r="AA1166" s="26"/>
      <c r="AB1166" s="58"/>
      <c r="AC1166" s="24"/>
      <c r="AD1166" s="26" t="s">
        <v>3483</v>
      </c>
      <c r="AE1166" s="26">
        <v>0</v>
      </c>
      <c r="AF1166" s="26"/>
      <c r="AG1166" s="26"/>
      <c r="AH1166" s="26"/>
      <c r="AI1166" s="26"/>
      <c r="AJ1166" s="26" t="s">
        <v>1631</v>
      </c>
      <c r="AK1166" s="24"/>
      <c r="AL1166" s="24"/>
      <c r="AM1166" s="26"/>
      <c r="AN1166" s="26"/>
      <c r="AO1166" s="26"/>
      <c r="AP1166" s="26"/>
      <c r="AQ1166" s="26"/>
      <c r="AR1166" s="26" t="s">
        <v>129</v>
      </c>
      <c r="AS1166" s="26"/>
      <c r="AT1166" s="26"/>
      <c r="AU1166" s="26" t="s">
        <v>128</v>
      </c>
      <c r="AV1166" s="26" t="s">
        <v>128</v>
      </c>
      <c r="AW1166" s="26" t="s">
        <v>128</v>
      </c>
      <c r="AX1166" s="26" t="s">
        <v>129</v>
      </c>
      <c r="AY1166" s="26"/>
      <c r="AZ1166" s="26" t="s">
        <v>3759</v>
      </c>
      <c r="BA1166" s="41"/>
    </row>
    <row r="1167" spans="1:53" ht="16.05" customHeight="1" x14ac:dyDescent="0.3">
      <c r="A1167" s="23">
        <v>2013</v>
      </c>
      <c r="B1167" s="27" t="s">
        <v>393</v>
      </c>
      <c r="C1167" s="27" t="s">
        <v>769</v>
      </c>
      <c r="D1167" s="27" t="s">
        <v>3186</v>
      </c>
      <c r="E1167" s="28">
        <v>41588</v>
      </c>
      <c r="F1167" s="36">
        <v>0.21886574074074075</v>
      </c>
      <c r="G1167" s="22">
        <v>41588</v>
      </c>
      <c r="H1167" s="37">
        <v>0.42719907407407409</v>
      </c>
      <c r="I1167" s="34" t="s">
        <v>6250</v>
      </c>
      <c r="J1167" s="35">
        <v>38.409999999999997</v>
      </c>
      <c r="K1167" s="35">
        <v>68.89</v>
      </c>
      <c r="L1167" s="42">
        <v>23</v>
      </c>
      <c r="M1167" s="35">
        <v>4.9690000000000003</v>
      </c>
      <c r="N1167" s="35"/>
      <c r="O1167" s="44"/>
      <c r="P1167" s="44">
        <v>5.2</v>
      </c>
      <c r="Q1167" s="44"/>
      <c r="R1167" s="44"/>
      <c r="S1167" s="24" t="s">
        <v>5367</v>
      </c>
      <c r="T1167" s="23" t="s">
        <v>1041</v>
      </c>
      <c r="U1167" s="27"/>
      <c r="V1167" s="47"/>
      <c r="W1167" s="47"/>
      <c r="X1167" s="50" t="s">
        <v>1805</v>
      </c>
      <c r="Y1167" s="23"/>
      <c r="Z1167" s="23">
        <v>12</v>
      </c>
      <c r="AA1167" s="23"/>
      <c r="AB1167" s="47"/>
      <c r="AC1167" s="27" t="s">
        <v>5969</v>
      </c>
      <c r="AD1167" s="23">
        <v>256</v>
      </c>
      <c r="AE1167" s="23">
        <v>104</v>
      </c>
      <c r="AF1167" s="62" t="s">
        <v>137</v>
      </c>
      <c r="AG1167" s="23"/>
      <c r="AH1167" s="23"/>
      <c r="AI1167" s="23"/>
      <c r="AJ1167" s="23" t="s">
        <v>43</v>
      </c>
      <c r="AK1167" s="27"/>
      <c r="AL1167" s="27"/>
      <c r="AM1167" s="23"/>
      <c r="AN1167" s="23"/>
      <c r="AO1167" s="23"/>
      <c r="AP1167" s="23"/>
      <c r="AQ1167" s="23" t="s">
        <v>129</v>
      </c>
      <c r="AR1167" s="23"/>
      <c r="AS1167" s="23" t="s">
        <v>128</v>
      </c>
      <c r="AT1167" s="23"/>
      <c r="AU1167" s="23" t="s">
        <v>129</v>
      </c>
      <c r="AV1167" s="23" t="s">
        <v>128</v>
      </c>
      <c r="AW1167" s="23" t="s">
        <v>128</v>
      </c>
      <c r="AX1167" s="23" t="s">
        <v>129</v>
      </c>
      <c r="AY1167" s="23"/>
      <c r="AZ1167" s="23" t="s">
        <v>3187</v>
      </c>
      <c r="BA1167" s="39" t="s">
        <v>6267</v>
      </c>
    </row>
    <row r="1168" spans="1:53" ht="16.05" customHeight="1" x14ac:dyDescent="0.3">
      <c r="A1168" s="23">
        <v>2013</v>
      </c>
      <c r="B1168" s="24" t="s">
        <v>159</v>
      </c>
      <c r="C1168" s="24" t="s">
        <v>308</v>
      </c>
      <c r="D1168" s="24" t="s">
        <v>308</v>
      </c>
      <c r="E1168" s="25">
        <v>41590</v>
      </c>
      <c r="F1168" s="38">
        <v>0.75659953703703708</v>
      </c>
      <c r="G1168" s="22">
        <v>41590</v>
      </c>
      <c r="H1168" s="37">
        <v>0.83993055555555562</v>
      </c>
      <c r="I1168" s="34" t="s">
        <v>6250</v>
      </c>
      <c r="J1168" s="43">
        <v>38.799999999999997</v>
      </c>
      <c r="K1168" s="43">
        <v>23.13</v>
      </c>
      <c r="L1168" s="56">
        <v>19.2</v>
      </c>
      <c r="M1168" s="35">
        <v>4.9790000000000001</v>
      </c>
      <c r="N1168" s="43"/>
      <c r="O1168" s="57"/>
      <c r="P1168" s="57">
        <v>4.8</v>
      </c>
      <c r="Q1168" s="57">
        <v>4.3</v>
      </c>
      <c r="R1168" s="57">
        <v>4.9000000000000004</v>
      </c>
      <c r="S1168" s="27" t="s">
        <v>5529</v>
      </c>
      <c r="T1168" s="26"/>
      <c r="U1168" s="24" t="s">
        <v>867</v>
      </c>
      <c r="V1168" s="58"/>
      <c r="W1168" s="58"/>
      <c r="X1168" s="26">
        <v>0</v>
      </c>
      <c r="Y1168" s="26">
        <v>0</v>
      </c>
      <c r="Z1168" s="26">
        <v>0</v>
      </c>
      <c r="AA1168" s="26"/>
      <c r="AB1168" s="58"/>
      <c r="AC1168" s="24"/>
      <c r="AD1168" s="26" t="s">
        <v>3489</v>
      </c>
      <c r="AE1168" s="26">
        <v>0</v>
      </c>
      <c r="AF1168" s="26"/>
      <c r="AG1168" s="26"/>
      <c r="AH1168" s="26"/>
      <c r="AI1168" s="26"/>
      <c r="AJ1168" s="26" t="s">
        <v>3493</v>
      </c>
      <c r="AK1168" s="24"/>
      <c r="AL1168" s="24" t="s">
        <v>3698</v>
      </c>
      <c r="AM1168" s="26"/>
      <c r="AN1168" s="26"/>
      <c r="AO1168" s="26"/>
      <c r="AP1168" s="26"/>
      <c r="AQ1168" s="26"/>
      <c r="AR1168" s="26" t="s">
        <v>129</v>
      </c>
      <c r="AS1168" s="26"/>
      <c r="AT1168" s="26"/>
      <c r="AU1168" s="26" t="s">
        <v>128</v>
      </c>
      <c r="AV1168" s="26" t="s">
        <v>128</v>
      </c>
      <c r="AW1168" s="26" t="s">
        <v>128</v>
      </c>
      <c r="AX1168" s="26" t="s">
        <v>129</v>
      </c>
      <c r="AY1168" s="26"/>
      <c r="AZ1168" s="26" t="s">
        <v>3760</v>
      </c>
      <c r="BA1168" s="41"/>
    </row>
    <row r="1169" spans="1:53" ht="16.05" customHeight="1" x14ac:dyDescent="0.3">
      <c r="A1169" s="23">
        <v>2013</v>
      </c>
      <c r="B1169" s="24" t="s">
        <v>443</v>
      </c>
      <c r="C1169" s="24" t="s">
        <v>852</v>
      </c>
      <c r="D1169" s="24" t="s">
        <v>852</v>
      </c>
      <c r="E1169" s="25">
        <v>41591</v>
      </c>
      <c r="F1169" s="38">
        <v>0.42586446759259261</v>
      </c>
      <c r="G1169" s="22">
        <v>41591</v>
      </c>
      <c r="H1169" s="37">
        <v>0.17586805555555554</v>
      </c>
      <c r="I1169" s="34" t="s">
        <v>6250</v>
      </c>
      <c r="J1169" s="43">
        <v>15.602</v>
      </c>
      <c r="K1169" s="43">
        <v>-87.183000000000007</v>
      </c>
      <c r="L1169" s="56">
        <v>10</v>
      </c>
      <c r="M1169" s="43">
        <v>4.34</v>
      </c>
      <c r="N1169" s="43"/>
      <c r="O1169" s="57"/>
      <c r="P1169" s="57">
        <v>4.3</v>
      </c>
      <c r="Q1169" s="57">
        <v>3.2</v>
      </c>
      <c r="R1169" s="57">
        <v>4.5</v>
      </c>
      <c r="S1169" s="27" t="s">
        <v>5110</v>
      </c>
      <c r="T1169" s="26"/>
      <c r="U1169" s="24" t="s">
        <v>867</v>
      </c>
      <c r="V1169" s="58"/>
      <c r="W1169" s="58"/>
      <c r="X1169" s="26">
        <v>0</v>
      </c>
      <c r="Y1169" s="26">
        <v>0</v>
      </c>
      <c r="Z1169" s="26">
        <v>0</v>
      </c>
      <c r="AA1169" s="26"/>
      <c r="AB1169" s="58"/>
      <c r="AC1169" s="24"/>
      <c r="AD1169" s="26" t="s">
        <v>3483</v>
      </c>
      <c r="AE1169" s="26">
        <v>0</v>
      </c>
      <c r="AF1169" s="26"/>
      <c r="AG1169" s="26"/>
      <c r="AH1169" s="26"/>
      <c r="AI1169" s="26"/>
      <c r="AJ1169" s="26" t="s">
        <v>3493</v>
      </c>
      <c r="AK1169" s="24" t="s">
        <v>290</v>
      </c>
      <c r="AL1169" s="24" t="s">
        <v>3572</v>
      </c>
      <c r="AM1169" s="26"/>
      <c r="AN1169" s="26"/>
      <c r="AO1169" s="26"/>
      <c r="AP1169" s="26"/>
      <c r="AQ1169" s="26"/>
      <c r="AR1169" s="26" t="s">
        <v>129</v>
      </c>
      <c r="AS1169" s="26"/>
      <c r="AT1169" s="26"/>
      <c r="AU1169" s="26" t="s">
        <v>128</v>
      </c>
      <c r="AV1169" s="26" t="s">
        <v>128</v>
      </c>
      <c r="AW1169" s="26" t="s">
        <v>128</v>
      </c>
      <c r="AX1169" s="26" t="s">
        <v>129</v>
      </c>
      <c r="AY1169" s="26"/>
      <c r="AZ1169" s="26" t="s">
        <v>3761</v>
      </c>
      <c r="BA1169" s="41"/>
    </row>
    <row r="1170" spans="1:53" ht="16.05" customHeight="1" x14ac:dyDescent="0.3">
      <c r="A1170" s="23">
        <v>2013</v>
      </c>
      <c r="B1170" s="24" t="s">
        <v>130</v>
      </c>
      <c r="C1170" s="24" t="s">
        <v>131</v>
      </c>
      <c r="D1170" s="24" t="s">
        <v>132</v>
      </c>
      <c r="E1170" s="25">
        <v>41594</v>
      </c>
      <c r="F1170" s="38">
        <v>0.65044953703703701</v>
      </c>
      <c r="G1170" s="22">
        <v>41594</v>
      </c>
      <c r="H1170" s="37">
        <v>0.98378472222222213</v>
      </c>
      <c r="I1170" s="34" t="s">
        <v>6250</v>
      </c>
      <c r="J1170" s="43">
        <v>26.382999999999999</v>
      </c>
      <c r="K1170" s="43">
        <v>103.181</v>
      </c>
      <c r="L1170" s="56">
        <v>0</v>
      </c>
      <c r="M1170" s="43">
        <v>4.67</v>
      </c>
      <c r="N1170" s="43"/>
      <c r="O1170" s="57"/>
      <c r="P1170" s="57">
        <v>4.5</v>
      </c>
      <c r="Q1170" s="57">
        <v>3.9</v>
      </c>
      <c r="R1170" s="57">
        <v>4.5</v>
      </c>
      <c r="S1170" s="27" t="s">
        <v>5110</v>
      </c>
      <c r="T1170" s="26"/>
      <c r="U1170" s="24" t="s">
        <v>867</v>
      </c>
      <c r="V1170" s="58"/>
      <c r="W1170" s="58"/>
      <c r="X1170" s="26">
        <v>0</v>
      </c>
      <c r="Y1170" s="26">
        <v>0</v>
      </c>
      <c r="Z1170" s="26">
        <v>0</v>
      </c>
      <c r="AA1170" s="26"/>
      <c r="AB1170" s="58"/>
      <c r="AC1170" s="24"/>
      <c r="AD1170" s="26" t="s">
        <v>2152</v>
      </c>
      <c r="AE1170" s="26" t="s">
        <v>232</v>
      </c>
      <c r="AF1170" s="26"/>
      <c r="AG1170" s="26"/>
      <c r="AH1170" s="26"/>
      <c r="AI1170" s="26"/>
      <c r="AJ1170" s="26" t="s">
        <v>1631</v>
      </c>
      <c r="AK1170" s="24"/>
      <c r="AL1170" s="24"/>
      <c r="AM1170" s="26"/>
      <c r="AN1170" s="26"/>
      <c r="AO1170" s="26"/>
      <c r="AP1170" s="26"/>
      <c r="AQ1170" s="26"/>
      <c r="AR1170" s="26" t="s">
        <v>129</v>
      </c>
      <c r="AS1170" s="26"/>
      <c r="AT1170" s="26"/>
      <c r="AU1170" s="26" t="s">
        <v>128</v>
      </c>
      <c r="AV1170" s="26" t="s">
        <v>128</v>
      </c>
      <c r="AW1170" s="26" t="s">
        <v>128</v>
      </c>
      <c r="AX1170" s="26" t="s">
        <v>129</v>
      </c>
      <c r="AY1170" s="26"/>
      <c r="AZ1170" s="26" t="s">
        <v>3762</v>
      </c>
      <c r="BA1170" s="41"/>
    </row>
    <row r="1171" spans="1:53" ht="16.05" customHeight="1" x14ac:dyDescent="0.3">
      <c r="A1171" s="23">
        <v>2013</v>
      </c>
      <c r="B1171" s="24" t="s">
        <v>159</v>
      </c>
      <c r="C1171" s="24" t="s">
        <v>518</v>
      </c>
      <c r="D1171" s="24" t="s">
        <v>518</v>
      </c>
      <c r="E1171" s="25">
        <v>41596</v>
      </c>
      <c r="F1171" s="38">
        <v>0.33241898148148147</v>
      </c>
      <c r="G1171" s="22">
        <v>41596</v>
      </c>
      <c r="H1171" s="37">
        <v>0.3740856481481481</v>
      </c>
      <c r="I1171" s="34" t="s">
        <v>6250</v>
      </c>
      <c r="J1171" s="43">
        <v>43.68</v>
      </c>
      <c r="K1171" s="43">
        <v>16.91</v>
      </c>
      <c r="L1171" s="56">
        <v>13</v>
      </c>
      <c r="M1171" s="43">
        <v>4.4000000000000004</v>
      </c>
      <c r="N1171" s="43"/>
      <c r="O1171" s="57"/>
      <c r="P1171" s="57">
        <v>4.9000000000000004</v>
      </c>
      <c r="Q1171" s="57"/>
      <c r="R1171" s="57">
        <v>4.9000000000000004</v>
      </c>
      <c r="S1171" s="27" t="s">
        <v>5277</v>
      </c>
      <c r="T1171" s="26" t="s">
        <v>134</v>
      </c>
      <c r="U1171" s="24" t="s">
        <v>867</v>
      </c>
      <c r="V1171" s="58"/>
      <c r="W1171" s="58"/>
      <c r="X1171" s="26">
        <v>0</v>
      </c>
      <c r="Y1171" s="26">
        <v>0</v>
      </c>
      <c r="Z1171" s="26">
        <v>0</v>
      </c>
      <c r="AA1171" s="26"/>
      <c r="AB1171" s="58"/>
      <c r="AC1171" s="24"/>
      <c r="AD1171" s="26" t="s">
        <v>1050</v>
      </c>
      <c r="AE1171" s="26">
        <v>0</v>
      </c>
      <c r="AF1171" s="26"/>
      <c r="AG1171" s="26"/>
      <c r="AH1171" s="26"/>
      <c r="AI1171" s="26"/>
      <c r="AJ1171" s="26" t="s">
        <v>1631</v>
      </c>
      <c r="AK1171" s="24"/>
      <c r="AL1171" s="24"/>
      <c r="AM1171" s="26"/>
      <c r="AN1171" s="26"/>
      <c r="AO1171" s="26"/>
      <c r="AP1171" s="26"/>
      <c r="AQ1171" s="26"/>
      <c r="AR1171" s="26" t="s">
        <v>129</v>
      </c>
      <c r="AS1171" s="26"/>
      <c r="AT1171" s="26"/>
      <c r="AU1171" s="26" t="s">
        <v>128</v>
      </c>
      <c r="AV1171" s="26" t="s">
        <v>128</v>
      </c>
      <c r="AW1171" s="26" t="s">
        <v>128</v>
      </c>
      <c r="AX1171" s="26" t="s">
        <v>129</v>
      </c>
      <c r="AY1171" s="26"/>
      <c r="AZ1171" s="26" t="s">
        <v>3763</v>
      </c>
      <c r="BA1171" s="41"/>
    </row>
    <row r="1172" spans="1:53" ht="16.05" customHeight="1" x14ac:dyDescent="0.3">
      <c r="A1172" s="23">
        <v>2013</v>
      </c>
      <c r="B1172" s="24" t="s">
        <v>294</v>
      </c>
      <c r="C1172" s="24" t="s">
        <v>304</v>
      </c>
      <c r="D1172" s="24" t="s">
        <v>1126</v>
      </c>
      <c r="E1172" s="25">
        <v>41596</v>
      </c>
      <c r="F1172" s="38">
        <v>0.44192280092592595</v>
      </c>
      <c r="G1172" s="22">
        <v>41596</v>
      </c>
      <c r="H1172" s="37">
        <v>0.98358796296296302</v>
      </c>
      <c r="I1172" s="34" t="s">
        <v>6250</v>
      </c>
      <c r="J1172" s="43">
        <v>-43.598999999999997</v>
      </c>
      <c r="K1172" s="43">
        <v>172.64500000000001</v>
      </c>
      <c r="L1172" s="56">
        <v>16.8</v>
      </c>
      <c r="M1172" s="43">
        <v>4.4000000000000004</v>
      </c>
      <c r="N1172" s="43"/>
      <c r="O1172" s="57"/>
      <c r="P1172" s="57">
        <v>4.2</v>
      </c>
      <c r="Q1172" s="57">
        <v>3.3</v>
      </c>
      <c r="R1172" s="57">
        <v>4.5999999999999996</v>
      </c>
      <c r="S1172" s="27" t="s">
        <v>5110</v>
      </c>
      <c r="T1172" s="26"/>
      <c r="U1172" s="24" t="s">
        <v>867</v>
      </c>
      <c r="V1172" s="58"/>
      <c r="W1172" s="58"/>
      <c r="X1172" s="26">
        <v>0</v>
      </c>
      <c r="Y1172" s="26">
        <v>0</v>
      </c>
      <c r="Z1172" s="26">
        <v>0</v>
      </c>
      <c r="AA1172" s="26"/>
      <c r="AB1172" s="58"/>
      <c r="AC1172" s="24"/>
      <c r="AD1172" s="26" t="s">
        <v>3483</v>
      </c>
      <c r="AE1172" s="26">
        <v>0</v>
      </c>
      <c r="AF1172" s="26"/>
      <c r="AG1172" s="26"/>
      <c r="AH1172" s="26"/>
      <c r="AI1172" s="26"/>
      <c r="AJ1172" s="26" t="s">
        <v>3493</v>
      </c>
      <c r="AK1172" s="24"/>
      <c r="AL1172" s="24" t="s">
        <v>3767</v>
      </c>
      <c r="AM1172" s="26"/>
      <c r="AN1172" s="26"/>
      <c r="AO1172" s="26"/>
      <c r="AP1172" s="26"/>
      <c r="AQ1172" s="26"/>
      <c r="AR1172" s="26" t="s">
        <v>129</v>
      </c>
      <c r="AS1172" s="26"/>
      <c r="AT1172" s="26"/>
      <c r="AU1172" s="26" t="s">
        <v>128</v>
      </c>
      <c r="AV1172" s="26" t="s">
        <v>128</v>
      </c>
      <c r="AW1172" s="26" t="s">
        <v>128</v>
      </c>
      <c r="AX1172" s="26" t="s">
        <v>129</v>
      </c>
      <c r="AY1172" s="26"/>
      <c r="AZ1172" s="26" t="s">
        <v>3766</v>
      </c>
      <c r="BA1172" s="41"/>
    </row>
    <row r="1173" spans="1:53" ht="16.05" customHeight="1" x14ac:dyDescent="0.3">
      <c r="A1173" s="23">
        <v>2013</v>
      </c>
      <c r="B1173" s="24" t="s">
        <v>159</v>
      </c>
      <c r="C1173" s="24" t="s">
        <v>694</v>
      </c>
      <c r="D1173" s="24" t="s">
        <v>3764</v>
      </c>
      <c r="E1173" s="25">
        <v>41596</v>
      </c>
      <c r="F1173" s="38">
        <v>0.55211805555555549</v>
      </c>
      <c r="G1173" s="22">
        <v>41596</v>
      </c>
      <c r="H1173" s="37">
        <v>0.59378472222222223</v>
      </c>
      <c r="I1173" s="34" t="s">
        <v>6250</v>
      </c>
      <c r="J1173" s="43">
        <v>42.89</v>
      </c>
      <c r="K1173" s="43">
        <v>21</v>
      </c>
      <c r="L1173" s="56">
        <v>15.8</v>
      </c>
      <c r="M1173" s="43">
        <v>4.3</v>
      </c>
      <c r="N1173" s="43"/>
      <c r="O1173" s="57"/>
      <c r="P1173" s="57">
        <v>4.2</v>
      </c>
      <c r="Q1173" s="57">
        <v>3.4</v>
      </c>
      <c r="R1173" s="57">
        <v>4.5</v>
      </c>
      <c r="S1173" s="24" t="s">
        <v>5277</v>
      </c>
      <c r="T1173" s="26" t="s">
        <v>3629</v>
      </c>
      <c r="U1173" s="24" t="s">
        <v>867</v>
      </c>
      <c r="V1173" s="58"/>
      <c r="W1173" s="58"/>
      <c r="X1173" s="26">
        <v>0</v>
      </c>
      <c r="Y1173" s="26">
        <v>0</v>
      </c>
      <c r="Z1173" s="26">
        <v>0</v>
      </c>
      <c r="AA1173" s="26"/>
      <c r="AB1173" s="58"/>
      <c r="AC1173" s="24"/>
      <c r="AD1173" s="26" t="s">
        <v>3483</v>
      </c>
      <c r="AE1173" s="26">
        <v>0</v>
      </c>
      <c r="AF1173" s="26"/>
      <c r="AG1173" s="26"/>
      <c r="AH1173" s="26"/>
      <c r="AI1173" s="26"/>
      <c r="AJ1173" s="26" t="s">
        <v>1631</v>
      </c>
      <c r="AK1173" s="24"/>
      <c r="AL1173" s="24"/>
      <c r="AM1173" s="26"/>
      <c r="AN1173" s="26"/>
      <c r="AO1173" s="26"/>
      <c r="AP1173" s="26"/>
      <c r="AQ1173" s="26"/>
      <c r="AR1173" s="26" t="s">
        <v>129</v>
      </c>
      <c r="AS1173" s="26"/>
      <c r="AT1173" s="26"/>
      <c r="AU1173" s="26" t="s">
        <v>128</v>
      </c>
      <c r="AV1173" s="26" t="s">
        <v>128</v>
      </c>
      <c r="AW1173" s="26" t="s">
        <v>128</v>
      </c>
      <c r="AX1173" s="26" t="s">
        <v>129</v>
      </c>
      <c r="AY1173" s="26"/>
      <c r="AZ1173" s="26" t="s">
        <v>3765</v>
      </c>
      <c r="BA1173" s="41"/>
    </row>
    <row r="1174" spans="1:53" ht="16.05" customHeight="1" x14ac:dyDescent="0.3">
      <c r="A1174" s="23">
        <v>2013</v>
      </c>
      <c r="B1174" s="24" t="s">
        <v>130</v>
      </c>
      <c r="C1174" s="24" t="s">
        <v>131</v>
      </c>
      <c r="D1174" s="24" t="s">
        <v>3768</v>
      </c>
      <c r="E1174" s="25">
        <v>41597</v>
      </c>
      <c r="F1174" s="38">
        <v>0.78993043981481481</v>
      </c>
      <c r="G1174" s="22">
        <v>41598</v>
      </c>
      <c r="H1174" s="37">
        <v>0.1232638888888889</v>
      </c>
      <c r="I1174" s="34" t="s">
        <v>6250</v>
      </c>
      <c r="J1174" s="43">
        <v>45.906999999999996</v>
      </c>
      <c r="K1174" s="43">
        <v>130.648</v>
      </c>
      <c r="L1174" s="56">
        <v>9.6999999999999993</v>
      </c>
      <c r="M1174" s="43">
        <v>4.83</v>
      </c>
      <c r="N1174" s="43"/>
      <c r="O1174" s="57"/>
      <c r="P1174" s="57">
        <v>4.7</v>
      </c>
      <c r="Q1174" s="57">
        <v>4</v>
      </c>
      <c r="R1174" s="57">
        <v>4.7</v>
      </c>
      <c r="S1174" s="27" t="s">
        <v>5110</v>
      </c>
      <c r="T1174" s="26"/>
      <c r="U1174" s="24" t="s">
        <v>867</v>
      </c>
      <c r="V1174" s="58"/>
      <c r="W1174" s="58"/>
      <c r="X1174" s="26">
        <v>0</v>
      </c>
      <c r="Y1174" s="26">
        <v>0</v>
      </c>
      <c r="Z1174" s="26">
        <v>1</v>
      </c>
      <c r="AA1174" s="26"/>
      <c r="AB1174" s="58"/>
      <c r="AC1174" s="24"/>
      <c r="AD1174" s="26" t="s">
        <v>1050</v>
      </c>
      <c r="AE1174" s="26">
        <v>0</v>
      </c>
      <c r="AF1174" s="26"/>
      <c r="AG1174" s="26"/>
      <c r="AH1174" s="26"/>
      <c r="AI1174" s="26"/>
      <c r="AJ1174" s="26" t="s">
        <v>1631</v>
      </c>
      <c r="AK1174" s="24"/>
      <c r="AL1174" s="24"/>
      <c r="AM1174" s="26"/>
      <c r="AN1174" s="26"/>
      <c r="AO1174" s="26"/>
      <c r="AP1174" s="26"/>
      <c r="AQ1174" s="26"/>
      <c r="AR1174" s="26" t="s">
        <v>129</v>
      </c>
      <c r="AS1174" s="26"/>
      <c r="AT1174" s="26"/>
      <c r="AU1174" s="26" t="s">
        <v>128</v>
      </c>
      <c r="AV1174" s="26" t="s">
        <v>128</v>
      </c>
      <c r="AW1174" s="26" t="s">
        <v>128</v>
      </c>
      <c r="AX1174" s="26" t="s">
        <v>129</v>
      </c>
      <c r="AY1174" s="26"/>
      <c r="AZ1174" s="26" t="s">
        <v>3769</v>
      </c>
      <c r="BA1174" s="41"/>
    </row>
    <row r="1175" spans="1:53" ht="16.05" customHeight="1" x14ac:dyDescent="0.3">
      <c r="A1175" s="23">
        <v>2013</v>
      </c>
      <c r="B1175" s="24" t="s">
        <v>148</v>
      </c>
      <c r="C1175" s="24" t="s">
        <v>191</v>
      </c>
      <c r="D1175" s="24" t="s">
        <v>3772</v>
      </c>
      <c r="E1175" s="25">
        <v>41598</v>
      </c>
      <c r="F1175" s="38">
        <v>0.74977280092592602</v>
      </c>
      <c r="G1175" s="22">
        <v>41598</v>
      </c>
      <c r="H1175" s="37">
        <v>0.54143518518518519</v>
      </c>
      <c r="I1175" s="34" t="s">
        <v>6250</v>
      </c>
      <c r="J1175" s="43">
        <v>39.448</v>
      </c>
      <c r="K1175" s="43">
        <v>-82.222999999999999</v>
      </c>
      <c r="L1175" s="56">
        <v>14.7</v>
      </c>
      <c r="M1175" s="43">
        <v>4.2</v>
      </c>
      <c r="N1175" s="35"/>
      <c r="O1175" s="57">
        <v>4.2</v>
      </c>
      <c r="P1175" s="57"/>
      <c r="Q1175" s="57"/>
      <c r="R1175" s="57">
        <v>3.5</v>
      </c>
      <c r="S1175" s="67" t="s">
        <v>6038</v>
      </c>
      <c r="T1175" s="26"/>
      <c r="U1175" s="24" t="s">
        <v>867</v>
      </c>
      <c r="V1175" s="58"/>
      <c r="W1175" s="58"/>
      <c r="X1175" s="26">
        <v>0</v>
      </c>
      <c r="Y1175" s="26">
        <v>0</v>
      </c>
      <c r="Z1175" s="26">
        <v>0</v>
      </c>
      <c r="AA1175" s="26"/>
      <c r="AB1175" s="58"/>
      <c r="AC1175" s="24"/>
      <c r="AD1175" s="26" t="s">
        <v>3489</v>
      </c>
      <c r="AE1175" s="26">
        <v>0</v>
      </c>
      <c r="AF1175" s="26"/>
      <c r="AG1175" s="26"/>
      <c r="AH1175" s="26"/>
      <c r="AI1175" s="26"/>
      <c r="AJ1175" s="26" t="s">
        <v>1631</v>
      </c>
      <c r="AK1175" s="24"/>
      <c r="AL1175" s="24"/>
      <c r="AM1175" s="26"/>
      <c r="AN1175" s="26"/>
      <c r="AO1175" s="26"/>
      <c r="AP1175" s="26"/>
      <c r="AQ1175" s="26"/>
      <c r="AR1175" s="26" t="s">
        <v>129</v>
      </c>
      <c r="AS1175" s="26"/>
      <c r="AT1175" s="26"/>
      <c r="AU1175" s="26" t="s">
        <v>128</v>
      </c>
      <c r="AV1175" s="26" t="s">
        <v>128</v>
      </c>
      <c r="AW1175" s="26" t="s">
        <v>128</v>
      </c>
      <c r="AX1175" s="26" t="s">
        <v>129</v>
      </c>
      <c r="AY1175" s="26"/>
      <c r="AZ1175" s="26" t="s">
        <v>3773</v>
      </c>
      <c r="BA1175" s="41"/>
    </row>
    <row r="1176" spans="1:53" ht="16.05" customHeight="1" x14ac:dyDescent="0.3">
      <c r="A1176" s="23">
        <v>2013</v>
      </c>
      <c r="B1176" s="24" t="s">
        <v>153</v>
      </c>
      <c r="C1176" s="24" t="s">
        <v>154</v>
      </c>
      <c r="D1176" s="24" t="s">
        <v>154</v>
      </c>
      <c r="E1176" s="25">
        <v>41599</v>
      </c>
      <c r="F1176" s="38">
        <v>0.41185115740740735</v>
      </c>
      <c r="G1176" s="22">
        <v>41599</v>
      </c>
      <c r="H1176" s="37">
        <v>0.45351851851851849</v>
      </c>
      <c r="I1176" s="34" t="s">
        <v>6250</v>
      </c>
      <c r="J1176" s="43">
        <v>47.658000000000001</v>
      </c>
      <c r="K1176" s="43">
        <v>-3.1739999999999999</v>
      </c>
      <c r="L1176" s="56">
        <v>0</v>
      </c>
      <c r="M1176" s="43">
        <v>3.9670000000000001</v>
      </c>
      <c r="N1176" s="35"/>
      <c r="O1176" s="57"/>
      <c r="P1176" s="57"/>
      <c r="Q1176" s="57">
        <v>2.8</v>
      </c>
      <c r="R1176" s="57">
        <v>4.7</v>
      </c>
      <c r="S1176" s="67" t="s">
        <v>6046</v>
      </c>
      <c r="T1176" s="26"/>
      <c r="U1176" s="24" t="s">
        <v>867</v>
      </c>
      <c r="V1176" s="58"/>
      <c r="W1176" s="58"/>
      <c r="X1176" s="26">
        <v>0</v>
      </c>
      <c r="Y1176" s="26">
        <v>0</v>
      </c>
      <c r="Z1176" s="26">
        <v>0</v>
      </c>
      <c r="AA1176" s="26"/>
      <c r="AB1176" s="58"/>
      <c r="AC1176" s="24"/>
      <c r="AD1176" s="26" t="s">
        <v>3483</v>
      </c>
      <c r="AE1176" s="26">
        <v>0</v>
      </c>
      <c r="AF1176" s="26"/>
      <c r="AG1176" s="26"/>
      <c r="AH1176" s="26"/>
      <c r="AI1176" s="26"/>
      <c r="AJ1176" s="26" t="s">
        <v>1631</v>
      </c>
      <c r="AK1176" s="24"/>
      <c r="AL1176" s="24"/>
      <c r="AM1176" s="26"/>
      <c r="AN1176" s="26"/>
      <c r="AO1176" s="26"/>
      <c r="AP1176" s="26"/>
      <c r="AQ1176" s="26"/>
      <c r="AR1176" s="26" t="s">
        <v>129</v>
      </c>
      <c r="AS1176" s="26"/>
      <c r="AT1176" s="26"/>
      <c r="AU1176" s="26" t="s">
        <v>128</v>
      </c>
      <c r="AV1176" s="26" t="s">
        <v>128</v>
      </c>
      <c r="AW1176" s="26" t="s">
        <v>128</v>
      </c>
      <c r="AX1176" s="26" t="s">
        <v>129</v>
      </c>
      <c r="AY1176" s="26"/>
      <c r="AZ1176" s="26" t="s">
        <v>3774</v>
      </c>
      <c r="BA1176" s="41"/>
    </row>
    <row r="1177" spans="1:53" ht="16.05" customHeight="1" x14ac:dyDescent="0.3">
      <c r="A1177" s="23">
        <v>2013</v>
      </c>
      <c r="B1177" s="24" t="s">
        <v>159</v>
      </c>
      <c r="C1177" s="24" t="s">
        <v>239</v>
      </c>
      <c r="D1177" s="24" t="s">
        <v>239</v>
      </c>
      <c r="E1177" s="25">
        <v>41599</v>
      </c>
      <c r="F1177" s="38">
        <v>0.8232804398148148</v>
      </c>
      <c r="G1177" s="22">
        <v>41599</v>
      </c>
      <c r="H1177" s="37">
        <v>0.86494212962962969</v>
      </c>
      <c r="I1177" s="34" t="s">
        <v>6250</v>
      </c>
      <c r="J1177" s="43">
        <v>40.731000000000002</v>
      </c>
      <c r="K1177" s="43">
        <v>19.63</v>
      </c>
      <c r="L1177" s="56">
        <v>23.5</v>
      </c>
      <c r="M1177" s="43">
        <v>4.4000000000000004</v>
      </c>
      <c r="N1177" s="43"/>
      <c r="O1177" s="57"/>
      <c r="P1177" s="57">
        <v>4.0999999999999996</v>
      </c>
      <c r="Q1177" s="57">
        <v>3.3</v>
      </c>
      <c r="R1177" s="57">
        <v>4</v>
      </c>
      <c r="S1177" s="27" t="s">
        <v>5110</v>
      </c>
      <c r="T1177" s="26" t="s">
        <v>497</v>
      </c>
      <c r="U1177" s="24" t="s">
        <v>867</v>
      </c>
      <c r="V1177" s="58"/>
      <c r="W1177" s="58"/>
      <c r="X1177" s="26">
        <v>0</v>
      </c>
      <c r="Y1177" s="26">
        <v>0</v>
      </c>
      <c r="Z1177" s="26">
        <v>0</v>
      </c>
      <c r="AA1177" s="26"/>
      <c r="AB1177" s="58"/>
      <c r="AC1177" s="24"/>
      <c r="AD1177" s="26" t="s">
        <v>3483</v>
      </c>
      <c r="AE1177" s="26">
        <v>0</v>
      </c>
      <c r="AF1177" s="26"/>
      <c r="AG1177" s="26"/>
      <c r="AH1177" s="26"/>
      <c r="AI1177" s="26"/>
      <c r="AJ1177" s="26" t="s">
        <v>3476</v>
      </c>
      <c r="AK1177" s="24"/>
      <c r="AL1177" s="24" t="s">
        <v>3776</v>
      </c>
      <c r="AM1177" s="26"/>
      <c r="AN1177" s="26"/>
      <c r="AO1177" s="26"/>
      <c r="AP1177" s="26"/>
      <c r="AQ1177" s="26"/>
      <c r="AR1177" s="26" t="s">
        <v>129</v>
      </c>
      <c r="AS1177" s="26"/>
      <c r="AT1177" s="26"/>
      <c r="AU1177" s="26" t="s">
        <v>128</v>
      </c>
      <c r="AV1177" s="26" t="s">
        <v>128</v>
      </c>
      <c r="AW1177" s="26" t="s">
        <v>128</v>
      </c>
      <c r="AX1177" s="26" t="s">
        <v>129</v>
      </c>
      <c r="AY1177" s="26"/>
      <c r="AZ1177" s="26" t="s">
        <v>3775</v>
      </c>
      <c r="BA1177" s="41"/>
    </row>
    <row r="1178" spans="1:53" ht="16.05" customHeight="1" x14ac:dyDescent="0.3">
      <c r="A1178" s="23">
        <v>2013</v>
      </c>
      <c r="B1178" s="24" t="s">
        <v>130</v>
      </c>
      <c r="C1178" s="24" t="s">
        <v>131</v>
      </c>
      <c r="D1178" s="24" t="s">
        <v>138</v>
      </c>
      <c r="E1178" s="25">
        <v>41599</v>
      </c>
      <c r="F1178" s="38">
        <v>0.99288194444444444</v>
      </c>
      <c r="G1178" s="22">
        <v>41600</v>
      </c>
      <c r="H1178" s="37">
        <v>0.32621527777777776</v>
      </c>
      <c r="I1178" s="34" t="s">
        <v>6250</v>
      </c>
      <c r="J1178" s="43">
        <v>28.074999999999999</v>
      </c>
      <c r="K1178" s="43">
        <v>101.621</v>
      </c>
      <c r="L1178" s="56">
        <v>10</v>
      </c>
      <c r="M1178" s="43">
        <v>4.46</v>
      </c>
      <c r="N1178" s="43"/>
      <c r="O1178" s="57"/>
      <c r="P1178" s="57">
        <v>4.3</v>
      </c>
      <c r="Q1178" s="57">
        <v>3.4</v>
      </c>
      <c r="R1178" s="57">
        <v>4.0999999999999996</v>
      </c>
      <c r="S1178" s="27" t="s">
        <v>5110</v>
      </c>
      <c r="T1178" s="26"/>
      <c r="U1178" s="24" t="s">
        <v>867</v>
      </c>
      <c r="V1178" s="58"/>
      <c r="W1178" s="58"/>
      <c r="X1178" s="26">
        <v>0</v>
      </c>
      <c r="Y1178" s="26">
        <v>0</v>
      </c>
      <c r="Z1178" s="26">
        <v>0</v>
      </c>
      <c r="AA1178" s="26"/>
      <c r="AB1178" s="58"/>
      <c r="AC1178" s="24"/>
      <c r="AD1178" s="26" t="s">
        <v>1050</v>
      </c>
      <c r="AE1178" s="26">
        <v>0</v>
      </c>
      <c r="AF1178" s="26"/>
      <c r="AG1178" s="26"/>
      <c r="AH1178" s="26"/>
      <c r="AI1178" s="26"/>
      <c r="AJ1178" s="26" t="s">
        <v>1631</v>
      </c>
      <c r="AK1178" s="24"/>
      <c r="AL1178" s="24"/>
      <c r="AM1178" s="26"/>
      <c r="AN1178" s="26"/>
      <c r="AO1178" s="26"/>
      <c r="AP1178" s="26"/>
      <c r="AQ1178" s="26"/>
      <c r="AR1178" s="26" t="s">
        <v>129</v>
      </c>
      <c r="AS1178" s="26"/>
      <c r="AT1178" s="26"/>
      <c r="AU1178" s="26" t="s">
        <v>128</v>
      </c>
      <c r="AV1178" s="26" t="s">
        <v>128</v>
      </c>
      <c r="AW1178" s="26" t="s">
        <v>128</v>
      </c>
      <c r="AX1178" s="26" t="s">
        <v>129</v>
      </c>
      <c r="AY1178" s="26"/>
      <c r="AZ1178" s="26" t="s">
        <v>3777</v>
      </c>
      <c r="BA1178" s="41"/>
    </row>
    <row r="1179" spans="1:53" ht="16.05" customHeight="1" x14ac:dyDescent="0.3">
      <c r="A1179" s="23">
        <v>2013</v>
      </c>
      <c r="B1179" s="27" t="s">
        <v>130</v>
      </c>
      <c r="C1179" s="27" t="s">
        <v>131</v>
      </c>
      <c r="D1179" s="27" t="s">
        <v>3188</v>
      </c>
      <c r="E1179" s="28">
        <v>41600</v>
      </c>
      <c r="F1179" s="36">
        <v>0.91973379629629637</v>
      </c>
      <c r="G1179" s="22">
        <v>41601</v>
      </c>
      <c r="H1179" s="37">
        <v>0.25306712962962963</v>
      </c>
      <c r="I1179" s="34" t="s">
        <v>6250</v>
      </c>
      <c r="J1179" s="35">
        <v>44.598999999999997</v>
      </c>
      <c r="K1179" s="35">
        <v>124.16800000000001</v>
      </c>
      <c r="L1179" s="42">
        <v>10</v>
      </c>
      <c r="M1179" s="35">
        <v>5.2850000000000001</v>
      </c>
      <c r="N1179" s="35">
        <v>5.3</v>
      </c>
      <c r="O1179" s="44">
        <v>5.9</v>
      </c>
      <c r="P1179" s="44">
        <v>5.5</v>
      </c>
      <c r="Q1179" s="44">
        <v>5.3</v>
      </c>
      <c r="R1179" s="44"/>
      <c r="S1179" s="24" t="s">
        <v>5468</v>
      </c>
      <c r="T1179" s="23" t="s">
        <v>134</v>
      </c>
      <c r="U1179" s="27"/>
      <c r="V1179" s="46">
        <v>2377000</v>
      </c>
      <c r="W1179" s="46">
        <v>58300</v>
      </c>
      <c r="X1179" s="23">
        <v>0</v>
      </c>
      <c r="Y1179" s="23">
        <v>0</v>
      </c>
      <c r="Z1179" s="23">
        <v>15</v>
      </c>
      <c r="AA1179" s="23"/>
      <c r="AB1179" s="47"/>
      <c r="AC1179" s="27"/>
      <c r="AD1179" s="50">
        <v>36000</v>
      </c>
      <c r="AE1179" s="23">
        <v>310</v>
      </c>
      <c r="AF1179" s="62" t="s">
        <v>137</v>
      </c>
      <c r="AG1179" s="23"/>
      <c r="AH1179" s="23"/>
      <c r="AI1179" s="23"/>
      <c r="AJ1179" s="23" t="s">
        <v>311</v>
      </c>
      <c r="AK1179" s="27" t="s">
        <v>102</v>
      </c>
      <c r="AL1179" s="27" t="s">
        <v>5950</v>
      </c>
      <c r="AM1179" s="23"/>
      <c r="AN1179" s="23"/>
      <c r="AO1179" s="23"/>
      <c r="AP1179" s="23"/>
      <c r="AQ1179" s="23" t="s">
        <v>129</v>
      </c>
      <c r="AR1179" s="23"/>
      <c r="AS1179" s="23" t="s">
        <v>128</v>
      </c>
      <c r="AT1179" s="23"/>
      <c r="AU1179" s="23" t="s">
        <v>129</v>
      </c>
      <c r="AV1179" s="23" t="s">
        <v>129</v>
      </c>
      <c r="AW1179" s="23" t="s">
        <v>128</v>
      </c>
      <c r="AX1179" s="23" t="s">
        <v>129</v>
      </c>
      <c r="AY1179" s="23"/>
      <c r="AZ1179" s="23" t="s">
        <v>3189</v>
      </c>
      <c r="BA1179" s="65" t="s">
        <v>3190</v>
      </c>
    </row>
    <row r="1180" spans="1:53" ht="16.05" customHeight="1" x14ac:dyDescent="0.3">
      <c r="A1180" s="23">
        <v>2013</v>
      </c>
      <c r="B1180" s="24" t="s">
        <v>130</v>
      </c>
      <c r="C1180" s="24" t="s">
        <v>131</v>
      </c>
      <c r="D1180" s="24" t="s">
        <v>3778</v>
      </c>
      <c r="E1180" s="25">
        <v>41601</v>
      </c>
      <c r="F1180" s="38">
        <v>0.23902442129629631</v>
      </c>
      <c r="G1180" s="22">
        <v>41601</v>
      </c>
      <c r="H1180" s="37">
        <v>0.5723611111111111</v>
      </c>
      <c r="I1180" s="34" t="s">
        <v>6250</v>
      </c>
      <c r="J1180" s="43">
        <v>37.161000000000001</v>
      </c>
      <c r="K1180" s="43">
        <v>120.027</v>
      </c>
      <c r="L1180" s="56">
        <v>10</v>
      </c>
      <c r="M1180" s="43">
        <v>4.71</v>
      </c>
      <c r="N1180" s="43"/>
      <c r="O1180" s="57"/>
      <c r="P1180" s="57">
        <v>4.5</v>
      </c>
      <c r="Q1180" s="57">
        <v>3.8</v>
      </c>
      <c r="R1180" s="57">
        <v>4.5999999999999996</v>
      </c>
      <c r="S1180" s="27" t="s">
        <v>5110</v>
      </c>
      <c r="T1180" s="26"/>
      <c r="U1180" s="24" t="s">
        <v>867</v>
      </c>
      <c r="V1180" s="58"/>
      <c r="W1180" s="58"/>
      <c r="X1180" s="26">
        <v>0</v>
      </c>
      <c r="Y1180" s="26">
        <v>0</v>
      </c>
      <c r="Z1180" s="26">
        <v>0</v>
      </c>
      <c r="AA1180" s="26"/>
      <c r="AB1180" s="58"/>
      <c r="AC1180" s="24"/>
      <c r="AD1180" s="26" t="s">
        <v>1050</v>
      </c>
      <c r="AE1180" s="26">
        <v>0</v>
      </c>
      <c r="AF1180" s="26"/>
      <c r="AG1180" s="26"/>
      <c r="AH1180" s="26"/>
      <c r="AI1180" s="26"/>
      <c r="AJ1180" s="26" t="s">
        <v>1631</v>
      </c>
      <c r="AK1180" s="24"/>
      <c r="AL1180" s="24"/>
      <c r="AM1180" s="26"/>
      <c r="AN1180" s="26"/>
      <c r="AO1180" s="26"/>
      <c r="AP1180" s="26"/>
      <c r="AQ1180" s="26"/>
      <c r="AR1180" s="26" t="s">
        <v>129</v>
      </c>
      <c r="AS1180" s="26"/>
      <c r="AT1180" s="26"/>
      <c r="AU1180" s="26" t="s">
        <v>128</v>
      </c>
      <c r="AV1180" s="26" t="s">
        <v>128</v>
      </c>
      <c r="AW1180" s="26" t="s">
        <v>128</v>
      </c>
      <c r="AX1180" s="26" t="s">
        <v>129</v>
      </c>
      <c r="AY1180" s="26"/>
      <c r="AZ1180" s="26" t="s">
        <v>3779</v>
      </c>
      <c r="BA1180" s="41"/>
    </row>
    <row r="1181" spans="1:53" ht="16.05" customHeight="1" x14ac:dyDescent="0.3">
      <c r="A1181" s="23">
        <v>2013</v>
      </c>
      <c r="B1181" s="24" t="s">
        <v>187</v>
      </c>
      <c r="C1181" s="24" t="s">
        <v>188</v>
      </c>
      <c r="D1181" s="24" t="s">
        <v>2075</v>
      </c>
      <c r="E1181" s="25">
        <v>41601</v>
      </c>
      <c r="F1181" s="38">
        <v>0.97688541666666673</v>
      </c>
      <c r="G1181" s="22">
        <v>41602</v>
      </c>
      <c r="H1181" s="37">
        <v>0.1227199074074074</v>
      </c>
      <c r="I1181" s="34" t="s">
        <v>6250</v>
      </c>
      <c r="J1181" s="43">
        <v>34.221800000000002</v>
      </c>
      <c r="K1181" s="43">
        <v>45.579000000000001</v>
      </c>
      <c r="L1181" s="56">
        <v>11.7</v>
      </c>
      <c r="M1181" s="43">
        <v>5</v>
      </c>
      <c r="N1181" s="43"/>
      <c r="O1181" s="57"/>
      <c r="P1181" s="57">
        <v>5.0999999999999996</v>
      </c>
      <c r="Q1181" s="57"/>
      <c r="R1181" s="57">
        <v>5.2</v>
      </c>
      <c r="S1181" s="27" t="s">
        <v>5417</v>
      </c>
      <c r="T1181" s="26"/>
      <c r="U1181" s="24" t="s">
        <v>867</v>
      </c>
      <c r="V1181" s="58"/>
      <c r="W1181" s="58"/>
      <c r="X1181" s="26">
        <v>0</v>
      </c>
      <c r="Y1181" s="26">
        <v>0</v>
      </c>
      <c r="Z1181" s="26">
        <v>4</v>
      </c>
      <c r="AA1181" s="26"/>
      <c r="AB1181" s="58"/>
      <c r="AC1181" s="24"/>
      <c r="AD1181" s="26" t="s">
        <v>1050</v>
      </c>
      <c r="AE1181" s="26">
        <v>0</v>
      </c>
      <c r="AF1181" s="26"/>
      <c r="AG1181" s="26"/>
      <c r="AH1181" s="26"/>
      <c r="AI1181" s="26"/>
      <c r="AJ1181" s="26"/>
      <c r="AK1181" s="24"/>
      <c r="AL1181" s="24"/>
      <c r="AM1181" s="26"/>
      <c r="AN1181" s="26"/>
      <c r="AO1181" s="26"/>
      <c r="AP1181" s="26"/>
      <c r="AQ1181" s="26"/>
      <c r="AR1181" s="26" t="s">
        <v>129</v>
      </c>
      <c r="AS1181" s="26"/>
      <c r="AT1181" s="26"/>
      <c r="AU1181" s="26" t="s">
        <v>128</v>
      </c>
      <c r="AV1181" s="26" t="s">
        <v>128</v>
      </c>
      <c r="AW1181" s="26" t="s">
        <v>128</v>
      </c>
      <c r="AX1181" s="26" t="s">
        <v>129</v>
      </c>
      <c r="AY1181" s="26"/>
      <c r="AZ1181" s="26" t="s">
        <v>3780</v>
      </c>
      <c r="BA1181" s="41"/>
    </row>
    <row r="1182" spans="1:53" ht="16.05" customHeight="1" x14ac:dyDescent="0.3">
      <c r="A1182" s="23">
        <v>2013</v>
      </c>
      <c r="B1182" s="24" t="s">
        <v>187</v>
      </c>
      <c r="C1182" s="24" t="s">
        <v>188</v>
      </c>
      <c r="D1182" s="24" t="s">
        <v>2075</v>
      </c>
      <c r="E1182" s="25">
        <v>41602</v>
      </c>
      <c r="F1182" s="38">
        <v>0.75397800925925929</v>
      </c>
      <c r="G1182" s="22">
        <v>41602</v>
      </c>
      <c r="H1182" s="37">
        <v>0.87898148148148147</v>
      </c>
      <c r="I1182" s="34" t="s">
        <v>6250</v>
      </c>
      <c r="J1182" s="43">
        <v>34.18</v>
      </c>
      <c r="K1182" s="43">
        <v>45.43</v>
      </c>
      <c r="L1182" s="56">
        <v>18.7</v>
      </c>
      <c r="M1182" s="35">
        <v>5.5460000000000003</v>
      </c>
      <c r="N1182" s="43"/>
      <c r="O1182" s="57"/>
      <c r="P1182" s="57">
        <v>5.7</v>
      </c>
      <c r="Q1182" s="57">
        <v>5.2</v>
      </c>
      <c r="R1182" s="57">
        <v>5.7</v>
      </c>
      <c r="S1182" s="27" t="s">
        <v>5360</v>
      </c>
      <c r="T1182" s="26" t="s">
        <v>134</v>
      </c>
      <c r="U1182" s="24" t="s">
        <v>867</v>
      </c>
      <c r="V1182" s="58"/>
      <c r="W1182" s="58"/>
      <c r="X1182" s="26">
        <v>0</v>
      </c>
      <c r="Y1182" s="26">
        <v>0</v>
      </c>
      <c r="Z1182" s="26">
        <v>17</v>
      </c>
      <c r="AA1182" s="26"/>
      <c r="AB1182" s="58"/>
      <c r="AC1182" s="24"/>
      <c r="AD1182" s="26" t="s">
        <v>3491</v>
      </c>
      <c r="AE1182" s="26">
        <v>0</v>
      </c>
      <c r="AF1182" s="26"/>
      <c r="AG1182" s="26"/>
      <c r="AH1182" s="26"/>
      <c r="AI1182" s="26"/>
      <c r="AJ1182" s="26" t="s">
        <v>3493</v>
      </c>
      <c r="AK1182" s="24" t="s">
        <v>290</v>
      </c>
      <c r="AL1182" s="24" t="s">
        <v>3782</v>
      </c>
      <c r="AM1182" s="26"/>
      <c r="AN1182" s="26"/>
      <c r="AO1182" s="26"/>
      <c r="AP1182" s="26"/>
      <c r="AQ1182" s="26"/>
      <c r="AR1182" s="26" t="s">
        <v>129</v>
      </c>
      <c r="AS1182" s="26"/>
      <c r="AT1182" s="26"/>
      <c r="AU1182" s="26" t="s">
        <v>128</v>
      </c>
      <c r="AV1182" s="26" t="s">
        <v>128</v>
      </c>
      <c r="AW1182" s="26" t="s">
        <v>128</v>
      </c>
      <c r="AX1182" s="26" t="s">
        <v>129</v>
      </c>
      <c r="AY1182" s="26"/>
      <c r="AZ1182" s="26" t="s">
        <v>3781</v>
      </c>
      <c r="BA1182" s="41"/>
    </row>
    <row r="1183" spans="1:53" ht="16.05" customHeight="1" x14ac:dyDescent="0.3">
      <c r="A1183" s="23">
        <v>2013</v>
      </c>
      <c r="B1183" s="24" t="s">
        <v>123</v>
      </c>
      <c r="C1183" s="24" t="s">
        <v>124</v>
      </c>
      <c r="D1183" s="24" t="s">
        <v>124</v>
      </c>
      <c r="E1183" s="25">
        <v>41602</v>
      </c>
      <c r="F1183" s="38">
        <v>0.86781481481481482</v>
      </c>
      <c r="G1183" s="22">
        <v>41602</v>
      </c>
      <c r="H1183" s="37">
        <v>0.95114583333333336</v>
      </c>
      <c r="I1183" s="34" t="s">
        <v>6250</v>
      </c>
      <c r="J1183" s="43">
        <v>40.89</v>
      </c>
      <c r="K1183" s="43">
        <v>32.01</v>
      </c>
      <c r="L1183" s="56">
        <v>12.8</v>
      </c>
      <c r="M1183" s="35">
        <v>4.851</v>
      </c>
      <c r="N1183" s="43"/>
      <c r="O1183" s="57"/>
      <c r="P1183" s="57">
        <v>5</v>
      </c>
      <c r="Q1183" s="57">
        <v>3.8</v>
      </c>
      <c r="R1183" s="57">
        <v>4.8</v>
      </c>
      <c r="S1183" s="24" t="s">
        <v>5523</v>
      </c>
      <c r="T1183" s="26" t="s">
        <v>3611</v>
      </c>
      <c r="U1183" s="24" t="s">
        <v>867</v>
      </c>
      <c r="V1183" s="58"/>
      <c r="W1183" s="58"/>
      <c r="X1183" s="26">
        <v>0</v>
      </c>
      <c r="Y1183" s="26">
        <v>0</v>
      </c>
      <c r="Z1183" s="26">
        <v>14</v>
      </c>
      <c r="AA1183" s="26"/>
      <c r="AB1183" s="58"/>
      <c r="AC1183" s="24"/>
      <c r="AD1183" s="26" t="s">
        <v>3483</v>
      </c>
      <c r="AE1183" s="26">
        <v>0</v>
      </c>
      <c r="AF1183" s="26"/>
      <c r="AG1183" s="26"/>
      <c r="AH1183" s="26"/>
      <c r="AI1183" s="26"/>
      <c r="AJ1183" s="26" t="s">
        <v>1631</v>
      </c>
      <c r="AK1183" s="24"/>
      <c r="AL1183" s="24"/>
      <c r="AM1183" s="26"/>
      <c r="AN1183" s="26"/>
      <c r="AO1183" s="26"/>
      <c r="AP1183" s="26"/>
      <c r="AQ1183" s="26"/>
      <c r="AR1183" s="26" t="s">
        <v>129</v>
      </c>
      <c r="AS1183" s="26"/>
      <c r="AT1183" s="26"/>
      <c r="AU1183" s="26" t="s">
        <v>128</v>
      </c>
      <c r="AV1183" s="26" t="s">
        <v>128</v>
      </c>
      <c r="AW1183" s="26" t="s">
        <v>128</v>
      </c>
      <c r="AX1183" s="26" t="s">
        <v>129</v>
      </c>
      <c r="AY1183" s="26"/>
      <c r="AZ1183" s="26" t="s">
        <v>3783</v>
      </c>
      <c r="BA1183" s="41"/>
    </row>
    <row r="1184" spans="1:53" ht="16.05" customHeight="1" x14ac:dyDescent="0.3">
      <c r="A1184" s="26">
        <v>2013</v>
      </c>
      <c r="B1184" s="24" t="s">
        <v>269</v>
      </c>
      <c r="C1184" s="24" t="s">
        <v>270</v>
      </c>
      <c r="D1184" s="24" t="s">
        <v>847</v>
      </c>
      <c r="E1184" s="25">
        <v>41603</v>
      </c>
      <c r="F1184" s="38">
        <v>0.83813807870370372</v>
      </c>
      <c r="G1184" s="22">
        <v>41603</v>
      </c>
      <c r="H1184" s="37">
        <v>0.62980324074074068</v>
      </c>
      <c r="I1184" s="34" t="s">
        <v>6250</v>
      </c>
      <c r="J1184" s="26">
        <v>-12.7052</v>
      </c>
      <c r="K1184" s="26">
        <v>-76.258700000000005</v>
      </c>
      <c r="L1184" s="26">
        <v>76.7</v>
      </c>
      <c r="M1184" s="35">
        <v>5.524</v>
      </c>
      <c r="N1184" s="43"/>
      <c r="O1184" s="57">
        <v>5.8</v>
      </c>
      <c r="P1184" s="57">
        <v>5.5</v>
      </c>
      <c r="Q1184" s="57"/>
      <c r="R1184" s="57">
        <v>5.8</v>
      </c>
      <c r="S1184" s="24" t="s">
        <v>5357</v>
      </c>
      <c r="T1184" s="26" t="s">
        <v>582</v>
      </c>
      <c r="U1184" s="24"/>
      <c r="V1184" s="41"/>
      <c r="W1184" s="41"/>
      <c r="X1184" s="26">
        <v>0</v>
      </c>
      <c r="Y1184" s="26">
        <v>0</v>
      </c>
      <c r="Z1184" s="26">
        <v>1</v>
      </c>
      <c r="AA1184" s="26"/>
      <c r="AB1184" s="41"/>
      <c r="AC1184" s="41" t="s">
        <v>4899</v>
      </c>
      <c r="AD1184" s="26" t="s">
        <v>3489</v>
      </c>
      <c r="AE1184" s="26">
        <v>0</v>
      </c>
      <c r="AF1184" s="41"/>
      <c r="AG1184" s="26" t="s">
        <v>129</v>
      </c>
      <c r="AH1184" s="26" t="s">
        <v>129</v>
      </c>
      <c r="AI1184" s="26"/>
      <c r="AJ1184" s="26"/>
      <c r="AK1184" s="41"/>
      <c r="AL1184" s="24"/>
      <c r="AM1184" s="41"/>
      <c r="AN1184" s="41"/>
      <c r="AO1184" s="41"/>
      <c r="AP1184" s="41"/>
      <c r="AQ1184" s="41"/>
      <c r="AR1184" s="26" t="s">
        <v>129</v>
      </c>
      <c r="AS1184" s="26"/>
      <c r="AT1184" s="26"/>
      <c r="AU1184" s="26" t="s">
        <v>128</v>
      </c>
      <c r="AV1184" s="26" t="s">
        <v>128</v>
      </c>
      <c r="AW1184" s="26" t="s">
        <v>128</v>
      </c>
      <c r="AX1184" s="26" t="s">
        <v>129</v>
      </c>
      <c r="AY1184" s="26"/>
      <c r="AZ1184" s="26" t="s">
        <v>4900</v>
      </c>
      <c r="BA1184" s="41"/>
    </row>
    <row r="1185" spans="1:53" ht="16.05" customHeight="1" x14ac:dyDescent="0.3">
      <c r="A1185" s="23">
        <v>2013</v>
      </c>
      <c r="B1185" s="24" t="s">
        <v>187</v>
      </c>
      <c r="C1185" s="24" t="s">
        <v>188</v>
      </c>
      <c r="D1185" s="24" t="s">
        <v>3583</v>
      </c>
      <c r="E1185" s="25">
        <v>41605</v>
      </c>
      <c r="F1185" s="38">
        <v>0.30951701388888891</v>
      </c>
      <c r="G1185" s="22">
        <v>41605</v>
      </c>
      <c r="H1185" s="37">
        <v>0.45534722222222218</v>
      </c>
      <c r="I1185" s="34" t="s">
        <v>6250</v>
      </c>
      <c r="J1185" s="43">
        <v>26.811</v>
      </c>
      <c r="K1185" s="43">
        <v>56.901000000000003</v>
      </c>
      <c r="L1185" s="56">
        <v>10</v>
      </c>
      <c r="M1185" s="43">
        <v>4.46</v>
      </c>
      <c r="N1185" s="43"/>
      <c r="O1185" s="57"/>
      <c r="P1185" s="57">
        <v>4.5999999999999996</v>
      </c>
      <c r="Q1185" s="57">
        <v>3.4</v>
      </c>
      <c r="R1185" s="57">
        <v>4.5999999999999996</v>
      </c>
      <c r="S1185" s="27" t="s">
        <v>5110</v>
      </c>
      <c r="T1185" s="26"/>
      <c r="U1185" s="24" t="s">
        <v>867</v>
      </c>
      <c r="V1185" s="58"/>
      <c r="W1185" s="58"/>
      <c r="X1185" s="26">
        <v>0</v>
      </c>
      <c r="Y1185" s="26">
        <v>0</v>
      </c>
      <c r="Z1185" s="26">
        <v>0</v>
      </c>
      <c r="AA1185" s="26"/>
      <c r="AB1185" s="58"/>
      <c r="AC1185" s="24"/>
      <c r="AD1185" s="26" t="s">
        <v>1050</v>
      </c>
      <c r="AE1185" s="26">
        <v>0</v>
      </c>
      <c r="AF1185" s="26"/>
      <c r="AG1185" s="26"/>
      <c r="AH1185" s="26"/>
      <c r="AI1185" s="26"/>
      <c r="AJ1185" s="26" t="s">
        <v>1631</v>
      </c>
      <c r="AK1185" s="24"/>
      <c r="AL1185" s="24"/>
      <c r="AM1185" s="26"/>
      <c r="AN1185" s="26"/>
      <c r="AO1185" s="26"/>
      <c r="AP1185" s="26"/>
      <c r="AQ1185" s="26"/>
      <c r="AR1185" s="26" t="s">
        <v>129</v>
      </c>
      <c r="AS1185" s="26"/>
      <c r="AT1185" s="26"/>
      <c r="AU1185" s="26" t="s">
        <v>128</v>
      </c>
      <c r="AV1185" s="26" t="s">
        <v>128</v>
      </c>
      <c r="AW1185" s="26" t="s">
        <v>128</v>
      </c>
      <c r="AX1185" s="26" t="s">
        <v>129</v>
      </c>
      <c r="AY1185" s="26"/>
      <c r="AZ1185" s="26" t="s">
        <v>3784</v>
      </c>
      <c r="BA1185" s="41"/>
    </row>
    <row r="1186" spans="1:53" ht="16.05" customHeight="1" x14ac:dyDescent="0.3">
      <c r="A1186" s="23">
        <v>2013</v>
      </c>
      <c r="B1186" s="24" t="s">
        <v>130</v>
      </c>
      <c r="C1186" s="24" t="s">
        <v>131</v>
      </c>
      <c r="D1186" s="24" t="s">
        <v>132</v>
      </c>
      <c r="E1186" s="25">
        <v>41606</v>
      </c>
      <c r="F1186" s="38">
        <v>0.34994791666666664</v>
      </c>
      <c r="G1186" s="22">
        <v>41606</v>
      </c>
      <c r="H1186" s="37">
        <v>0.68327546296296304</v>
      </c>
      <c r="I1186" s="34" t="s">
        <v>6250</v>
      </c>
      <c r="J1186" s="43">
        <v>25.54</v>
      </c>
      <c r="K1186" s="43">
        <v>100.68</v>
      </c>
      <c r="L1186" s="56">
        <v>20.399999999999999</v>
      </c>
      <c r="M1186" s="35">
        <v>4.8380000000000001</v>
      </c>
      <c r="N1186" s="43"/>
      <c r="O1186" s="57"/>
      <c r="P1186" s="57">
        <v>4.8</v>
      </c>
      <c r="Q1186" s="57">
        <v>3.7</v>
      </c>
      <c r="R1186" s="57">
        <v>4.7</v>
      </c>
      <c r="S1186" s="24" t="s">
        <v>5546</v>
      </c>
      <c r="T1186" s="26"/>
      <c r="U1186" s="24" t="s">
        <v>867</v>
      </c>
      <c r="V1186" s="58"/>
      <c r="W1186" s="58"/>
      <c r="X1186" s="26">
        <v>0</v>
      </c>
      <c r="Y1186" s="26">
        <v>0</v>
      </c>
      <c r="Z1186" s="26">
        <v>13</v>
      </c>
      <c r="AA1186" s="26"/>
      <c r="AB1186" s="58"/>
      <c r="AC1186" s="24"/>
      <c r="AD1186" s="26" t="s">
        <v>361</v>
      </c>
      <c r="AE1186" s="26" t="s">
        <v>3647</v>
      </c>
      <c r="AF1186" s="26"/>
      <c r="AG1186" s="26"/>
      <c r="AH1186" s="26"/>
      <c r="AI1186" s="26"/>
      <c r="AJ1186" s="26" t="s">
        <v>1631</v>
      </c>
      <c r="AK1186" s="24"/>
      <c r="AL1186" s="24"/>
      <c r="AM1186" s="26"/>
      <c r="AN1186" s="26"/>
      <c r="AO1186" s="26"/>
      <c r="AP1186" s="26"/>
      <c r="AQ1186" s="26"/>
      <c r="AR1186" s="26" t="s">
        <v>129</v>
      </c>
      <c r="AS1186" s="26"/>
      <c r="AT1186" s="26"/>
      <c r="AU1186" s="26" t="s">
        <v>128</v>
      </c>
      <c r="AV1186" s="26" t="s">
        <v>128</v>
      </c>
      <c r="AW1186" s="26" t="s">
        <v>128</v>
      </c>
      <c r="AX1186" s="26" t="s">
        <v>129</v>
      </c>
      <c r="AY1186" s="26"/>
      <c r="AZ1186" s="26" t="s">
        <v>3785</v>
      </c>
      <c r="BA1186" s="41"/>
    </row>
    <row r="1187" spans="1:53" ht="16.05" customHeight="1" x14ac:dyDescent="0.3">
      <c r="A1187" s="23">
        <v>2013</v>
      </c>
      <c r="B1187" s="24" t="s">
        <v>130</v>
      </c>
      <c r="C1187" s="24" t="s">
        <v>131</v>
      </c>
      <c r="D1187" s="24" t="s">
        <v>132</v>
      </c>
      <c r="E1187" s="25">
        <v>41607</v>
      </c>
      <c r="F1187" s="38">
        <v>0.50965370370370378</v>
      </c>
      <c r="G1187" s="22">
        <v>41607</v>
      </c>
      <c r="H1187" s="37">
        <v>0.8429861111111111</v>
      </c>
      <c r="I1187" s="34" t="s">
        <v>6250</v>
      </c>
      <c r="J1187" s="43">
        <v>28.234999999999999</v>
      </c>
      <c r="K1187" s="43">
        <v>99.305999999999997</v>
      </c>
      <c r="L1187" s="56">
        <v>10</v>
      </c>
      <c r="M1187" s="43">
        <v>4.8899999999999997</v>
      </c>
      <c r="N1187" s="43"/>
      <c r="O1187" s="57"/>
      <c r="P1187" s="57">
        <v>4.4000000000000004</v>
      </c>
      <c r="Q1187" s="57">
        <v>4.0999999999999996</v>
      </c>
      <c r="R1187" s="57">
        <v>4.5999999999999996</v>
      </c>
      <c r="S1187" s="27" t="s">
        <v>5110</v>
      </c>
      <c r="T1187" s="26"/>
      <c r="U1187" s="24" t="s">
        <v>867</v>
      </c>
      <c r="V1187" s="58"/>
      <c r="W1187" s="58"/>
      <c r="X1187" s="26">
        <v>0</v>
      </c>
      <c r="Y1187" s="26">
        <v>0</v>
      </c>
      <c r="Z1187" s="26">
        <v>0</v>
      </c>
      <c r="AA1187" s="26"/>
      <c r="AB1187" s="58"/>
      <c r="AC1187" s="24"/>
      <c r="AD1187" s="26" t="s">
        <v>3483</v>
      </c>
      <c r="AE1187" s="26">
        <v>0</v>
      </c>
      <c r="AF1187" s="26"/>
      <c r="AG1187" s="26"/>
      <c r="AH1187" s="26"/>
      <c r="AI1187" s="26"/>
      <c r="AJ1187" s="26" t="s">
        <v>3493</v>
      </c>
      <c r="AK1187" s="24"/>
      <c r="AL1187" s="24" t="s">
        <v>3787</v>
      </c>
      <c r="AM1187" s="26"/>
      <c r="AN1187" s="26"/>
      <c r="AO1187" s="26"/>
      <c r="AP1187" s="26"/>
      <c r="AQ1187" s="26"/>
      <c r="AR1187" s="26" t="s">
        <v>129</v>
      </c>
      <c r="AS1187" s="26"/>
      <c r="AT1187" s="26"/>
      <c r="AU1187" s="26" t="s">
        <v>128</v>
      </c>
      <c r="AV1187" s="26" t="s">
        <v>128</v>
      </c>
      <c r="AW1187" s="26" t="s">
        <v>128</v>
      </c>
      <c r="AX1187" s="26" t="s">
        <v>129</v>
      </c>
      <c r="AY1187" s="26"/>
      <c r="AZ1187" s="26" t="s">
        <v>3786</v>
      </c>
      <c r="BA1187" s="41"/>
    </row>
    <row r="1188" spans="1:53" ht="16.05" customHeight="1" x14ac:dyDescent="0.3">
      <c r="A1188" s="26">
        <v>2013</v>
      </c>
      <c r="B1188" s="24" t="s">
        <v>148</v>
      </c>
      <c r="C1188" s="24" t="s">
        <v>149</v>
      </c>
      <c r="D1188" s="24" t="s">
        <v>3900</v>
      </c>
      <c r="E1188" s="25">
        <v>41608</v>
      </c>
      <c r="F1188" s="38">
        <v>9.9875462962962958E-2</v>
      </c>
      <c r="G1188" s="22">
        <v>41607</v>
      </c>
      <c r="H1188" s="37">
        <v>0.84987268518518511</v>
      </c>
      <c r="I1188" s="34" t="s">
        <v>6250</v>
      </c>
      <c r="J1188" s="26">
        <v>25.536000000000001</v>
      </c>
      <c r="K1188" s="26">
        <v>-99.316999999999993</v>
      </c>
      <c r="L1188" s="26">
        <v>10</v>
      </c>
      <c r="M1188" s="43">
        <v>4.59</v>
      </c>
      <c r="N1188" s="43"/>
      <c r="O1188" s="57">
        <v>4.4000000000000004</v>
      </c>
      <c r="P1188" s="57"/>
      <c r="Q1188" s="57">
        <v>3.6</v>
      </c>
      <c r="R1188" s="57">
        <v>4</v>
      </c>
      <c r="S1188" s="24" t="s">
        <v>5110</v>
      </c>
      <c r="T1188" s="26"/>
      <c r="U1188" s="24" t="s">
        <v>867</v>
      </c>
      <c r="V1188" s="41"/>
      <c r="W1188" s="41"/>
      <c r="X1188" s="26">
        <v>0</v>
      </c>
      <c r="Y1188" s="26">
        <v>0</v>
      </c>
      <c r="Z1188" s="26">
        <v>0</v>
      </c>
      <c r="AA1188" s="26"/>
      <c r="AB1188" s="41"/>
      <c r="AC1188" s="41"/>
      <c r="AD1188" s="26" t="s">
        <v>1050</v>
      </c>
      <c r="AE1188" s="26">
        <v>0</v>
      </c>
      <c r="AF1188" s="41"/>
      <c r="AG1188" s="26"/>
      <c r="AH1188" s="26"/>
      <c r="AI1188" s="26"/>
      <c r="AJ1188" s="26" t="s">
        <v>3476</v>
      </c>
      <c r="AK1188" s="41"/>
      <c r="AL1188" s="24" t="s">
        <v>5482</v>
      </c>
      <c r="AM1188" s="41"/>
      <c r="AN1188" s="41"/>
      <c r="AO1188" s="41"/>
      <c r="AP1188" s="41"/>
      <c r="AQ1188" s="41"/>
      <c r="AR1188" s="26" t="s">
        <v>129</v>
      </c>
      <c r="AS1188" s="26"/>
      <c r="AT1188" s="26"/>
      <c r="AU1188" s="26" t="s">
        <v>128</v>
      </c>
      <c r="AV1188" s="26" t="s">
        <v>128</v>
      </c>
      <c r="AW1188" s="26" t="s">
        <v>128</v>
      </c>
      <c r="AX1188" s="26" t="s">
        <v>129</v>
      </c>
      <c r="AY1188" s="26"/>
      <c r="AZ1188" s="26" t="s">
        <v>4933</v>
      </c>
      <c r="BA1188" s="94" t="s">
        <v>5491</v>
      </c>
    </row>
    <row r="1189" spans="1:53" ht="16.05" customHeight="1" x14ac:dyDescent="0.3">
      <c r="A1189" s="23">
        <v>2013</v>
      </c>
      <c r="B1189" s="24" t="s">
        <v>148</v>
      </c>
      <c r="C1189" s="24" t="s">
        <v>149</v>
      </c>
      <c r="D1189" s="24" t="s">
        <v>3554</v>
      </c>
      <c r="E1189" s="25">
        <v>41609</v>
      </c>
      <c r="F1189" s="38">
        <v>0.13958599537037036</v>
      </c>
      <c r="G1189" s="22">
        <v>41608</v>
      </c>
      <c r="H1189" s="37">
        <v>0.88958333333333339</v>
      </c>
      <c r="I1189" s="34" t="s">
        <v>6250</v>
      </c>
      <c r="J1189" s="43">
        <v>17.568999999999999</v>
      </c>
      <c r="K1189" s="43">
        <v>-101.30500000000001</v>
      </c>
      <c r="L1189" s="56">
        <v>48.9</v>
      </c>
      <c r="M1189" s="43">
        <v>5.39</v>
      </c>
      <c r="N1189" s="43"/>
      <c r="O1189" s="57"/>
      <c r="P1189" s="57">
        <v>5.0999999999999996</v>
      </c>
      <c r="Q1189" s="57">
        <v>5.0999999999999996</v>
      </c>
      <c r="R1189" s="57">
        <v>5.2</v>
      </c>
      <c r="S1189" s="27" t="s">
        <v>5110</v>
      </c>
      <c r="T1189" s="26"/>
      <c r="U1189" s="24" t="s">
        <v>867</v>
      </c>
      <c r="V1189" s="58"/>
      <c r="W1189" s="58"/>
      <c r="X1189" s="26">
        <v>0</v>
      </c>
      <c r="Y1189" s="26">
        <v>0</v>
      </c>
      <c r="Z1189" s="26">
        <v>0</v>
      </c>
      <c r="AA1189" s="26"/>
      <c r="AB1189" s="58"/>
      <c r="AC1189" s="24"/>
      <c r="AD1189" s="26" t="s">
        <v>3489</v>
      </c>
      <c r="AE1189" s="26">
        <v>0</v>
      </c>
      <c r="AF1189" s="26"/>
      <c r="AG1189" s="26"/>
      <c r="AH1189" s="26"/>
      <c r="AI1189" s="26"/>
      <c r="AJ1189" s="26" t="s">
        <v>3476</v>
      </c>
      <c r="AK1189" s="24" t="s">
        <v>102</v>
      </c>
      <c r="AL1189" s="24" t="s">
        <v>5480</v>
      </c>
      <c r="AM1189" s="26"/>
      <c r="AN1189" s="26"/>
      <c r="AO1189" s="26"/>
      <c r="AP1189" s="26"/>
      <c r="AQ1189" s="26"/>
      <c r="AR1189" s="26" t="s">
        <v>129</v>
      </c>
      <c r="AS1189" s="26"/>
      <c r="AT1189" s="26"/>
      <c r="AU1189" s="26" t="s">
        <v>128</v>
      </c>
      <c r="AV1189" s="26" t="s">
        <v>128</v>
      </c>
      <c r="AW1189" s="26" t="s">
        <v>128</v>
      </c>
      <c r="AX1189" s="26" t="s">
        <v>129</v>
      </c>
      <c r="AY1189" s="26"/>
      <c r="AZ1189" s="26" t="s">
        <v>3788</v>
      </c>
      <c r="BA1189" s="39" t="s">
        <v>5491</v>
      </c>
    </row>
    <row r="1190" spans="1:53" ht="16.05" customHeight="1" x14ac:dyDescent="0.3">
      <c r="A1190" s="23">
        <v>2013</v>
      </c>
      <c r="B1190" s="27" t="s">
        <v>130</v>
      </c>
      <c r="C1190" s="27" t="s">
        <v>131</v>
      </c>
      <c r="D1190" s="27" t="s">
        <v>3191</v>
      </c>
      <c r="E1190" s="28">
        <v>41609</v>
      </c>
      <c r="F1190" s="36">
        <v>0.35722222222222227</v>
      </c>
      <c r="G1190" s="22">
        <v>41609</v>
      </c>
      <c r="H1190" s="37">
        <v>0.69055555555555559</v>
      </c>
      <c r="I1190" s="34" t="s">
        <v>6250</v>
      </c>
      <c r="J1190" s="35">
        <v>40.253</v>
      </c>
      <c r="K1190" s="35">
        <v>78.944000000000003</v>
      </c>
      <c r="L1190" s="42">
        <v>7.7</v>
      </c>
      <c r="M1190" s="35">
        <v>5.2910000000000004</v>
      </c>
      <c r="N1190" s="35">
        <v>5</v>
      </c>
      <c r="O1190" s="44"/>
      <c r="P1190" s="44">
        <v>5</v>
      </c>
      <c r="Q1190" s="44"/>
      <c r="R1190" s="44"/>
      <c r="S1190" s="24" t="s">
        <v>5309</v>
      </c>
      <c r="T1190" s="23"/>
      <c r="U1190" s="27"/>
      <c r="V1190" s="46"/>
      <c r="W1190" s="46">
        <v>2000</v>
      </c>
      <c r="X1190" s="23">
        <v>0</v>
      </c>
      <c r="Y1190" s="23">
        <v>0</v>
      </c>
      <c r="Z1190" s="23">
        <v>0</v>
      </c>
      <c r="AA1190" s="23"/>
      <c r="AB1190" s="47">
        <v>2000</v>
      </c>
      <c r="AC1190" s="27"/>
      <c r="AD1190" s="23">
        <v>468</v>
      </c>
      <c r="AE1190" s="23" t="s">
        <v>232</v>
      </c>
      <c r="AF1190" s="66"/>
      <c r="AG1190" s="23"/>
      <c r="AH1190" s="23"/>
      <c r="AI1190" s="23"/>
      <c r="AJ1190" s="23" t="s">
        <v>1631</v>
      </c>
      <c r="AK1190" s="27"/>
      <c r="AL1190" s="27"/>
      <c r="AM1190" s="23"/>
      <c r="AN1190" s="23"/>
      <c r="AO1190" s="23"/>
      <c r="AP1190" s="23"/>
      <c r="AQ1190" s="23"/>
      <c r="AR1190" s="23"/>
      <c r="AS1190" s="23" t="s">
        <v>128</v>
      </c>
      <c r="AT1190" s="23"/>
      <c r="AU1190" s="23" t="s">
        <v>128</v>
      </c>
      <c r="AV1190" s="23" t="s">
        <v>129</v>
      </c>
      <c r="AW1190" s="23" t="s">
        <v>128</v>
      </c>
      <c r="AX1190" s="23" t="s">
        <v>129</v>
      </c>
      <c r="AY1190" s="23"/>
      <c r="AZ1190" s="23" t="s">
        <v>3192</v>
      </c>
      <c r="BA1190" s="65" t="s">
        <v>3193</v>
      </c>
    </row>
    <row r="1191" spans="1:53" ht="16.05" customHeight="1" x14ac:dyDescent="0.3">
      <c r="A1191" s="23">
        <v>2013</v>
      </c>
      <c r="B1191" s="24" t="s">
        <v>143</v>
      </c>
      <c r="C1191" s="24" t="s">
        <v>661</v>
      </c>
      <c r="D1191" s="24" t="s">
        <v>3789</v>
      </c>
      <c r="E1191" s="25">
        <v>41610</v>
      </c>
      <c r="F1191" s="38">
        <v>0.80422905092592589</v>
      </c>
      <c r="G1191" s="22">
        <v>41610</v>
      </c>
      <c r="H1191" s="37">
        <v>0.88755787037037026</v>
      </c>
      <c r="I1191" s="34" t="s">
        <v>6250</v>
      </c>
      <c r="J1191" s="43">
        <v>-24.943999999999999</v>
      </c>
      <c r="K1191" s="43">
        <v>28.585000000000001</v>
      </c>
      <c r="L1191" s="56">
        <v>0</v>
      </c>
      <c r="M1191" s="43">
        <v>4.9000000000000004</v>
      </c>
      <c r="N1191" s="43"/>
      <c r="O1191" s="57"/>
      <c r="P1191" s="57">
        <v>4.5999999999999996</v>
      </c>
      <c r="Q1191" s="57">
        <v>3.1</v>
      </c>
      <c r="R1191" s="57">
        <v>4</v>
      </c>
      <c r="S1191" s="27" t="s">
        <v>5110</v>
      </c>
      <c r="T1191" s="26" t="s">
        <v>582</v>
      </c>
      <c r="U1191" s="24" t="s">
        <v>867</v>
      </c>
      <c r="V1191" s="58"/>
      <c r="W1191" s="58"/>
      <c r="X1191" s="26">
        <v>0</v>
      </c>
      <c r="Y1191" s="26">
        <v>0</v>
      </c>
      <c r="Z1191" s="26">
        <v>0</v>
      </c>
      <c r="AA1191" s="26"/>
      <c r="AB1191" s="58"/>
      <c r="AC1191" s="24"/>
      <c r="AD1191" s="26" t="s">
        <v>3483</v>
      </c>
      <c r="AE1191" s="26">
        <v>0</v>
      </c>
      <c r="AF1191" s="26"/>
      <c r="AG1191" s="26"/>
      <c r="AH1191" s="26"/>
      <c r="AI1191" s="26"/>
      <c r="AJ1191" s="26" t="s">
        <v>1631</v>
      </c>
      <c r="AK1191" s="24"/>
      <c r="AL1191" s="24"/>
      <c r="AM1191" s="26"/>
      <c r="AN1191" s="26"/>
      <c r="AO1191" s="26"/>
      <c r="AP1191" s="26"/>
      <c r="AQ1191" s="26"/>
      <c r="AR1191" s="26" t="s">
        <v>129</v>
      </c>
      <c r="AS1191" s="26"/>
      <c r="AT1191" s="26"/>
      <c r="AU1191" s="26" t="s">
        <v>128</v>
      </c>
      <c r="AV1191" s="26" t="s">
        <v>128</v>
      </c>
      <c r="AW1191" s="26" t="s">
        <v>128</v>
      </c>
      <c r="AX1191" s="26" t="s">
        <v>129</v>
      </c>
      <c r="AY1191" s="26"/>
      <c r="AZ1191" s="26" t="s">
        <v>3790</v>
      </c>
      <c r="BA1191" s="41"/>
    </row>
    <row r="1192" spans="1:53" ht="16.05" customHeight="1" x14ac:dyDescent="0.3">
      <c r="A1192" s="23">
        <v>2013</v>
      </c>
      <c r="B1192" s="24" t="s">
        <v>218</v>
      </c>
      <c r="C1192" s="24" t="s">
        <v>426</v>
      </c>
      <c r="D1192" s="24" t="s">
        <v>3791</v>
      </c>
      <c r="E1192" s="25">
        <v>41614</v>
      </c>
      <c r="F1192" s="38">
        <v>0.99587962962962961</v>
      </c>
      <c r="G1192" s="25">
        <v>41615</v>
      </c>
      <c r="H1192" s="38">
        <v>0.37087962962962967</v>
      </c>
      <c r="I1192" s="34" t="s">
        <v>6252</v>
      </c>
      <c r="J1192" s="43">
        <v>1.01</v>
      </c>
      <c r="K1192" s="43">
        <v>127.31</v>
      </c>
      <c r="L1192" s="56">
        <v>20.5</v>
      </c>
      <c r="M1192" s="35">
        <v>4.9829999999999997</v>
      </c>
      <c r="N1192" s="43"/>
      <c r="O1192" s="57"/>
      <c r="P1192" s="57">
        <v>4.8</v>
      </c>
      <c r="Q1192" s="57">
        <v>3.9</v>
      </c>
      <c r="R1192" s="57">
        <v>4.8</v>
      </c>
      <c r="S1192" s="27" t="s">
        <v>5529</v>
      </c>
      <c r="T1192" s="26"/>
      <c r="U1192" s="24" t="s">
        <v>867</v>
      </c>
      <c r="V1192" s="58"/>
      <c r="W1192" s="58"/>
      <c r="X1192" s="26">
        <v>0</v>
      </c>
      <c r="Y1192" s="26">
        <v>0</v>
      </c>
      <c r="Z1192" s="26">
        <v>0</v>
      </c>
      <c r="AA1192" s="26"/>
      <c r="AB1192" s="58"/>
      <c r="AC1192" s="24"/>
      <c r="AD1192" s="26" t="s">
        <v>2152</v>
      </c>
      <c r="AE1192" s="26" t="s">
        <v>232</v>
      </c>
      <c r="AF1192" s="26"/>
      <c r="AG1192" s="26"/>
      <c r="AH1192" s="26"/>
      <c r="AI1192" s="26"/>
      <c r="AJ1192" s="26" t="s">
        <v>1631</v>
      </c>
      <c r="AK1192" s="24"/>
      <c r="AL1192" s="24"/>
      <c r="AM1192" s="26"/>
      <c r="AN1192" s="26"/>
      <c r="AO1192" s="26"/>
      <c r="AP1192" s="26"/>
      <c r="AQ1192" s="26"/>
      <c r="AR1192" s="26" t="s">
        <v>129</v>
      </c>
      <c r="AS1192" s="26"/>
      <c r="AT1192" s="26"/>
      <c r="AU1192" s="26" t="s">
        <v>128</v>
      </c>
      <c r="AV1192" s="26" t="s">
        <v>128</v>
      </c>
      <c r="AW1192" s="26" t="s">
        <v>128</v>
      </c>
      <c r="AX1192" s="26" t="s">
        <v>129</v>
      </c>
      <c r="AY1192" s="26"/>
      <c r="AZ1192" s="26" t="s">
        <v>3792</v>
      </c>
      <c r="BA1192" s="41"/>
    </row>
    <row r="1193" spans="1:53" ht="16.05" customHeight="1" x14ac:dyDescent="0.3">
      <c r="A1193" s="23">
        <v>2013</v>
      </c>
      <c r="B1193" s="24" t="s">
        <v>148</v>
      </c>
      <c r="C1193" s="24" t="s">
        <v>191</v>
      </c>
      <c r="D1193" s="24" t="s">
        <v>3528</v>
      </c>
      <c r="E1193" s="25">
        <v>41615</v>
      </c>
      <c r="F1193" s="38">
        <v>0.75720601851851843</v>
      </c>
      <c r="G1193" s="22">
        <v>41615</v>
      </c>
      <c r="H1193" s="37">
        <v>0.50721064814814809</v>
      </c>
      <c r="I1193" s="34" t="s">
        <v>6250</v>
      </c>
      <c r="J1193" s="43">
        <v>35.630000000000003</v>
      </c>
      <c r="K1193" s="43">
        <v>-97.35</v>
      </c>
      <c r="L1193" s="56">
        <v>12</v>
      </c>
      <c r="M1193" s="35">
        <v>4.7709999999999999</v>
      </c>
      <c r="N1193" s="43"/>
      <c r="O1193" s="57"/>
      <c r="P1193" s="57">
        <v>4.3</v>
      </c>
      <c r="Q1193" s="57">
        <v>4</v>
      </c>
      <c r="R1193" s="57">
        <v>4.8</v>
      </c>
      <c r="S1193" s="24" t="s">
        <v>5375</v>
      </c>
      <c r="T1193" s="26" t="s">
        <v>497</v>
      </c>
      <c r="U1193" s="24" t="s">
        <v>193</v>
      </c>
      <c r="V1193" s="58"/>
      <c r="W1193" s="58"/>
      <c r="X1193" s="26">
        <v>0</v>
      </c>
      <c r="Y1193" s="26">
        <v>0</v>
      </c>
      <c r="Z1193" s="26">
        <v>0</v>
      </c>
      <c r="AA1193" s="26"/>
      <c r="AB1193" s="58"/>
      <c r="AC1193" s="24"/>
      <c r="AD1193" s="26" t="s">
        <v>1050</v>
      </c>
      <c r="AE1193" s="26">
        <v>0</v>
      </c>
      <c r="AF1193" s="26"/>
      <c r="AG1193" s="26"/>
      <c r="AH1193" s="26"/>
      <c r="AI1193" s="26"/>
      <c r="AJ1193" s="26" t="s">
        <v>3493</v>
      </c>
      <c r="AK1193" s="24"/>
      <c r="AL1193" s="24" t="s">
        <v>3794</v>
      </c>
      <c r="AM1193" s="26"/>
      <c r="AN1193" s="26"/>
      <c r="AO1193" s="26"/>
      <c r="AP1193" s="26"/>
      <c r="AQ1193" s="26"/>
      <c r="AR1193" s="26" t="s">
        <v>129</v>
      </c>
      <c r="AS1193" s="26"/>
      <c r="AT1193" s="26"/>
      <c r="AU1193" s="26" t="s">
        <v>128</v>
      </c>
      <c r="AV1193" s="26" t="s">
        <v>128</v>
      </c>
      <c r="AW1193" s="26" t="s">
        <v>128</v>
      </c>
      <c r="AX1193" s="26" t="s">
        <v>129</v>
      </c>
      <c r="AY1193" s="26"/>
      <c r="AZ1193" s="26" t="s">
        <v>3793</v>
      </c>
      <c r="BA1193" s="41"/>
    </row>
    <row r="1194" spans="1:53" ht="16.05" customHeight="1" x14ac:dyDescent="0.3">
      <c r="A1194" s="23">
        <v>2013</v>
      </c>
      <c r="B1194" s="24" t="s">
        <v>130</v>
      </c>
      <c r="C1194" s="24" t="s">
        <v>131</v>
      </c>
      <c r="D1194" s="24" t="s">
        <v>417</v>
      </c>
      <c r="E1194" s="25">
        <v>41616</v>
      </c>
      <c r="F1194" s="38">
        <v>0.20915358796296299</v>
      </c>
      <c r="G1194" s="22">
        <v>41616</v>
      </c>
      <c r="H1194" s="37">
        <v>0.54248842592592594</v>
      </c>
      <c r="I1194" s="34" t="s">
        <v>6250</v>
      </c>
      <c r="J1194" s="43">
        <v>44.576999999999998</v>
      </c>
      <c r="K1194" s="43">
        <v>124.288</v>
      </c>
      <c r="L1194" s="56">
        <v>10</v>
      </c>
      <c r="M1194" s="43">
        <v>4.46</v>
      </c>
      <c r="N1194" s="43"/>
      <c r="O1194" s="57"/>
      <c r="P1194" s="57">
        <v>4.0999999999999996</v>
      </c>
      <c r="Q1194" s="57">
        <v>3.4</v>
      </c>
      <c r="R1194" s="57">
        <v>4.3</v>
      </c>
      <c r="S1194" s="27" t="s">
        <v>5110</v>
      </c>
      <c r="T1194" s="26"/>
      <c r="U1194" s="24" t="s">
        <v>867</v>
      </c>
      <c r="V1194" s="58"/>
      <c r="W1194" s="58"/>
      <c r="X1194" s="26">
        <v>0</v>
      </c>
      <c r="Y1194" s="26">
        <v>0</v>
      </c>
      <c r="Z1194" s="26">
        <v>0</v>
      </c>
      <c r="AA1194" s="26"/>
      <c r="AB1194" s="58"/>
      <c r="AC1194" s="24"/>
      <c r="AD1194" s="26" t="s">
        <v>1050</v>
      </c>
      <c r="AE1194" s="26">
        <v>0</v>
      </c>
      <c r="AF1194" s="26"/>
      <c r="AG1194" s="26"/>
      <c r="AH1194" s="26"/>
      <c r="AI1194" s="26"/>
      <c r="AJ1194" s="26" t="s">
        <v>3493</v>
      </c>
      <c r="AK1194" s="24"/>
      <c r="AL1194" s="24" t="s">
        <v>3749</v>
      </c>
      <c r="AM1194" s="26"/>
      <c r="AN1194" s="26"/>
      <c r="AO1194" s="26"/>
      <c r="AP1194" s="26"/>
      <c r="AQ1194" s="26"/>
      <c r="AR1194" s="26" t="s">
        <v>129</v>
      </c>
      <c r="AS1194" s="26"/>
      <c r="AT1194" s="26"/>
      <c r="AU1194" s="26" t="s">
        <v>128</v>
      </c>
      <c r="AV1194" s="26" t="s">
        <v>128</v>
      </c>
      <c r="AW1194" s="26" t="s">
        <v>128</v>
      </c>
      <c r="AX1194" s="26" t="s">
        <v>129</v>
      </c>
      <c r="AY1194" s="26"/>
      <c r="AZ1194" s="26" t="s">
        <v>3795</v>
      </c>
      <c r="BA1194" s="41"/>
    </row>
    <row r="1195" spans="1:53" ht="16.05" customHeight="1" x14ac:dyDescent="0.3">
      <c r="A1195" s="23">
        <v>2013</v>
      </c>
      <c r="B1195" s="24" t="s">
        <v>218</v>
      </c>
      <c r="C1195" s="24" t="s">
        <v>426</v>
      </c>
      <c r="D1195" s="24" t="s">
        <v>3516</v>
      </c>
      <c r="E1195" s="25">
        <v>41618</v>
      </c>
      <c r="F1195" s="38">
        <v>0.55146273148148151</v>
      </c>
      <c r="G1195" s="22">
        <v>41618</v>
      </c>
      <c r="H1195" s="37">
        <v>0.84312500000000001</v>
      </c>
      <c r="I1195" s="34" t="s">
        <v>6250</v>
      </c>
      <c r="J1195" s="43">
        <v>-1.615</v>
      </c>
      <c r="K1195" s="43">
        <v>100.989</v>
      </c>
      <c r="L1195" s="56">
        <v>50.9</v>
      </c>
      <c r="M1195" s="43">
        <v>4.5599999999999996</v>
      </c>
      <c r="N1195" s="43"/>
      <c r="O1195" s="57"/>
      <c r="P1195" s="57">
        <v>4.3</v>
      </c>
      <c r="Q1195" s="57">
        <v>2.8</v>
      </c>
      <c r="R1195" s="57">
        <v>5.5</v>
      </c>
      <c r="S1195" s="27" t="s">
        <v>5110</v>
      </c>
      <c r="T1195" s="26"/>
      <c r="U1195" s="24" t="s">
        <v>867</v>
      </c>
      <c r="V1195" s="58"/>
      <c r="W1195" s="58"/>
      <c r="X1195" s="26">
        <v>0</v>
      </c>
      <c r="Y1195" s="26">
        <v>0</v>
      </c>
      <c r="Z1195" s="26">
        <v>0</v>
      </c>
      <c r="AA1195" s="26"/>
      <c r="AB1195" s="58"/>
      <c r="AC1195" s="24"/>
      <c r="AD1195" s="26" t="s">
        <v>3489</v>
      </c>
      <c r="AE1195" s="26">
        <v>0</v>
      </c>
      <c r="AF1195" s="26"/>
      <c r="AG1195" s="26"/>
      <c r="AH1195" s="26"/>
      <c r="AI1195" s="26"/>
      <c r="AJ1195" s="26" t="s">
        <v>3493</v>
      </c>
      <c r="AK1195" s="24"/>
      <c r="AL1195" s="24" t="s">
        <v>3797</v>
      </c>
      <c r="AM1195" s="26"/>
      <c r="AN1195" s="26"/>
      <c r="AO1195" s="26"/>
      <c r="AP1195" s="26"/>
      <c r="AQ1195" s="26"/>
      <c r="AR1195" s="26" t="s">
        <v>129</v>
      </c>
      <c r="AS1195" s="26"/>
      <c r="AT1195" s="26"/>
      <c r="AU1195" s="26" t="s">
        <v>128</v>
      </c>
      <c r="AV1195" s="26" t="s">
        <v>128</v>
      </c>
      <c r="AW1195" s="26" t="s">
        <v>128</v>
      </c>
      <c r="AX1195" s="26" t="s">
        <v>129</v>
      </c>
      <c r="AY1195" s="26"/>
      <c r="AZ1195" s="26" t="s">
        <v>3796</v>
      </c>
      <c r="BA1195" s="41"/>
    </row>
    <row r="1196" spans="1:53" ht="16.05" customHeight="1" x14ac:dyDescent="0.3">
      <c r="A1196" s="26">
        <v>2013</v>
      </c>
      <c r="B1196" s="24" t="s">
        <v>294</v>
      </c>
      <c r="C1196" s="24" t="s">
        <v>304</v>
      </c>
      <c r="D1196" s="24" t="s">
        <v>4934</v>
      </c>
      <c r="E1196" s="25">
        <v>41619</v>
      </c>
      <c r="F1196" s="38">
        <v>0.99943599537037031</v>
      </c>
      <c r="G1196" s="22">
        <v>41620</v>
      </c>
      <c r="H1196" s="37">
        <v>0.54109953703703706</v>
      </c>
      <c r="I1196" s="34" t="s">
        <v>6250</v>
      </c>
      <c r="J1196" s="26">
        <v>-44.027000000000001</v>
      </c>
      <c r="K1196" s="26">
        <v>169.53299999999999</v>
      </c>
      <c r="L1196" s="26">
        <v>7.8</v>
      </c>
      <c r="M1196" s="43">
        <v>4.53</v>
      </c>
      <c r="N1196" s="43"/>
      <c r="O1196" s="57"/>
      <c r="P1196" s="57">
        <v>4</v>
      </c>
      <c r="Q1196" s="57">
        <v>3.5</v>
      </c>
      <c r="R1196" s="57">
        <v>4.5999999999999996</v>
      </c>
      <c r="S1196" s="24" t="s">
        <v>5110</v>
      </c>
      <c r="T1196" s="26" t="s">
        <v>139</v>
      </c>
      <c r="U1196" s="24" t="s">
        <v>867</v>
      </c>
      <c r="V1196" s="41"/>
      <c r="W1196" s="41"/>
      <c r="X1196" s="26">
        <v>0</v>
      </c>
      <c r="Y1196" s="26">
        <v>0</v>
      </c>
      <c r="Z1196" s="26">
        <v>0</v>
      </c>
      <c r="AA1196" s="26"/>
      <c r="AB1196" s="41"/>
      <c r="AC1196" s="41"/>
      <c r="AD1196" s="26" t="s">
        <v>3489</v>
      </c>
      <c r="AE1196" s="26">
        <v>0</v>
      </c>
      <c r="AF1196" s="41"/>
      <c r="AG1196" s="26"/>
      <c r="AH1196" s="26" t="s">
        <v>129</v>
      </c>
      <c r="AI1196" s="26"/>
      <c r="AJ1196" s="26" t="s">
        <v>1631</v>
      </c>
      <c r="AK1196" s="41"/>
      <c r="AL1196" s="24"/>
      <c r="AM1196" s="41"/>
      <c r="AN1196" s="41"/>
      <c r="AO1196" s="41"/>
      <c r="AP1196" s="41"/>
      <c r="AQ1196" s="41"/>
      <c r="AR1196" s="26" t="s">
        <v>129</v>
      </c>
      <c r="AS1196" s="26"/>
      <c r="AT1196" s="26"/>
      <c r="AU1196" s="26" t="s">
        <v>128</v>
      </c>
      <c r="AV1196" s="26" t="s">
        <v>128</v>
      </c>
      <c r="AW1196" s="26" t="s">
        <v>128</v>
      </c>
      <c r="AX1196" s="26" t="s">
        <v>129</v>
      </c>
      <c r="AY1196" s="26"/>
      <c r="AZ1196" s="26" t="s">
        <v>4935</v>
      </c>
      <c r="BA1196" s="41"/>
    </row>
    <row r="1197" spans="1:53" ht="16.05" customHeight="1" x14ac:dyDescent="0.3">
      <c r="A1197" s="23">
        <v>2013</v>
      </c>
      <c r="B1197" s="24" t="s">
        <v>148</v>
      </c>
      <c r="C1197" s="24" t="s">
        <v>191</v>
      </c>
      <c r="D1197" s="24" t="s">
        <v>3596</v>
      </c>
      <c r="E1197" s="25">
        <v>41621</v>
      </c>
      <c r="F1197" s="38">
        <v>0.3263611111111111</v>
      </c>
      <c r="G1197" s="22">
        <v>41620</v>
      </c>
      <c r="H1197" s="37">
        <v>0.99303240740740739</v>
      </c>
      <c r="I1197" s="34" t="s">
        <v>6250</v>
      </c>
      <c r="J1197" s="43">
        <v>35.808999999999997</v>
      </c>
      <c r="K1197" s="43">
        <v>-119.816</v>
      </c>
      <c r="L1197" s="56">
        <v>22.1</v>
      </c>
      <c r="M1197" s="43">
        <v>4.0999999999999996</v>
      </c>
      <c r="N1197" s="43"/>
      <c r="O1197" s="57"/>
      <c r="P1197" s="57">
        <v>4.0999999999999996</v>
      </c>
      <c r="Q1197" s="57"/>
      <c r="R1197" s="57">
        <v>4.2</v>
      </c>
      <c r="S1197" s="24" t="s">
        <v>35</v>
      </c>
      <c r="T1197" s="26"/>
      <c r="U1197" s="24" t="s">
        <v>867</v>
      </c>
      <c r="V1197" s="58"/>
      <c r="W1197" s="58"/>
      <c r="X1197" s="26">
        <v>0</v>
      </c>
      <c r="Y1197" s="26">
        <v>0</v>
      </c>
      <c r="Z1197" s="26">
        <v>0</v>
      </c>
      <c r="AA1197" s="26"/>
      <c r="AB1197" s="58"/>
      <c r="AC1197" s="24"/>
      <c r="AD1197" s="26" t="s">
        <v>3489</v>
      </c>
      <c r="AE1197" s="26">
        <v>0</v>
      </c>
      <c r="AF1197" s="26"/>
      <c r="AG1197" s="26"/>
      <c r="AH1197" s="26"/>
      <c r="AI1197" s="26"/>
      <c r="AJ1197" s="26" t="s">
        <v>1631</v>
      </c>
      <c r="AK1197" s="24"/>
      <c r="AL1197" s="24"/>
      <c r="AM1197" s="26"/>
      <c r="AN1197" s="26"/>
      <c r="AO1197" s="26"/>
      <c r="AP1197" s="26"/>
      <c r="AQ1197" s="26"/>
      <c r="AR1197" s="26" t="s">
        <v>129</v>
      </c>
      <c r="AS1197" s="26"/>
      <c r="AT1197" s="26"/>
      <c r="AU1197" s="26" t="s">
        <v>128</v>
      </c>
      <c r="AV1197" s="26" t="s">
        <v>128</v>
      </c>
      <c r="AW1197" s="26" t="s">
        <v>128</v>
      </c>
      <c r="AX1197" s="26" t="s">
        <v>129</v>
      </c>
      <c r="AY1197" s="26"/>
      <c r="AZ1197" s="26" t="s">
        <v>3801</v>
      </c>
      <c r="BA1197" s="41"/>
    </row>
    <row r="1198" spans="1:53" ht="16.05" customHeight="1" x14ac:dyDescent="0.3">
      <c r="A1198" s="23">
        <v>2013</v>
      </c>
      <c r="B1198" s="27" t="s">
        <v>130</v>
      </c>
      <c r="C1198" s="27" t="s">
        <v>131</v>
      </c>
      <c r="D1198" s="27" t="s">
        <v>3194</v>
      </c>
      <c r="E1198" s="28">
        <v>41624</v>
      </c>
      <c r="F1198" s="36">
        <v>0.21173611111111112</v>
      </c>
      <c r="G1198" s="22">
        <v>41624</v>
      </c>
      <c r="H1198" s="37">
        <v>0.5450694444444445</v>
      </c>
      <c r="I1198" s="34" t="s">
        <v>6250</v>
      </c>
      <c r="J1198" s="35">
        <v>31.065999999999999</v>
      </c>
      <c r="K1198" s="35">
        <v>110.41200000000001</v>
      </c>
      <c r="L1198" s="42">
        <v>17.8</v>
      </c>
      <c r="M1198" s="35">
        <v>4.97</v>
      </c>
      <c r="N1198" s="35"/>
      <c r="O1198" s="44"/>
      <c r="P1198" s="44">
        <v>5.0999999999999996</v>
      </c>
      <c r="Q1198" s="44"/>
      <c r="R1198" s="44"/>
      <c r="S1198" s="24" t="s">
        <v>5367</v>
      </c>
      <c r="T1198" s="23"/>
      <c r="U1198" s="27" t="s">
        <v>193</v>
      </c>
      <c r="V1198" s="46"/>
      <c r="W1198" s="93" t="s">
        <v>3195</v>
      </c>
      <c r="X1198" s="23"/>
      <c r="Y1198" s="23"/>
      <c r="Z1198" s="23">
        <v>6</v>
      </c>
      <c r="AA1198" s="23"/>
      <c r="AB1198" s="47">
        <v>2100</v>
      </c>
      <c r="AC1198" s="27"/>
      <c r="AD1198" s="23">
        <v>18000</v>
      </c>
      <c r="AE1198" s="23">
        <v>100</v>
      </c>
      <c r="AF1198" s="66">
        <v>6300000</v>
      </c>
      <c r="AG1198" s="23"/>
      <c r="AH1198" s="23" t="s">
        <v>129</v>
      </c>
      <c r="AI1198" s="23"/>
      <c r="AJ1198" s="23" t="s">
        <v>43</v>
      </c>
      <c r="AK1198" s="27"/>
      <c r="AL1198" s="27"/>
      <c r="AM1198" s="23"/>
      <c r="AN1198" s="23"/>
      <c r="AO1198" s="23"/>
      <c r="AP1198" s="23"/>
      <c r="AQ1198" s="23"/>
      <c r="AR1198" s="23"/>
      <c r="AS1198" s="23" t="s">
        <v>128</v>
      </c>
      <c r="AT1198" s="23"/>
      <c r="AU1198" s="23" t="s">
        <v>128</v>
      </c>
      <c r="AV1198" s="23" t="s">
        <v>129</v>
      </c>
      <c r="AW1198" s="23" t="s">
        <v>128</v>
      </c>
      <c r="AX1198" s="23" t="s">
        <v>129</v>
      </c>
      <c r="AY1198" s="23"/>
      <c r="AZ1198" s="23" t="s">
        <v>3196</v>
      </c>
      <c r="BA1198" s="65" t="s">
        <v>3197</v>
      </c>
    </row>
    <row r="1199" spans="1:53" ht="16.05" customHeight="1" x14ac:dyDescent="0.3">
      <c r="A1199" s="23">
        <v>2013</v>
      </c>
      <c r="B1199" s="24" t="s">
        <v>218</v>
      </c>
      <c r="C1199" s="24" t="s">
        <v>426</v>
      </c>
      <c r="D1199" s="24" t="s">
        <v>1914</v>
      </c>
      <c r="E1199" s="25">
        <v>41626</v>
      </c>
      <c r="F1199" s="38">
        <v>0.59339120370370368</v>
      </c>
      <c r="G1199" s="22">
        <v>41626</v>
      </c>
      <c r="H1199" s="37">
        <v>0.88505787037037031</v>
      </c>
      <c r="I1199" s="34" t="s">
        <v>6250</v>
      </c>
      <c r="J1199" s="43">
        <v>-6.85</v>
      </c>
      <c r="K1199" s="43">
        <v>106.83</v>
      </c>
      <c r="L1199" s="56">
        <v>10</v>
      </c>
      <c r="M1199" s="43">
        <v>4.3</v>
      </c>
      <c r="N1199" s="43"/>
      <c r="O1199" s="57">
        <v>4.3</v>
      </c>
      <c r="P1199" s="57"/>
      <c r="Q1199" s="57"/>
      <c r="R1199" s="57">
        <v>4.5</v>
      </c>
      <c r="S1199" s="67" t="s">
        <v>6107</v>
      </c>
      <c r="T1199" s="26"/>
      <c r="U1199" s="24"/>
      <c r="V1199" s="58"/>
      <c r="W1199" s="58"/>
      <c r="X1199" s="26">
        <v>0</v>
      </c>
      <c r="Y1199" s="26">
        <v>0</v>
      </c>
      <c r="Z1199" s="26">
        <v>0</v>
      </c>
      <c r="AA1199" s="26"/>
      <c r="AB1199" s="58"/>
      <c r="AC1199" s="24"/>
      <c r="AD1199" s="26" t="s">
        <v>2152</v>
      </c>
      <c r="AE1199" s="26" t="s">
        <v>232</v>
      </c>
      <c r="AF1199" s="26"/>
      <c r="AG1199" s="26"/>
      <c r="AH1199" s="26"/>
      <c r="AI1199" s="26"/>
      <c r="AJ1199" s="26"/>
      <c r="AK1199" s="24"/>
      <c r="AL1199" s="24"/>
      <c r="AM1199" s="26"/>
      <c r="AN1199" s="26"/>
      <c r="AO1199" s="26"/>
      <c r="AP1199" s="26"/>
      <c r="AQ1199" s="26"/>
      <c r="AR1199" s="26" t="s">
        <v>129</v>
      </c>
      <c r="AS1199" s="26"/>
      <c r="AT1199" s="26"/>
      <c r="AU1199" s="26" t="s">
        <v>128</v>
      </c>
      <c r="AV1199" s="26" t="s">
        <v>128</v>
      </c>
      <c r="AW1199" s="26" t="s">
        <v>128</v>
      </c>
      <c r="AX1199" s="26" t="s">
        <v>129</v>
      </c>
      <c r="AY1199" s="26"/>
      <c r="AZ1199" s="26" t="s">
        <v>3802</v>
      </c>
      <c r="BA1199" s="41"/>
    </row>
    <row r="1200" spans="1:53" ht="16.05" customHeight="1" x14ac:dyDescent="0.3">
      <c r="A1200" s="23">
        <v>2013</v>
      </c>
      <c r="B1200" s="24" t="s">
        <v>357</v>
      </c>
      <c r="C1200" s="24" t="s">
        <v>648</v>
      </c>
      <c r="D1200" s="24" t="s">
        <v>648</v>
      </c>
      <c r="E1200" s="25">
        <v>41627</v>
      </c>
      <c r="F1200" s="38">
        <v>0.81159143518518517</v>
      </c>
      <c r="G1200" s="22">
        <v>41628</v>
      </c>
      <c r="H1200" s="37">
        <v>1.9918981481481482E-2</v>
      </c>
      <c r="I1200" s="34" t="s">
        <v>6250</v>
      </c>
      <c r="J1200" s="43">
        <v>27.48</v>
      </c>
      <c r="K1200" s="43">
        <v>67.62</v>
      </c>
      <c r="L1200" s="56">
        <v>12</v>
      </c>
      <c r="M1200" s="35">
        <v>5.3920000000000003</v>
      </c>
      <c r="N1200" s="43"/>
      <c r="O1200" s="57"/>
      <c r="P1200" s="57">
        <v>5.5</v>
      </c>
      <c r="Q1200" s="57">
        <v>4.9000000000000004</v>
      </c>
      <c r="R1200" s="57">
        <v>5.6</v>
      </c>
      <c r="S1200" s="24" t="s">
        <v>5345</v>
      </c>
      <c r="T1200" s="26" t="s">
        <v>134</v>
      </c>
      <c r="U1200" s="24" t="s">
        <v>867</v>
      </c>
      <c r="V1200" s="58"/>
      <c r="W1200" s="58"/>
      <c r="X1200" s="26"/>
      <c r="Y1200" s="26"/>
      <c r="Z1200" s="26"/>
      <c r="AA1200" s="26"/>
      <c r="AB1200" s="58"/>
      <c r="AC1200" s="24"/>
      <c r="AD1200" s="26" t="s">
        <v>1050</v>
      </c>
      <c r="AE1200" s="26">
        <v>0</v>
      </c>
      <c r="AF1200" s="26"/>
      <c r="AG1200" s="26"/>
      <c r="AH1200" s="26"/>
      <c r="AI1200" s="26"/>
      <c r="AJ1200" s="26" t="s">
        <v>1631</v>
      </c>
      <c r="AK1200" s="24" t="s">
        <v>290</v>
      </c>
      <c r="AL1200" s="24"/>
      <c r="AM1200" s="26"/>
      <c r="AN1200" s="26"/>
      <c r="AO1200" s="26"/>
      <c r="AP1200" s="26"/>
      <c r="AQ1200" s="26"/>
      <c r="AR1200" s="26" t="s">
        <v>129</v>
      </c>
      <c r="AS1200" s="26"/>
      <c r="AT1200" s="26"/>
      <c r="AU1200" s="26" t="s">
        <v>128</v>
      </c>
      <c r="AV1200" s="26" t="s">
        <v>128</v>
      </c>
      <c r="AW1200" s="26" t="s">
        <v>128</v>
      </c>
      <c r="AX1200" s="26" t="s">
        <v>129</v>
      </c>
      <c r="AY1200" s="26"/>
      <c r="AZ1200" s="26" t="s">
        <v>3803</v>
      </c>
      <c r="BA1200" s="41"/>
    </row>
    <row r="1201" spans="1:53" ht="16.05" customHeight="1" x14ac:dyDescent="0.3">
      <c r="A1201" s="23">
        <v>2013</v>
      </c>
      <c r="B1201" s="24" t="s">
        <v>148</v>
      </c>
      <c r="C1201" s="24" t="s">
        <v>149</v>
      </c>
      <c r="D1201" s="24" t="s">
        <v>3804</v>
      </c>
      <c r="E1201" s="25">
        <v>41628</v>
      </c>
      <c r="F1201" s="38">
        <v>0.22721064814814815</v>
      </c>
      <c r="G1201" s="22">
        <v>41627</v>
      </c>
      <c r="H1201" s="37">
        <v>0.89387731481481481</v>
      </c>
      <c r="I1201" s="34" t="s">
        <v>6250</v>
      </c>
      <c r="J1201" s="43">
        <v>31.34</v>
      </c>
      <c r="K1201" s="43">
        <v>-115.96</v>
      </c>
      <c r="L1201" s="56">
        <v>22.4</v>
      </c>
      <c r="M1201" s="35">
        <v>5.0709999999999997</v>
      </c>
      <c r="N1201" s="43"/>
      <c r="O1201" s="57"/>
      <c r="P1201" s="57">
        <v>4.7</v>
      </c>
      <c r="Q1201" s="57">
        <v>4.2</v>
      </c>
      <c r="R1201" s="57">
        <v>5.2</v>
      </c>
      <c r="S1201" s="27" t="s">
        <v>5349</v>
      </c>
      <c r="T1201" s="26"/>
      <c r="U1201" s="24" t="s">
        <v>867</v>
      </c>
      <c r="V1201" s="58"/>
      <c r="W1201" s="58"/>
      <c r="X1201" s="26">
        <v>0</v>
      </c>
      <c r="Y1201" s="26">
        <v>0</v>
      </c>
      <c r="Z1201" s="26">
        <v>0</v>
      </c>
      <c r="AA1201" s="26"/>
      <c r="AB1201" s="58"/>
      <c r="AC1201" s="24"/>
      <c r="AD1201" s="26" t="s">
        <v>1050</v>
      </c>
      <c r="AE1201" s="26">
        <v>0</v>
      </c>
      <c r="AF1201" s="26"/>
      <c r="AG1201" s="26"/>
      <c r="AH1201" s="26"/>
      <c r="AI1201" s="26"/>
      <c r="AJ1201" s="26" t="s">
        <v>1631</v>
      </c>
      <c r="AK1201" s="24"/>
      <c r="AL1201" s="24"/>
      <c r="AM1201" s="26"/>
      <c r="AN1201" s="26"/>
      <c r="AO1201" s="26"/>
      <c r="AP1201" s="26"/>
      <c r="AQ1201" s="26"/>
      <c r="AR1201" s="26" t="s">
        <v>129</v>
      </c>
      <c r="AS1201" s="26"/>
      <c r="AT1201" s="26"/>
      <c r="AU1201" s="26" t="s">
        <v>128</v>
      </c>
      <c r="AV1201" s="26" t="s">
        <v>128</v>
      </c>
      <c r="AW1201" s="26" t="s">
        <v>128</v>
      </c>
      <c r="AX1201" s="26" t="s">
        <v>129</v>
      </c>
      <c r="AY1201" s="26"/>
      <c r="AZ1201" s="26" t="s">
        <v>3805</v>
      </c>
      <c r="BA1201" s="41"/>
    </row>
    <row r="1202" spans="1:53" ht="16.05" customHeight="1" x14ac:dyDescent="0.3">
      <c r="A1202" s="23">
        <v>2013</v>
      </c>
      <c r="B1202" s="24" t="s">
        <v>590</v>
      </c>
      <c r="C1202" s="24" t="s">
        <v>590</v>
      </c>
      <c r="D1202" s="24" t="s">
        <v>3806</v>
      </c>
      <c r="E1202" s="25">
        <v>41629</v>
      </c>
      <c r="F1202" s="38">
        <v>0.7443336805555556</v>
      </c>
      <c r="G1202" s="22">
        <v>41630</v>
      </c>
      <c r="H1202" s="37">
        <v>7.7662037037037043E-2</v>
      </c>
      <c r="I1202" s="34" t="s">
        <v>6250</v>
      </c>
      <c r="J1202" s="43">
        <v>53.444000000000003</v>
      </c>
      <c r="K1202" s="43">
        <v>91.700999999999993</v>
      </c>
      <c r="L1202" s="56">
        <v>8.4</v>
      </c>
      <c r="M1202" s="43">
        <v>4.96</v>
      </c>
      <c r="N1202" s="43"/>
      <c r="O1202" s="57"/>
      <c r="P1202" s="57">
        <v>4.9000000000000004</v>
      </c>
      <c r="Q1202" s="57">
        <v>4.2</v>
      </c>
      <c r="R1202" s="57">
        <v>5</v>
      </c>
      <c r="S1202" s="27" t="s">
        <v>5110</v>
      </c>
      <c r="T1202" s="26" t="s">
        <v>139</v>
      </c>
      <c r="U1202" s="24" t="s">
        <v>867</v>
      </c>
      <c r="V1202" s="58"/>
      <c r="W1202" s="58"/>
      <c r="X1202" s="26">
        <v>0</v>
      </c>
      <c r="Y1202" s="26">
        <v>0</v>
      </c>
      <c r="Z1202" s="26">
        <v>0</v>
      </c>
      <c r="AA1202" s="26"/>
      <c r="AB1202" s="58"/>
      <c r="AC1202" s="24"/>
      <c r="AD1202" s="26" t="s">
        <v>1050</v>
      </c>
      <c r="AE1202" s="26">
        <v>0</v>
      </c>
      <c r="AF1202" s="26"/>
      <c r="AG1202" s="26"/>
      <c r="AH1202" s="26"/>
      <c r="AI1202" s="26"/>
      <c r="AJ1202" s="26" t="s">
        <v>1631</v>
      </c>
      <c r="AK1202" s="24"/>
      <c r="AL1202" s="24"/>
      <c r="AM1202" s="26"/>
      <c r="AN1202" s="26"/>
      <c r="AO1202" s="26"/>
      <c r="AP1202" s="26"/>
      <c r="AQ1202" s="26"/>
      <c r="AR1202" s="26" t="s">
        <v>129</v>
      </c>
      <c r="AS1202" s="26"/>
      <c r="AT1202" s="26"/>
      <c r="AU1202" s="26" t="s">
        <v>128</v>
      </c>
      <c r="AV1202" s="26" t="s">
        <v>128</v>
      </c>
      <c r="AW1202" s="26" t="s">
        <v>128</v>
      </c>
      <c r="AX1202" s="26" t="s">
        <v>129</v>
      </c>
      <c r="AY1202" s="26"/>
      <c r="AZ1202" s="26" t="s">
        <v>3807</v>
      </c>
      <c r="BA1202" s="41"/>
    </row>
    <row r="1203" spans="1:53" ht="16.05" customHeight="1" x14ac:dyDescent="0.3">
      <c r="A1203" s="23">
        <v>2013</v>
      </c>
      <c r="B1203" s="24" t="s">
        <v>159</v>
      </c>
      <c r="C1203" s="24" t="s">
        <v>160</v>
      </c>
      <c r="D1203" s="24" t="s">
        <v>3808</v>
      </c>
      <c r="E1203" s="25">
        <v>41630</v>
      </c>
      <c r="F1203" s="38">
        <v>0.421246412037037</v>
      </c>
      <c r="G1203" s="22">
        <v>41630</v>
      </c>
      <c r="H1203" s="37">
        <v>0.46291666666666664</v>
      </c>
      <c r="I1203" s="34" t="s">
        <v>6250</v>
      </c>
      <c r="J1203" s="43">
        <v>43.381</v>
      </c>
      <c r="K1203" s="43">
        <v>12.519</v>
      </c>
      <c r="L1203" s="56">
        <v>8.6</v>
      </c>
      <c r="M1203" s="43">
        <v>4.22</v>
      </c>
      <c r="N1203" s="43"/>
      <c r="O1203" s="57"/>
      <c r="P1203" s="57">
        <v>4.2</v>
      </c>
      <c r="Q1203" s="57"/>
      <c r="R1203" s="57">
        <v>4</v>
      </c>
      <c r="S1203" s="24" t="s">
        <v>5295</v>
      </c>
      <c r="T1203" s="26" t="s">
        <v>3611</v>
      </c>
      <c r="U1203" s="24" t="s">
        <v>867</v>
      </c>
      <c r="V1203" s="58"/>
      <c r="W1203" s="58"/>
      <c r="X1203" s="26">
        <v>0</v>
      </c>
      <c r="Y1203" s="26">
        <v>0</v>
      </c>
      <c r="Z1203" s="26">
        <v>0</v>
      </c>
      <c r="AA1203" s="26"/>
      <c r="AB1203" s="58"/>
      <c r="AC1203" s="24"/>
      <c r="AD1203" s="26" t="s">
        <v>3483</v>
      </c>
      <c r="AE1203" s="26">
        <v>0</v>
      </c>
      <c r="AF1203" s="26"/>
      <c r="AG1203" s="26"/>
      <c r="AH1203" s="26"/>
      <c r="AI1203" s="26"/>
      <c r="AJ1203" s="26" t="s">
        <v>1631</v>
      </c>
      <c r="AK1203" s="24"/>
      <c r="AL1203" s="24"/>
      <c r="AM1203" s="26"/>
      <c r="AN1203" s="26"/>
      <c r="AO1203" s="26"/>
      <c r="AP1203" s="26"/>
      <c r="AQ1203" s="26"/>
      <c r="AR1203" s="26" t="s">
        <v>129</v>
      </c>
      <c r="AS1203" s="26"/>
      <c r="AT1203" s="26"/>
      <c r="AU1203" s="26" t="s">
        <v>128</v>
      </c>
      <c r="AV1203" s="26" t="s">
        <v>128</v>
      </c>
      <c r="AW1203" s="26" t="s">
        <v>128</v>
      </c>
      <c r="AX1203" s="26" t="s">
        <v>129</v>
      </c>
      <c r="AY1203" s="26"/>
      <c r="AZ1203" s="26" t="s">
        <v>3809</v>
      </c>
      <c r="BA1203" s="41"/>
    </row>
    <row r="1204" spans="1:53" ht="16.05" customHeight="1" x14ac:dyDescent="0.3">
      <c r="A1204" s="23">
        <v>2013</v>
      </c>
      <c r="B1204" s="24" t="s">
        <v>159</v>
      </c>
      <c r="C1204" s="24" t="s">
        <v>229</v>
      </c>
      <c r="D1204" s="24" t="s">
        <v>3810</v>
      </c>
      <c r="E1204" s="25">
        <v>41635</v>
      </c>
      <c r="F1204" s="38">
        <v>0.74034027777777778</v>
      </c>
      <c r="G1204" s="25">
        <v>41635</v>
      </c>
      <c r="H1204" s="38">
        <v>0.74034027777777778</v>
      </c>
      <c r="I1204" s="34" t="s">
        <v>6252</v>
      </c>
      <c r="J1204" s="43">
        <v>27.69</v>
      </c>
      <c r="K1204" s="43">
        <v>-18.28</v>
      </c>
      <c r="L1204" s="56">
        <v>12</v>
      </c>
      <c r="M1204" s="35">
        <v>5.181</v>
      </c>
      <c r="N1204" s="43"/>
      <c r="O1204" s="57"/>
      <c r="P1204" s="57">
        <v>5.3</v>
      </c>
      <c r="Q1204" s="57">
        <v>4.7</v>
      </c>
      <c r="R1204" s="57">
        <v>5.0999999999999996</v>
      </c>
      <c r="S1204" s="24" t="s">
        <v>5321</v>
      </c>
      <c r="T1204" s="26"/>
      <c r="U1204" s="24" t="s">
        <v>867</v>
      </c>
      <c r="V1204" s="58"/>
      <c r="W1204" s="58"/>
      <c r="X1204" s="26">
        <v>0</v>
      </c>
      <c r="Y1204" s="26">
        <v>0</v>
      </c>
      <c r="Z1204" s="26">
        <v>0</v>
      </c>
      <c r="AA1204" s="26"/>
      <c r="AB1204" s="58"/>
      <c r="AC1204" s="24"/>
      <c r="AD1204" s="26" t="s">
        <v>3489</v>
      </c>
      <c r="AE1204" s="26">
        <v>0</v>
      </c>
      <c r="AF1204" s="26"/>
      <c r="AG1204" s="26"/>
      <c r="AH1204" s="26"/>
      <c r="AI1204" s="26"/>
      <c r="AJ1204" s="26" t="s">
        <v>1631</v>
      </c>
      <c r="AK1204" s="24"/>
      <c r="AL1204" s="24"/>
      <c r="AM1204" s="26"/>
      <c r="AN1204" s="26"/>
      <c r="AO1204" s="26"/>
      <c r="AP1204" s="26"/>
      <c r="AQ1204" s="26"/>
      <c r="AR1204" s="26" t="s">
        <v>129</v>
      </c>
      <c r="AS1204" s="26"/>
      <c r="AT1204" s="26"/>
      <c r="AU1204" s="26" t="s">
        <v>128</v>
      </c>
      <c r="AV1204" s="26" t="s">
        <v>128</v>
      </c>
      <c r="AW1204" s="26" t="s">
        <v>128</v>
      </c>
      <c r="AX1204" s="26" t="s">
        <v>129</v>
      </c>
      <c r="AY1204" s="26"/>
      <c r="AZ1204" s="26" t="s">
        <v>3811</v>
      </c>
      <c r="BA1204" s="41"/>
    </row>
    <row r="1205" spans="1:53" ht="16.05" customHeight="1" x14ac:dyDescent="0.3">
      <c r="A1205" s="23">
        <v>2013</v>
      </c>
      <c r="B1205" s="24" t="s">
        <v>187</v>
      </c>
      <c r="C1205" s="24" t="s">
        <v>188</v>
      </c>
      <c r="D1205" s="24" t="s">
        <v>3812</v>
      </c>
      <c r="E1205" s="25">
        <v>41636</v>
      </c>
      <c r="F1205" s="38">
        <v>0.95594305555555559</v>
      </c>
      <c r="G1205" s="22">
        <v>41637</v>
      </c>
      <c r="H1205" s="37">
        <v>0.10177083333333332</v>
      </c>
      <c r="I1205" s="34" t="s">
        <v>6250</v>
      </c>
      <c r="J1205" s="43">
        <v>32.856000000000002</v>
      </c>
      <c r="K1205" s="43">
        <v>47.616</v>
      </c>
      <c r="L1205" s="56">
        <v>21</v>
      </c>
      <c r="M1205" s="43">
        <v>4.7699999999999996</v>
      </c>
      <c r="N1205" s="43"/>
      <c r="O1205" s="57"/>
      <c r="P1205" s="57">
        <v>4.9000000000000004</v>
      </c>
      <c r="Q1205" s="57">
        <v>3.9</v>
      </c>
      <c r="R1205" s="57">
        <v>4.7</v>
      </c>
      <c r="S1205" s="27" t="s">
        <v>5110</v>
      </c>
      <c r="T1205" s="26"/>
      <c r="U1205" s="24" t="s">
        <v>867</v>
      </c>
      <c r="V1205" s="58"/>
      <c r="W1205" s="58"/>
      <c r="X1205" s="26">
        <v>0</v>
      </c>
      <c r="Y1205" s="26">
        <v>0</v>
      </c>
      <c r="Z1205" s="26">
        <v>0</v>
      </c>
      <c r="AA1205" s="26"/>
      <c r="AB1205" s="58"/>
      <c r="AC1205" s="24"/>
      <c r="AD1205" s="26" t="s">
        <v>2152</v>
      </c>
      <c r="AE1205" s="26" t="s">
        <v>232</v>
      </c>
      <c r="AF1205" s="26"/>
      <c r="AG1205" s="26"/>
      <c r="AH1205" s="26"/>
      <c r="AI1205" s="26"/>
      <c r="AJ1205" s="26" t="s">
        <v>3476</v>
      </c>
      <c r="AK1205" s="24"/>
      <c r="AL1205" s="24" t="s">
        <v>3814</v>
      </c>
      <c r="AM1205" s="26"/>
      <c r="AN1205" s="26"/>
      <c r="AO1205" s="26"/>
      <c r="AP1205" s="26"/>
      <c r="AQ1205" s="26"/>
      <c r="AR1205" s="26" t="s">
        <v>129</v>
      </c>
      <c r="AS1205" s="26"/>
      <c r="AT1205" s="26"/>
      <c r="AU1205" s="26" t="s">
        <v>128</v>
      </c>
      <c r="AV1205" s="26" t="s">
        <v>128</v>
      </c>
      <c r="AW1205" s="26" t="s">
        <v>128</v>
      </c>
      <c r="AX1205" s="26" t="s">
        <v>129</v>
      </c>
      <c r="AY1205" s="26"/>
      <c r="AZ1205" s="26" t="s">
        <v>3813</v>
      </c>
      <c r="BA1205" s="41"/>
    </row>
    <row r="1206" spans="1:53" ht="16.05" customHeight="1" x14ac:dyDescent="0.3">
      <c r="A1206" s="23">
        <v>2013</v>
      </c>
      <c r="B1206" s="24" t="s">
        <v>159</v>
      </c>
      <c r="C1206" s="24" t="s">
        <v>160</v>
      </c>
      <c r="D1206" s="24" t="s">
        <v>3815</v>
      </c>
      <c r="E1206" s="25">
        <v>41637</v>
      </c>
      <c r="F1206" s="38">
        <v>0.71442129629629625</v>
      </c>
      <c r="G1206" s="22">
        <v>41637</v>
      </c>
      <c r="H1206" s="37">
        <v>0.75608796296296299</v>
      </c>
      <c r="I1206" s="34" t="s">
        <v>6250</v>
      </c>
      <c r="J1206" s="43">
        <v>41.33</v>
      </c>
      <c r="K1206" s="43">
        <v>14.51</v>
      </c>
      <c r="L1206" s="56">
        <v>12.5</v>
      </c>
      <c r="M1206" s="35">
        <v>5.2060000000000004</v>
      </c>
      <c r="N1206" s="43">
        <v>5.16</v>
      </c>
      <c r="O1206" s="57"/>
      <c r="P1206" s="57">
        <v>5.2</v>
      </c>
      <c r="Q1206" s="57">
        <v>4.7</v>
      </c>
      <c r="R1206" s="57">
        <v>4.9000000000000004</v>
      </c>
      <c r="S1206" s="24" t="s">
        <v>5547</v>
      </c>
      <c r="T1206" s="26" t="s">
        <v>497</v>
      </c>
      <c r="U1206" s="24" t="s">
        <v>867</v>
      </c>
      <c r="V1206" s="58"/>
      <c r="W1206" s="58"/>
      <c r="X1206" s="26">
        <v>1</v>
      </c>
      <c r="Y1206" s="26">
        <v>0</v>
      </c>
      <c r="Z1206" s="26">
        <v>2</v>
      </c>
      <c r="AA1206" s="26"/>
      <c r="AB1206" s="58"/>
      <c r="AC1206" s="24" t="s">
        <v>3520</v>
      </c>
      <c r="AD1206" s="26" t="s">
        <v>1050</v>
      </c>
      <c r="AE1206" s="26">
        <v>0</v>
      </c>
      <c r="AF1206" s="26"/>
      <c r="AG1206" s="26"/>
      <c r="AH1206" s="26"/>
      <c r="AI1206" s="26"/>
      <c r="AJ1206" s="26" t="s">
        <v>1631</v>
      </c>
      <c r="AK1206" s="24"/>
      <c r="AL1206" s="24"/>
      <c r="AM1206" s="26"/>
      <c r="AN1206" s="26"/>
      <c r="AO1206" s="26"/>
      <c r="AP1206" s="26"/>
      <c r="AQ1206" s="26"/>
      <c r="AR1206" s="26" t="s">
        <v>129</v>
      </c>
      <c r="AS1206" s="26"/>
      <c r="AT1206" s="26"/>
      <c r="AU1206" s="26" t="s">
        <v>128</v>
      </c>
      <c r="AV1206" s="26" t="s">
        <v>128</v>
      </c>
      <c r="AW1206" s="26" t="s">
        <v>128</v>
      </c>
      <c r="AX1206" s="26" t="s">
        <v>129</v>
      </c>
      <c r="AY1206" s="26"/>
      <c r="AZ1206" s="26" t="s">
        <v>3816</v>
      </c>
      <c r="BA1206" s="41"/>
    </row>
    <row r="1207" spans="1:53" ht="16.05" customHeight="1" x14ac:dyDescent="0.3">
      <c r="A1207" s="26">
        <v>2013</v>
      </c>
      <c r="B1207" s="24" t="s">
        <v>598</v>
      </c>
      <c r="C1207" s="24" t="s">
        <v>598</v>
      </c>
      <c r="D1207" s="24" t="s">
        <v>599</v>
      </c>
      <c r="E1207" s="25">
        <v>41639</v>
      </c>
      <c r="F1207" s="38">
        <v>4.3753009259259262E-2</v>
      </c>
      <c r="G1207" s="22">
        <v>41639</v>
      </c>
      <c r="H1207" s="37">
        <v>0.41875000000000001</v>
      </c>
      <c r="I1207" s="34" t="s">
        <v>6250</v>
      </c>
      <c r="J1207" s="26">
        <v>36.689900000000002</v>
      </c>
      <c r="K1207" s="26">
        <v>140.67429999999999</v>
      </c>
      <c r="L1207" s="26">
        <v>13.7</v>
      </c>
      <c r="M1207" s="35">
        <v>5.0869999999999997</v>
      </c>
      <c r="N1207" s="43">
        <v>5</v>
      </c>
      <c r="O1207" s="57"/>
      <c r="P1207" s="57">
        <v>5.0999999999999996</v>
      </c>
      <c r="Q1207" s="57">
        <v>4.5</v>
      </c>
      <c r="R1207" s="57">
        <v>5.4</v>
      </c>
      <c r="S1207" s="24" t="s">
        <v>5412</v>
      </c>
      <c r="T1207" s="26" t="s">
        <v>3990</v>
      </c>
      <c r="U1207" s="24"/>
      <c r="V1207" s="41"/>
      <c r="W1207" s="41"/>
      <c r="X1207" s="26">
        <v>0</v>
      </c>
      <c r="Y1207" s="26">
        <v>0</v>
      </c>
      <c r="Z1207" s="26">
        <v>1</v>
      </c>
      <c r="AA1207" s="26"/>
      <c r="AB1207" s="41"/>
      <c r="AC1207" s="41" t="s">
        <v>4936</v>
      </c>
      <c r="AD1207" s="26">
        <v>0</v>
      </c>
      <c r="AE1207" s="26">
        <v>0</v>
      </c>
      <c r="AF1207" s="41"/>
      <c r="AG1207" s="26"/>
      <c r="AH1207" s="26"/>
      <c r="AI1207" s="26"/>
      <c r="AJ1207" s="26" t="s">
        <v>1631</v>
      </c>
      <c r="AK1207" s="41"/>
      <c r="AL1207" s="24"/>
      <c r="AM1207" s="41"/>
      <c r="AN1207" s="41"/>
      <c r="AO1207" s="41"/>
      <c r="AP1207" s="41"/>
      <c r="AQ1207" s="41"/>
      <c r="AR1207" s="26" t="s">
        <v>129</v>
      </c>
      <c r="AS1207" s="26"/>
      <c r="AT1207" s="26"/>
      <c r="AU1207" s="26" t="s">
        <v>128</v>
      </c>
      <c r="AV1207" s="26" t="s">
        <v>128</v>
      </c>
      <c r="AW1207" s="26" t="s">
        <v>128</v>
      </c>
      <c r="AX1207" s="26" t="s">
        <v>129</v>
      </c>
      <c r="AY1207" s="26"/>
      <c r="AZ1207" s="26" t="s">
        <v>4937</v>
      </c>
      <c r="BA1207" s="41"/>
    </row>
    <row r="1208" spans="1:53" ht="16.05" customHeight="1" x14ac:dyDescent="0.3">
      <c r="A1208" s="23">
        <v>2014</v>
      </c>
      <c r="B1208" s="27" t="s">
        <v>187</v>
      </c>
      <c r="C1208" s="27" t="s">
        <v>188</v>
      </c>
      <c r="D1208" s="27" t="s">
        <v>3198</v>
      </c>
      <c r="E1208" s="28">
        <v>41641</v>
      </c>
      <c r="F1208" s="36">
        <v>0.13465277777777776</v>
      </c>
      <c r="G1208" s="22">
        <v>41641</v>
      </c>
      <c r="H1208" s="37">
        <v>0.2804861111111111</v>
      </c>
      <c r="I1208" s="34" t="s">
        <v>6250</v>
      </c>
      <c r="J1208" s="35">
        <v>27.15</v>
      </c>
      <c r="K1208" s="35">
        <v>54.448</v>
      </c>
      <c r="L1208" s="42">
        <v>8</v>
      </c>
      <c r="M1208" s="35">
        <v>5.3339999999999996</v>
      </c>
      <c r="N1208" s="43"/>
      <c r="O1208" s="44"/>
      <c r="P1208" s="44">
        <v>5.3</v>
      </c>
      <c r="Q1208" s="44">
        <v>4.9000000000000004</v>
      </c>
      <c r="R1208" s="44"/>
      <c r="S1208" s="24" t="s">
        <v>5368</v>
      </c>
      <c r="T1208" s="23" t="s">
        <v>139</v>
      </c>
      <c r="U1208" s="27"/>
      <c r="V1208" s="46">
        <v>249000</v>
      </c>
      <c r="W1208" s="47">
        <v>330</v>
      </c>
      <c r="X1208" s="23">
        <v>1</v>
      </c>
      <c r="Y1208" s="26">
        <v>1</v>
      </c>
      <c r="Z1208" s="23">
        <v>30</v>
      </c>
      <c r="AA1208" s="23"/>
      <c r="AB1208" s="47"/>
      <c r="AC1208" s="41" t="s">
        <v>5691</v>
      </c>
      <c r="AD1208" s="23">
        <v>2500</v>
      </c>
      <c r="AE1208" s="23">
        <v>800</v>
      </c>
      <c r="AF1208" s="66">
        <v>2000000</v>
      </c>
      <c r="AG1208" s="23" t="s">
        <v>129</v>
      </c>
      <c r="AH1208" s="23"/>
      <c r="AI1208" s="23"/>
      <c r="AJ1208" s="23" t="s">
        <v>43</v>
      </c>
      <c r="AK1208" s="27" t="s">
        <v>3200</v>
      </c>
      <c r="AL1208" s="27" t="s">
        <v>3201</v>
      </c>
      <c r="AM1208" s="23"/>
      <c r="AN1208" s="23"/>
      <c r="AO1208" s="23"/>
      <c r="AP1208" s="23"/>
      <c r="AQ1208" s="23"/>
      <c r="AR1208" s="23"/>
      <c r="AS1208" s="23" t="s">
        <v>128</v>
      </c>
      <c r="AT1208" s="23"/>
      <c r="AU1208" s="23" t="s">
        <v>129</v>
      </c>
      <c r="AV1208" s="23" t="s">
        <v>129</v>
      </c>
      <c r="AW1208" s="23" t="s">
        <v>128</v>
      </c>
      <c r="AX1208" s="23" t="s">
        <v>129</v>
      </c>
      <c r="AY1208" s="23"/>
      <c r="AZ1208" s="23" t="s">
        <v>3199</v>
      </c>
      <c r="BA1208" s="65" t="s">
        <v>5692</v>
      </c>
    </row>
    <row r="1209" spans="1:53" ht="16.05" customHeight="1" x14ac:dyDescent="0.3">
      <c r="A1209" s="23">
        <v>2014</v>
      </c>
      <c r="B1209" s="24" t="s">
        <v>187</v>
      </c>
      <c r="C1209" s="24" t="s">
        <v>188</v>
      </c>
      <c r="D1209" s="24" t="s">
        <v>3578</v>
      </c>
      <c r="E1209" s="25">
        <v>41642</v>
      </c>
      <c r="F1209" s="38">
        <v>0.59860011574074068</v>
      </c>
      <c r="G1209" s="22">
        <v>41642</v>
      </c>
      <c r="H1209" s="37">
        <v>0.74443287037037031</v>
      </c>
      <c r="I1209" s="34" t="s">
        <v>6250</v>
      </c>
      <c r="J1209" s="43">
        <v>27.768999999999998</v>
      </c>
      <c r="K1209" s="43">
        <v>52.057000000000002</v>
      </c>
      <c r="L1209" s="56">
        <v>26</v>
      </c>
      <c r="M1209" s="43">
        <v>4.7699999999999996</v>
      </c>
      <c r="N1209" s="43"/>
      <c r="O1209" s="57"/>
      <c r="P1209" s="57">
        <v>4.5999999999999996</v>
      </c>
      <c r="Q1209" s="57">
        <v>3.9</v>
      </c>
      <c r="R1209" s="57">
        <v>4.7</v>
      </c>
      <c r="S1209" s="27" t="s">
        <v>5110</v>
      </c>
      <c r="T1209" s="26"/>
      <c r="U1209" s="24" t="s">
        <v>867</v>
      </c>
      <c r="V1209" s="58"/>
      <c r="W1209" s="58"/>
      <c r="X1209" s="26">
        <v>0</v>
      </c>
      <c r="Y1209" s="26">
        <v>0</v>
      </c>
      <c r="Z1209" s="26">
        <v>0</v>
      </c>
      <c r="AA1209" s="26"/>
      <c r="AB1209" s="58"/>
      <c r="AC1209" s="24"/>
      <c r="AD1209" s="26" t="s">
        <v>1050</v>
      </c>
      <c r="AE1209" s="26">
        <v>0</v>
      </c>
      <c r="AF1209" s="26"/>
      <c r="AG1209" s="26"/>
      <c r="AH1209" s="26"/>
      <c r="AI1209" s="26"/>
      <c r="AJ1209" s="26" t="s">
        <v>1631</v>
      </c>
      <c r="AK1209" s="24"/>
      <c r="AL1209" s="24"/>
      <c r="AM1209" s="26"/>
      <c r="AN1209" s="26"/>
      <c r="AO1209" s="26"/>
      <c r="AP1209" s="26"/>
      <c r="AQ1209" s="26"/>
      <c r="AR1209" s="26" t="s">
        <v>129</v>
      </c>
      <c r="AS1209" s="26"/>
      <c r="AT1209" s="26"/>
      <c r="AU1209" s="26" t="s">
        <v>128</v>
      </c>
      <c r="AV1209" s="26" t="s">
        <v>128</v>
      </c>
      <c r="AW1209" s="26" t="s">
        <v>128</v>
      </c>
      <c r="AX1209" s="26" t="s">
        <v>129</v>
      </c>
      <c r="AY1209" s="26"/>
      <c r="AZ1209" s="26" t="s">
        <v>3817</v>
      </c>
      <c r="BA1209" s="41"/>
    </row>
    <row r="1210" spans="1:53" ht="16.05" customHeight="1" x14ac:dyDescent="0.3">
      <c r="A1210" s="23">
        <v>2014</v>
      </c>
      <c r="B1210" s="27" t="s">
        <v>269</v>
      </c>
      <c r="C1210" s="27" t="s">
        <v>409</v>
      </c>
      <c r="D1210" s="27" t="s">
        <v>3202</v>
      </c>
      <c r="E1210" s="28">
        <v>41644</v>
      </c>
      <c r="F1210" s="36">
        <v>0.15046296296296297</v>
      </c>
      <c r="G1210" s="22">
        <v>41643</v>
      </c>
      <c r="H1210" s="37">
        <v>0.94212962962962965</v>
      </c>
      <c r="I1210" s="34" t="s">
        <v>6250</v>
      </c>
      <c r="J1210" s="35">
        <v>4.5570000000000004</v>
      </c>
      <c r="K1210" s="35">
        <v>-76.644000000000005</v>
      </c>
      <c r="L1210" s="42">
        <v>53.9</v>
      </c>
      <c r="M1210" s="35">
        <v>5.5380000000000003</v>
      </c>
      <c r="N1210" s="43">
        <v>5.3</v>
      </c>
      <c r="O1210" s="44"/>
      <c r="P1210" s="44">
        <v>5.4</v>
      </c>
      <c r="Q1210" s="44">
        <v>4.8</v>
      </c>
      <c r="R1210" s="44"/>
      <c r="S1210" s="24" t="s">
        <v>5548</v>
      </c>
      <c r="T1210" s="23" t="s">
        <v>497</v>
      </c>
      <c r="U1210" s="27"/>
      <c r="V1210" s="47">
        <v>5067000</v>
      </c>
      <c r="W1210" s="47"/>
      <c r="X1210" s="23" t="s">
        <v>126</v>
      </c>
      <c r="Y1210" s="23"/>
      <c r="Z1210" s="23" t="s">
        <v>126</v>
      </c>
      <c r="AA1210" s="23"/>
      <c r="AB1210" s="47"/>
      <c r="AC1210" s="27"/>
      <c r="AD1210" s="50">
        <v>121</v>
      </c>
      <c r="AE1210" s="50" t="s">
        <v>126</v>
      </c>
      <c r="AF1210" s="62" t="s">
        <v>137</v>
      </c>
      <c r="AG1210" s="23"/>
      <c r="AH1210" s="23" t="s">
        <v>129</v>
      </c>
      <c r="AI1210" s="23"/>
      <c r="AJ1210" s="23" t="s">
        <v>43</v>
      </c>
      <c r="AK1210" s="27"/>
      <c r="AL1210" s="27"/>
      <c r="AM1210" s="23"/>
      <c r="AN1210" s="23"/>
      <c r="AO1210" s="23"/>
      <c r="AP1210" s="23"/>
      <c r="AQ1210" s="23" t="s">
        <v>129</v>
      </c>
      <c r="AR1210" s="23"/>
      <c r="AS1210" s="23" t="s">
        <v>128</v>
      </c>
      <c r="AT1210" s="23"/>
      <c r="AU1210" s="23" t="s">
        <v>129</v>
      </c>
      <c r="AV1210" s="23" t="s">
        <v>128</v>
      </c>
      <c r="AW1210" s="23" t="s">
        <v>128</v>
      </c>
      <c r="AX1210" s="23" t="s">
        <v>129</v>
      </c>
      <c r="AY1210" s="23"/>
      <c r="AZ1210" s="23" t="s">
        <v>3203</v>
      </c>
      <c r="BA1210" s="65" t="s">
        <v>6268</v>
      </c>
    </row>
    <row r="1211" spans="1:53" ht="16.05" customHeight="1" x14ac:dyDescent="0.3">
      <c r="A1211" s="23">
        <v>2014</v>
      </c>
      <c r="B1211" s="24" t="s">
        <v>1095</v>
      </c>
      <c r="C1211" s="24" t="s">
        <v>1096</v>
      </c>
      <c r="D1211" s="24" t="s">
        <v>3656</v>
      </c>
      <c r="E1211" s="25">
        <v>41646</v>
      </c>
      <c r="F1211" s="38">
        <v>0.15517361111111111</v>
      </c>
      <c r="G1211" s="22">
        <v>41646</v>
      </c>
      <c r="H1211" s="37">
        <v>3.0173611111111113E-2</v>
      </c>
      <c r="I1211" s="34" t="s">
        <v>6250</v>
      </c>
      <c r="J1211" s="43">
        <v>-21.07</v>
      </c>
      <c r="K1211" s="43">
        <v>-69.89</v>
      </c>
      <c r="L1211" s="56">
        <v>103.5</v>
      </c>
      <c r="M1211" s="35">
        <v>5.391</v>
      </c>
      <c r="N1211" s="43">
        <v>5</v>
      </c>
      <c r="O1211" s="57"/>
      <c r="P1211" s="57">
        <v>5.7</v>
      </c>
      <c r="Q1211" s="57"/>
      <c r="R1211" s="57">
        <v>5.2</v>
      </c>
      <c r="S1211" s="24" t="s">
        <v>5345</v>
      </c>
      <c r="T1211" s="26" t="s">
        <v>3611</v>
      </c>
      <c r="U1211" s="24" t="s">
        <v>867</v>
      </c>
      <c r="V1211" s="58"/>
      <c r="W1211" s="58"/>
      <c r="X1211" s="26">
        <v>0</v>
      </c>
      <c r="Y1211" s="26">
        <v>0</v>
      </c>
      <c r="Z1211" s="26">
        <v>0</v>
      </c>
      <c r="AA1211" s="26"/>
      <c r="AB1211" s="58"/>
      <c r="AC1211" s="24"/>
      <c r="AD1211" s="26" t="s">
        <v>3489</v>
      </c>
      <c r="AE1211" s="26">
        <v>0</v>
      </c>
      <c r="AF1211" s="26"/>
      <c r="AG1211" s="26"/>
      <c r="AH1211" s="26"/>
      <c r="AI1211" s="26"/>
      <c r="AJ1211" s="26" t="s">
        <v>1631</v>
      </c>
      <c r="AK1211" s="24"/>
      <c r="AL1211" s="24"/>
      <c r="AM1211" s="26"/>
      <c r="AN1211" s="26"/>
      <c r="AO1211" s="26"/>
      <c r="AP1211" s="26"/>
      <c r="AQ1211" s="26"/>
      <c r="AR1211" s="26" t="s">
        <v>129</v>
      </c>
      <c r="AS1211" s="26"/>
      <c r="AT1211" s="26"/>
      <c r="AU1211" s="26" t="s">
        <v>128</v>
      </c>
      <c r="AV1211" s="26" t="s">
        <v>128</v>
      </c>
      <c r="AW1211" s="26" t="s">
        <v>128</v>
      </c>
      <c r="AX1211" s="26" t="s">
        <v>129</v>
      </c>
      <c r="AY1211" s="26"/>
      <c r="AZ1211" s="26" t="s">
        <v>3818</v>
      </c>
      <c r="BA1211" s="41"/>
    </row>
    <row r="1212" spans="1:53" ht="16.05" customHeight="1" x14ac:dyDescent="0.3">
      <c r="A1212" s="23">
        <v>2014</v>
      </c>
      <c r="B1212" s="24" t="s">
        <v>130</v>
      </c>
      <c r="C1212" s="24" t="s">
        <v>131</v>
      </c>
      <c r="D1212" s="24" t="s">
        <v>3778</v>
      </c>
      <c r="E1212" s="25">
        <v>41646</v>
      </c>
      <c r="F1212" s="38">
        <v>0.6001329861111111</v>
      </c>
      <c r="G1212" s="22">
        <v>41646</v>
      </c>
      <c r="H1212" s="37">
        <v>0.93346064814814822</v>
      </c>
      <c r="I1212" s="34" t="s">
        <v>6250</v>
      </c>
      <c r="J1212" s="43">
        <v>36.902999999999999</v>
      </c>
      <c r="K1212" s="43">
        <v>121.71599999999999</v>
      </c>
      <c r="L1212" s="56">
        <v>10</v>
      </c>
      <c r="M1212" s="43">
        <v>4.46</v>
      </c>
      <c r="N1212" s="43"/>
      <c r="O1212" s="57"/>
      <c r="P1212" s="57">
        <v>4.3</v>
      </c>
      <c r="Q1212" s="57">
        <v>3.4</v>
      </c>
      <c r="R1212" s="57">
        <v>4.3</v>
      </c>
      <c r="S1212" s="27" t="s">
        <v>5110</v>
      </c>
      <c r="T1212" s="26"/>
      <c r="U1212" s="24" t="s">
        <v>867</v>
      </c>
      <c r="V1212" s="58"/>
      <c r="W1212" s="58"/>
      <c r="X1212" s="26">
        <v>0</v>
      </c>
      <c r="Y1212" s="26">
        <v>0</v>
      </c>
      <c r="Z1212" s="26">
        <v>0</v>
      </c>
      <c r="AA1212" s="26"/>
      <c r="AB1212" s="58"/>
      <c r="AC1212" s="24"/>
      <c r="AD1212" s="26" t="s">
        <v>3489</v>
      </c>
      <c r="AE1212" s="26">
        <v>0</v>
      </c>
      <c r="AF1212" s="26"/>
      <c r="AG1212" s="26"/>
      <c r="AH1212" s="26"/>
      <c r="AI1212" s="26"/>
      <c r="AJ1212" s="26" t="s">
        <v>1631</v>
      </c>
      <c r="AK1212" s="24"/>
      <c r="AL1212" s="24"/>
      <c r="AM1212" s="26"/>
      <c r="AN1212" s="26"/>
      <c r="AO1212" s="26"/>
      <c r="AP1212" s="26"/>
      <c r="AQ1212" s="26"/>
      <c r="AR1212" s="26" t="s">
        <v>129</v>
      </c>
      <c r="AS1212" s="26"/>
      <c r="AT1212" s="26"/>
      <c r="AU1212" s="26" t="s">
        <v>128</v>
      </c>
      <c r="AV1212" s="26" t="s">
        <v>128</v>
      </c>
      <c r="AW1212" s="26" t="s">
        <v>128</v>
      </c>
      <c r="AX1212" s="26" t="s">
        <v>129</v>
      </c>
      <c r="AY1212" s="26"/>
      <c r="AZ1212" s="26" t="s">
        <v>3820</v>
      </c>
      <c r="BA1212" s="41"/>
    </row>
    <row r="1213" spans="1:53" ht="16.05" customHeight="1" x14ac:dyDescent="0.3">
      <c r="A1213" s="23">
        <v>2014</v>
      </c>
      <c r="B1213" s="24" t="s">
        <v>187</v>
      </c>
      <c r="C1213" s="24" t="s">
        <v>188</v>
      </c>
      <c r="D1213" s="24" t="s">
        <v>3583</v>
      </c>
      <c r="E1213" s="25">
        <v>41648</v>
      </c>
      <c r="F1213" s="38">
        <v>0.35519444444444442</v>
      </c>
      <c r="G1213" s="22">
        <v>41648</v>
      </c>
      <c r="H1213" s="37">
        <v>0.50103009259259257</v>
      </c>
      <c r="I1213" s="34" t="s">
        <v>6250</v>
      </c>
      <c r="J1213" s="43">
        <v>26.58</v>
      </c>
      <c r="K1213" s="43">
        <v>53.55</v>
      </c>
      <c r="L1213" s="56">
        <v>14</v>
      </c>
      <c r="M1213" s="35">
        <v>5.0739999999999998</v>
      </c>
      <c r="N1213" s="43"/>
      <c r="O1213" s="57"/>
      <c r="P1213" s="57">
        <v>4.9000000000000004</v>
      </c>
      <c r="Q1213" s="57">
        <v>4.3</v>
      </c>
      <c r="R1213" s="57">
        <v>5</v>
      </c>
      <c r="S1213" s="27" t="s">
        <v>5349</v>
      </c>
      <c r="T1213" s="26"/>
      <c r="U1213" s="24" t="s">
        <v>867</v>
      </c>
      <c r="V1213" s="58"/>
      <c r="W1213" s="58"/>
      <c r="X1213" s="26">
        <v>0</v>
      </c>
      <c r="Y1213" s="26">
        <v>0</v>
      </c>
      <c r="Z1213" s="26">
        <v>0</v>
      </c>
      <c r="AA1213" s="26"/>
      <c r="AB1213" s="58"/>
      <c r="AC1213" s="24"/>
      <c r="AD1213" s="26" t="s">
        <v>3483</v>
      </c>
      <c r="AE1213" s="26">
        <v>0</v>
      </c>
      <c r="AF1213" s="26"/>
      <c r="AG1213" s="26"/>
      <c r="AH1213" s="26"/>
      <c r="AI1213" s="26"/>
      <c r="AJ1213" s="26" t="s">
        <v>1631</v>
      </c>
      <c r="AK1213" s="24" t="s">
        <v>290</v>
      </c>
      <c r="AL1213" s="24"/>
      <c r="AM1213" s="26"/>
      <c r="AN1213" s="26"/>
      <c r="AO1213" s="26"/>
      <c r="AP1213" s="26"/>
      <c r="AQ1213" s="26"/>
      <c r="AR1213" s="26" t="s">
        <v>129</v>
      </c>
      <c r="AS1213" s="26"/>
      <c r="AT1213" s="26"/>
      <c r="AU1213" s="26" t="s">
        <v>128</v>
      </c>
      <c r="AV1213" s="26" t="s">
        <v>128</v>
      </c>
      <c r="AW1213" s="26" t="s">
        <v>128</v>
      </c>
      <c r="AX1213" s="26" t="s">
        <v>129</v>
      </c>
      <c r="AY1213" s="26"/>
      <c r="AZ1213" s="26" t="s">
        <v>3821</v>
      </c>
      <c r="BA1213" s="41"/>
    </row>
    <row r="1214" spans="1:53" ht="16.05" customHeight="1" x14ac:dyDescent="0.3">
      <c r="A1214" s="23">
        <v>2014</v>
      </c>
      <c r="B1214" s="24" t="s">
        <v>269</v>
      </c>
      <c r="C1214" s="24" t="s">
        <v>409</v>
      </c>
      <c r="D1214" s="24" t="s">
        <v>3822</v>
      </c>
      <c r="E1214" s="25">
        <v>41648</v>
      </c>
      <c r="F1214" s="38">
        <v>0.53495833333333331</v>
      </c>
      <c r="G1214" s="22">
        <v>41648</v>
      </c>
      <c r="H1214" s="37">
        <v>0.32662037037037034</v>
      </c>
      <c r="I1214" s="34" t="s">
        <v>6250</v>
      </c>
      <c r="J1214" s="43">
        <v>3.02</v>
      </c>
      <c r="K1214" s="43">
        <v>-75.92</v>
      </c>
      <c r="L1214" s="56">
        <v>24.7</v>
      </c>
      <c r="M1214" s="35">
        <v>5.0439999999999996</v>
      </c>
      <c r="N1214" s="43">
        <v>5.2</v>
      </c>
      <c r="O1214" s="57"/>
      <c r="P1214" s="57">
        <v>5</v>
      </c>
      <c r="Q1214" s="57">
        <v>4.0999999999999996</v>
      </c>
      <c r="R1214" s="57">
        <v>4.8</v>
      </c>
      <c r="S1214" s="27" t="s">
        <v>5549</v>
      </c>
      <c r="T1214" s="26"/>
      <c r="U1214" s="24" t="s">
        <v>867</v>
      </c>
      <c r="V1214" s="58"/>
      <c r="W1214" s="58"/>
      <c r="X1214" s="26">
        <v>0</v>
      </c>
      <c r="Y1214" s="26">
        <v>0</v>
      </c>
      <c r="Z1214" s="26">
        <v>0</v>
      </c>
      <c r="AA1214" s="26"/>
      <c r="AB1214" s="58"/>
      <c r="AC1214" s="24"/>
      <c r="AD1214" s="26" t="s">
        <v>1050</v>
      </c>
      <c r="AE1214" s="26">
        <v>0</v>
      </c>
      <c r="AF1214" s="26"/>
      <c r="AG1214" s="26"/>
      <c r="AH1214" s="26"/>
      <c r="AI1214" s="26"/>
      <c r="AJ1214" s="26" t="s">
        <v>1631</v>
      </c>
      <c r="AK1214" s="24" t="s">
        <v>3824</v>
      </c>
      <c r="AL1214" s="24"/>
      <c r="AM1214" s="26"/>
      <c r="AN1214" s="26"/>
      <c r="AO1214" s="26"/>
      <c r="AP1214" s="26"/>
      <c r="AQ1214" s="26"/>
      <c r="AR1214" s="26" t="s">
        <v>129</v>
      </c>
      <c r="AS1214" s="26"/>
      <c r="AT1214" s="26"/>
      <c r="AU1214" s="26" t="s">
        <v>128</v>
      </c>
      <c r="AV1214" s="26" t="s">
        <v>128</v>
      </c>
      <c r="AW1214" s="26" t="s">
        <v>128</v>
      </c>
      <c r="AX1214" s="26" t="s">
        <v>129</v>
      </c>
      <c r="AY1214" s="26"/>
      <c r="AZ1214" s="26" t="s">
        <v>3823</v>
      </c>
      <c r="BA1214" s="41"/>
    </row>
    <row r="1215" spans="1:53" ht="16.05" customHeight="1" x14ac:dyDescent="0.3">
      <c r="A1215" s="23">
        <v>2014</v>
      </c>
      <c r="B1215" s="24" t="s">
        <v>838</v>
      </c>
      <c r="C1215" s="24" t="s">
        <v>877</v>
      </c>
      <c r="D1215" s="24" t="s">
        <v>877</v>
      </c>
      <c r="E1215" s="25">
        <v>41648</v>
      </c>
      <c r="F1215" s="38">
        <v>0.87344097222222228</v>
      </c>
      <c r="G1215" s="25">
        <v>41648</v>
      </c>
      <c r="H1215" s="38">
        <v>0.66510416666666672</v>
      </c>
      <c r="I1215" s="34" t="s">
        <v>6252</v>
      </c>
      <c r="J1215" s="43">
        <v>23.38</v>
      </c>
      <c r="K1215" s="43">
        <v>-80.64</v>
      </c>
      <c r="L1215" s="56">
        <v>12</v>
      </c>
      <c r="M1215" s="35">
        <v>5.0609999999999999</v>
      </c>
      <c r="N1215" s="43"/>
      <c r="O1215" s="57"/>
      <c r="P1215" s="57">
        <v>5.0999999999999996</v>
      </c>
      <c r="Q1215" s="57">
        <v>4.4000000000000004</v>
      </c>
      <c r="R1215" s="57">
        <v>4.9000000000000004</v>
      </c>
      <c r="S1215" s="27" t="s">
        <v>5372</v>
      </c>
      <c r="T1215" s="26"/>
      <c r="U1215" s="24" t="s">
        <v>867</v>
      </c>
      <c r="V1215" s="58"/>
      <c r="W1215" s="58"/>
      <c r="X1215" s="26">
        <v>0</v>
      </c>
      <c r="Y1215" s="26">
        <v>0</v>
      </c>
      <c r="Z1215" s="26">
        <v>0</v>
      </c>
      <c r="AA1215" s="26"/>
      <c r="AB1215" s="58"/>
      <c r="AC1215" s="24"/>
      <c r="AD1215" s="26" t="s">
        <v>3489</v>
      </c>
      <c r="AE1215" s="26">
        <v>0</v>
      </c>
      <c r="AF1215" s="26"/>
      <c r="AG1215" s="26"/>
      <c r="AH1215" s="26"/>
      <c r="AI1215" s="26"/>
      <c r="AJ1215" s="26" t="s">
        <v>1631</v>
      </c>
      <c r="AK1215" s="24"/>
      <c r="AL1215" s="24"/>
      <c r="AM1215" s="26"/>
      <c r="AN1215" s="26"/>
      <c r="AO1215" s="26"/>
      <c r="AP1215" s="26"/>
      <c r="AQ1215" s="26"/>
      <c r="AR1215" s="26" t="s">
        <v>129</v>
      </c>
      <c r="AS1215" s="26"/>
      <c r="AT1215" s="26"/>
      <c r="AU1215" s="26" t="s">
        <v>128</v>
      </c>
      <c r="AV1215" s="26" t="s">
        <v>128</v>
      </c>
      <c r="AW1215" s="26" t="s">
        <v>128</v>
      </c>
      <c r="AX1215" s="26" t="s">
        <v>129</v>
      </c>
      <c r="AY1215" s="26"/>
      <c r="AZ1215" s="26" t="s">
        <v>3825</v>
      </c>
      <c r="BA1215" s="41"/>
    </row>
    <row r="1216" spans="1:53" ht="16.05" customHeight="1" x14ac:dyDescent="0.3">
      <c r="A1216" s="26">
        <v>2014</v>
      </c>
      <c r="B1216" s="24" t="s">
        <v>123</v>
      </c>
      <c r="C1216" s="24" t="s">
        <v>124</v>
      </c>
      <c r="D1216" s="24" t="s">
        <v>4938</v>
      </c>
      <c r="E1216" s="25">
        <v>41649</v>
      </c>
      <c r="F1216" s="38">
        <v>0.30609861111111109</v>
      </c>
      <c r="G1216" s="22">
        <v>41649</v>
      </c>
      <c r="H1216" s="37">
        <v>0.38943287037037039</v>
      </c>
      <c r="I1216" s="34" t="s">
        <v>6250</v>
      </c>
      <c r="J1216" s="26">
        <v>39.444400000000002</v>
      </c>
      <c r="K1216" s="26">
        <v>27.963799999999999</v>
      </c>
      <c r="L1216" s="26">
        <v>15.9</v>
      </c>
      <c r="M1216" s="43">
        <v>4</v>
      </c>
      <c r="N1216" s="43"/>
      <c r="O1216" s="57">
        <v>4</v>
      </c>
      <c r="P1216" s="57"/>
      <c r="Q1216" s="57"/>
      <c r="R1216" s="57">
        <v>4</v>
      </c>
      <c r="S1216" s="24" t="s">
        <v>5417</v>
      </c>
      <c r="T1216" s="26"/>
      <c r="U1216" s="24"/>
      <c r="V1216" s="41"/>
      <c r="W1216" s="41"/>
      <c r="X1216" s="26">
        <v>0</v>
      </c>
      <c r="Y1216" s="26">
        <v>0</v>
      </c>
      <c r="Z1216" s="26">
        <v>0</v>
      </c>
      <c r="AA1216" s="26"/>
      <c r="AB1216" s="41"/>
      <c r="AC1216" s="41"/>
      <c r="AD1216" s="26" t="s">
        <v>1050</v>
      </c>
      <c r="AE1216" s="26">
        <v>0</v>
      </c>
      <c r="AF1216" s="41"/>
      <c r="AG1216" s="26"/>
      <c r="AH1216" s="26"/>
      <c r="AI1216" s="26"/>
      <c r="AJ1216" s="26" t="s">
        <v>1631</v>
      </c>
      <c r="AK1216" s="41"/>
      <c r="AL1216" s="24"/>
      <c r="AM1216" s="41"/>
      <c r="AN1216" s="41"/>
      <c r="AO1216" s="41"/>
      <c r="AP1216" s="41"/>
      <c r="AQ1216" s="41"/>
      <c r="AR1216" s="26" t="s">
        <v>129</v>
      </c>
      <c r="AS1216" s="26"/>
      <c r="AT1216" s="26"/>
      <c r="AU1216" s="26" t="s">
        <v>128</v>
      </c>
      <c r="AV1216" s="26" t="s">
        <v>128</v>
      </c>
      <c r="AW1216" s="26" t="s">
        <v>128</v>
      </c>
      <c r="AX1216" s="26" t="s">
        <v>129</v>
      </c>
      <c r="AY1216" s="26"/>
      <c r="AZ1216" s="26" t="s">
        <v>4939</v>
      </c>
      <c r="BA1216" s="41"/>
    </row>
    <row r="1217" spans="1:53" ht="16.05" customHeight="1" x14ac:dyDescent="0.3">
      <c r="A1217" s="23">
        <v>2014</v>
      </c>
      <c r="B1217" s="24" t="s">
        <v>130</v>
      </c>
      <c r="C1217" s="24" t="s">
        <v>131</v>
      </c>
      <c r="D1217" s="24" t="s">
        <v>132</v>
      </c>
      <c r="E1217" s="25">
        <v>41653</v>
      </c>
      <c r="F1217" s="38">
        <v>0.80401134259259255</v>
      </c>
      <c r="G1217" s="22">
        <v>41654</v>
      </c>
      <c r="H1217" s="37">
        <v>0.13734953703703703</v>
      </c>
      <c r="I1217" s="34" t="s">
        <v>6250</v>
      </c>
      <c r="J1217" s="43">
        <v>26.856999999999999</v>
      </c>
      <c r="K1217" s="43">
        <v>101.23699999999999</v>
      </c>
      <c r="L1217" s="56">
        <v>27</v>
      </c>
      <c r="M1217" s="43">
        <v>4.71</v>
      </c>
      <c r="N1217" s="43"/>
      <c r="O1217" s="57"/>
      <c r="P1217" s="57">
        <v>4.7</v>
      </c>
      <c r="Q1217" s="57">
        <v>3.8</v>
      </c>
      <c r="R1217" s="57">
        <v>4.4000000000000004</v>
      </c>
      <c r="S1217" s="27" t="s">
        <v>5110</v>
      </c>
      <c r="T1217" s="26"/>
      <c r="U1217" s="24" t="s">
        <v>867</v>
      </c>
      <c r="V1217" s="58"/>
      <c r="W1217" s="58"/>
      <c r="X1217" s="26">
        <v>0</v>
      </c>
      <c r="Y1217" s="26">
        <v>0</v>
      </c>
      <c r="Z1217" s="26">
        <v>0</v>
      </c>
      <c r="AA1217" s="26"/>
      <c r="AB1217" s="58"/>
      <c r="AC1217" s="24"/>
      <c r="AD1217" s="26" t="s">
        <v>3491</v>
      </c>
      <c r="AE1217" s="26">
        <v>0</v>
      </c>
      <c r="AF1217" s="26"/>
      <c r="AG1217" s="26"/>
      <c r="AH1217" s="26"/>
      <c r="AI1217" s="26"/>
      <c r="AJ1217" s="26" t="s">
        <v>1631</v>
      </c>
      <c r="AK1217" s="24"/>
      <c r="AL1217" s="24"/>
      <c r="AM1217" s="26"/>
      <c r="AN1217" s="26"/>
      <c r="AO1217" s="26"/>
      <c r="AP1217" s="26"/>
      <c r="AQ1217" s="26"/>
      <c r="AR1217" s="26" t="s">
        <v>129</v>
      </c>
      <c r="AS1217" s="26"/>
      <c r="AT1217" s="26"/>
      <c r="AU1217" s="26" t="s">
        <v>128</v>
      </c>
      <c r="AV1217" s="26" t="s">
        <v>128</v>
      </c>
      <c r="AW1217" s="26" t="s">
        <v>128</v>
      </c>
      <c r="AX1217" s="26" t="s">
        <v>129</v>
      </c>
      <c r="AY1217" s="26"/>
      <c r="AZ1217" s="26" t="s">
        <v>3826</v>
      </c>
      <c r="BA1217" s="41"/>
    </row>
    <row r="1218" spans="1:53" ht="16.05" customHeight="1" x14ac:dyDescent="0.3">
      <c r="A1218" s="23">
        <v>2014</v>
      </c>
      <c r="B1218" s="24" t="s">
        <v>148</v>
      </c>
      <c r="C1218" s="24" t="s">
        <v>191</v>
      </c>
      <c r="D1218" s="24" t="s">
        <v>3596</v>
      </c>
      <c r="E1218" s="25">
        <v>41654</v>
      </c>
      <c r="F1218" s="38">
        <v>0.39953101851851852</v>
      </c>
      <c r="G1218" s="22">
        <v>41654</v>
      </c>
      <c r="H1218" s="37">
        <v>6.6192129629629629E-2</v>
      </c>
      <c r="I1218" s="34" t="s">
        <v>6250</v>
      </c>
      <c r="J1218" s="43">
        <v>34.143000000000001</v>
      </c>
      <c r="K1218" s="43">
        <v>-117.447</v>
      </c>
      <c r="L1218" s="56">
        <v>10.7</v>
      </c>
      <c r="M1218" s="43">
        <v>4.7699999999999996</v>
      </c>
      <c r="N1218" s="43"/>
      <c r="O1218" s="57"/>
      <c r="P1218" s="57">
        <v>4.3</v>
      </c>
      <c r="Q1218" s="57">
        <v>3.9</v>
      </c>
      <c r="R1218" s="57">
        <v>4.4000000000000004</v>
      </c>
      <c r="S1218" s="27" t="s">
        <v>5110</v>
      </c>
      <c r="T1218" s="26" t="s">
        <v>3611</v>
      </c>
      <c r="U1218" s="24" t="s">
        <v>867</v>
      </c>
      <c r="V1218" s="58"/>
      <c r="W1218" s="58"/>
      <c r="X1218" s="26">
        <v>0</v>
      </c>
      <c r="Y1218" s="26">
        <v>0</v>
      </c>
      <c r="Z1218" s="26">
        <v>0</v>
      </c>
      <c r="AA1218" s="26"/>
      <c r="AB1218" s="58"/>
      <c r="AC1218" s="24"/>
      <c r="AD1218" s="26" t="s">
        <v>3489</v>
      </c>
      <c r="AE1218" s="26">
        <v>0</v>
      </c>
      <c r="AF1218" s="26"/>
      <c r="AG1218" s="26"/>
      <c r="AH1218" s="26"/>
      <c r="AI1218" s="26"/>
      <c r="AJ1218" s="26" t="s">
        <v>1631</v>
      </c>
      <c r="AK1218" s="24"/>
      <c r="AL1218" s="24"/>
      <c r="AM1218" s="26"/>
      <c r="AN1218" s="26"/>
      <c r="AO1218" s="26"/>
      <c r="AP1218" s="26"/>
      <c r="AQ1218" s="26"/>
      <c r="AR1218" s="26" t="s">
        <v>129</v>
      </c>
      <c r="AS1218" s="26"/>
      <c r="AT1218" s="26"/>
      <c r="AU1218" s="26" t="s">
        <v>128</v>
      </c>
      <c r="AV1218" s="26" t="s">
        <v>128</v>
      </c>
      <c r="AW1218" s="26" t="s">
        <v>128</v>
      </c>
      <c r="AX1218" s="26" t="s">
        <v>129</v>
      </c>
      <c r="AY1218" s="26"/>
      <c r="AZ1218" s="26" t="s">
        <v>3827</v>
      </c>
      <c r="BA1218" s="41"/>
    </row>
    <row r="1219" spans="1:53" ht="16.05" customHeight="1" x14ac:dyDescent="0.3">
      <c r="A1219" s="23">
        <v>2014</v>
      </c>
      <c r="B1219" s="24" t="s">
        <v>443</v>
      </c>
      <c r="C1219" s="24" t="s">
        <v>635</v>
      </c>
      <c r="D1219" s="24" t="s">
        <v>3828</v>
      </c>
      <c r="E1219" s="25">
        <v>41654</v>
      </c>
      <c r="F1219" s="38">
        <v>0.72604652777777778</v>
      </c>
      <c r="G1219" s="22">
        <v>41654</v>
      </c>
      <c r="H1219" s="37">
        <v>0.4760416666666667</v>
      </c>
      <c r="I1219" s="34" t="s">
        <v>6250</v>
      </c>
      <c r="J1219" s="43">
        <v>14.795999999999999</v>
      </c>
      <c r="K1219" s="43">
        <v>-92.091999999999999</v>
      </c>
      <c r="L1219" s="56">
        <v>96.7</v>
      </c>
      <c r="M1219" s="43">
        <v>4.5199999999999996</v>
      </c>
      <c r="N1219" s="43"/>
      <c r="O1219" s="57"/>
      <c r="P1219" s="57">
        <v>4.3</v>
      </c>
      <c r="Q1219" s="57">
        <v>3</v>
      </c>
      <c r="R1219" s="57">
        <v>4.0999999999999996</v>
      </c>
      <c r="S1219" s="27" t="s">
        <v>5110</v>
      </c>
      <c r="T1219" s="26"/>
      <c r="U1219" s="24" t="s">
        <v>867</v>
      </c>
      <c r="V1219" s="58"/>
      <c r="W1219" s="58"/>
      <c r="X1219" s="26">
        <v>0</v>
      </c>
      <c r="Y1219" s="26">
        <v>0</v>
      </c>
      <c r="Z1219" s="26">
        <v>0</v>
      </c>
      <c r="AA1219" s="26"/>
      <c r="AB1219" s="58"/>
      <c r="AC1219" s="24"/>
      <c r="AD1219" s="26" t="s">
        <v>3489</v>
      </c>
      <c r="AE1219" s="26">
        <v>0</v>
      </c>
      <c r="AF1219" s="26"/>
      <c r="AG1219" s="26"/>
      <c r="AH1219" s="26"/>
      <c r="AI1219" s="26"/>
      <c r="AJ1219" s="26" t="s">
        <v>3476</v>
      </c>
      <c r="AK1219" s="24"/>
      <c r="AL1219" s="24" t="s">
        <v>3830</v>
      </c>
      <c r="AM1219" s="26"/>
      <c r="AN1219" s="26"/>
      <c r="AO1219" s="26"/>
      <c r="AP1219" s="26"/>
      <c r="AQ1219" s="26"/>
      <c r="AR1219" s="26" t="s">
        <v>129</v>
      </c>
      <c r="AS1219" s="26"/>
      <c r="AT1219" s="26"/>
      <c r="AU1219" s="26" t="s">
        <v>128</v>
      </c>
      <c r="AV1219" s="26" t="s">
        <v>128</v>
      </c>
      <c r="AW1219" s="26" t="s">
        <v>128</v>
      </c>
      <c r="AX1219" s="26" t="s">
        <v>129</v>
      </c>
      <c r="AY1219" s="26"/>
      <c r="AZ1219" s="26" t="s">
        <v>3829</v>
      </c>
      <c r="BA1219" s="41"/>
    </row>
    <row r="1220" spans="1:53" ht="16.05" customHeight="1" x14ac:dyDescent="0.3">
      <c r="A1220" s="23">
        <v>2014</v>
      </c>
      <c r="B1220" s="24" t="s">
        <v>130</v>
      </c>
      <c r="C1220" s="24" t="s">
        <v>131</v>
      </c>
      <c r="D1220" s="24" t="s">
        <v>132</v>
      </c>
      <c r="E1220" s="25">
        <v>41657</v>
      </c>
      <c r="F1220" s="38">
        <v>0.58410601851851851</v>
      </c>
      <c r="G1220" s="22">
        <v>41657</v>
      </c>
      <c r="H1220" s="37">
        <v>0.91744212962962957</v>
      </c>
      <c r="I1220" s="34" t="s">
        <v>6250</v>
      </c>
      <c r="J1220" s="43">
        <v>25.029</v>
      </c>
      <c r="K1220" s="43">
        <v>98.186000000000007</v>
      </c>
      <c r="L1220" s="56">
        <v>0</v>
      </c>
      <c r="M1220" s="43">
        <v>4.09</v>
      </c>
      <c r="N1220" s="43"/>
      <c r="O1220" s="57"/>
      <c r="P1220" s="57">
        <v>4</v>
      </c>
      <c r="Q1220" s="57">
        <v>3</v>
      </c>
      <c r="R1220" s="57">
        <v>3.5</v>
      </c>
      <c r="S1220" s="27" t="s">
        <v>5110</v>
      </c>
      <c r="T1220" s="26"/>
      <c r="U1220" s="24" t="s">
        <v>867</v>
      </c>
      <c r="V1220" s="58"/>
      <c r="W1220" s="58"/>
      <c r="X1220" s="26">
        <v>0</v>
      </c>
      <c r="Y1220" s="26">
        <v>0</v>
      </c>
      <c r="Z1220" s="26">
        <v>0</v>
      </c>
      <c r="AA1220" s="26"/>
      <c r="AB1220" s="58"/>
      <c r="AC1220" s="24"/>
      <c r="AD1220" s="26" t="s">
        <v>3483</v>
      </c>
      <c r="AE1220" s="26">
        <v>0</v>
      </c>
      <c r="AF1220" s="26"/>
      <c r="AG1220" s="26"/>
      <c r="AH1220" s="26"/>
      <c r="AI1220" s="26"/>
      <c r="AJ1220" s="26" t="s">
        <v>3476</v>
      </c>
      <c r="AK1220" s="24"/>
      <c r="AL1220" s="24" t="s">
        <v>3832</v>
      </c>
      <c r="AM1220" s="26"/>
      <c r="AN1220" s="26"/>
      <c r="AO1220" s="26"/>
      <c r="AP1220" s="26"/>
      <c r="AQ1220" s="26"/>
      <c r="AR1220" s="26" t="s">
        <v>129</v>
      </c>
      <c r="AS1220" s="26"/>
      <c r="AT1220" s="26"/>
      <c r="AU1220" s="26" t="s">
        <v>128</v>
      </c>
      <c r="AV1220" s="26" t="s">
        <v>128</v>
      </c>
      <c r="AW1220" s="26" t="s">
        <v>128</v>
      </c>
      <c r="AX1220" s="26" t="s">
        <v>129</v>
      </c>
      <c r="AY1220" s="26"/>
      <c r="AZ1220" s="26" t="s">
        <v>3831</v>
      </c>
      <c r="BA1220" s="41"/>
    </row>
    <row r="1221" spans="1:53" ht="16.05" customHeight="1" x14ac:dyDescent="0.3">
      <c r="A1221" s="23">
        <v>2014</v>
      </c>
      <c r="B1221" s="24" t="s">
        <v>679</v>
      </c>
      <c r="C1221" s="24" t="s">
        <v>2617</v>
      </c>
      <c r="D1221" s="24" t="s">
        <v>2617</v>
      </c>
      <c r="E1221" s="25">
        <v>41658</v>
      </c>
      <c r="F1221" s="38">
        <v>6.5682986111111105E-2</v>
      </c>
      <c r="G1221" s="22">
        <v>41658</v>
      </c>
      <c r="H1221" s="37">
        <v>0.10734953703703703</v>
      </c>
      <c r="I1221" s="34" t="s">
        <v>6250</v>
      </c>
      <c r="J1221" s="43">
        <v>48.055</v>
      </c>
      <c r="K1221" s="43">
        <v>19.427</v>
      </c>
      <c r="L1221" s="56">
        <v>12.3</v>
      </c>
      <c r="M1221" s="43">
        <v>4.34</v>
      </c>
      <c r="N1221" s="43"/>
      <c r="O1221" s="57"/>
      <c r="P1221" s="57">
        <v>3.8</v>
      </c>
      <c r="Q1221" s="57">
        <v>3.2</v>
      </c>
      <c r="R1221" s="57">
        <v>4.4000000000000004</v>
      </c>
      <c r="S1221" s="27" t="s">
        <v>5110</v>
      </c>
      <c r="T1221" s="26"/>
      <c r="U1221" s="24" t="s">
        <v>867</v>
      </c>
      <c r="V1221" s="58"/>
      <c r="W1221" s="58"/>
      <c r="X1221" s="26">
        <v>0</v>
      </c>
      <c r="Y1221" s="26">
        <v>0</v>
      </c>
      <c r="Z1221" s="26">
        <v>0</v>
      </c>
      <c r="AA1221" s="26"/>
      <c r="AB1221" s="58"/>
      <c r="AC1221" s="24"/>
      <c r="AD1221" s="26" t="s">
        <v>3483</v>
      </c>
      <c r="AE1221" s="26">
        <v>0</v>
      </c>
      <c r="AF1221" s="26"/>
      <c r="AG1221" s="26"/>
      <c r="AH1221" s="26"/>
      <c r="AI1221" s="26"/>
      <c r="AJ1221" s="26" t="s">
        <v>1631</v>
      </c>
      <c r="AK1221" s="24"/>
      <c r="AL1221" s="24"/>
      <c r="AM1221" s="26"/>
      <c r="AN1221" s="26"/>
      <c r="AO1221" s="26"/>
      <c r="AP1221" s="26"/>
      <c r="AQ1221" s="26"/>
      <c r="AR1221" s="26" t="s">
        <v>129</v>
      </c>
      <c r="AS1221" s="26"/>
      <c r="AT1221" s="26"/>
      <c r="AU1221" s="26" t="s">
        <v>128</v>
      </c>
      <c r="AV1221" s="26" t="s">
        <v>128</v>
      </c>
      <c r="AW1221" s="26" t="s">
        <v>128</v>
      </c>
      <c r="AX1221" s="26" t="s">
        <v>129</v>
      </c>
      <c r="AY1221" s="26"/>
      <c r="AZ1221" s="26" t="s">
        <v>3833</v>
      </c>
      <c r="BA1221" s="41"/>
    </row>
    <row r="1222" spans="1:53" ht="16.05" customHeight="1" x14ac:dyDescent="0.3">
      <c r="A1222" s="23">
        <v>2014</v>
      </c>
      <c r="B1222" s="24" t="s">
        <v>159</v>
      </c>
      <c r="C1222" s="24" t="s">
        <v>160</v>
      </c>
      <c r="D1222" s="24" t="s">
        <v>3815</v>
      </c>
      <c r="E1222" s="25">
        <v>41659</v>
      </c>
      <c r="F1222" s="38">
        <v>0.3004630787037037</v>
      </c>
      <c r="G1222" s="22">
        <v>41659</v>
      </c>
      <c r="H1222" s="37">
        <v>0.34212962962962962</v>
      </c>
      <c r="I1222" s="34" t="s">
        <v>6250</v>
      </c>
      <c r="J1222" s="43">
        <v>41.366999999999997</v>
      </c>
      <c r="K1222" s="43">
        <v>14.452</v>
      </c>
      <c r="L1222" s="56">
        <v>17.2</v>
      </c>
      <c r="M1222" s="43">
        <v>4.38</v>
      </c>
      <c r="N1222" s="43">
        <v>4.4000000000000004</v>
      </c>
      <c r="O1222" s="57"/>
      <c r="P1222" s="57">
        <v>4.3</v>
      </c>
      <c r="Q1222" s="57">
        <v>3.8</v>
      </c>
      <c r="R1222" s="57">
        <v>4.2</v>
      </c>
      <c r="S1222" s="24" t="s">
        <v>5428</v>
      </c>
      <c r="T1222" s="26" t="s">
        <v>3611</v>
      </c>
      <c r="U1222" s="24" t="s">
        <v>867</v>
      </c>
      <c r="V1222" s="58"/>
      <c r="W1222" s="58"/>
      <c r="X1222" s="26">
        <v>0</v>
      </c>
      <c r="Y1222" s="26">
        <v>0</v>
      </c>
      <c r="Z1222" s="26">
        <v>0</v>
      </c>
      <c r="AA1222" s="26"/>
      <c r="AB1222" s="58"/>
      <c r="AC1222" s="24"/>
      <c r="AD1222" s="26" t="s">
        <v>1050</v>
      </c>
      <c r="AE1222" s="26">
        <v>0</v>
      </c>
      <c r="AF1222" s="26"/>
      <c r="AG1222" s="26"/>
      <c r="AH1222" s="26"/>
      <c r="AI1222" s="26"/>
      <c r="AJ1222" s="26" t="s">
        <v>3493</v>
      </c>
      <c r="AK1222" s="24"/>
      <c r="AL1222" s="24" t="s">
        <v>3835</v>
      </c>
      <c r="AM1222" s="26"/>
      <c r="AN1222" s="26"/>
      <c r="AO1222" s="26"/>
      <c r="AP1222" s="26"/>
      <c r="AQ1222" s="26"/>
      <c r="AR1222" s="26" t="s">
        <v>129</v>
      </c>
      <c r="AS1222" s="26"/>
      <c r="AT1222" s="26"/>
      <c r="AU1222" s="26" t="s">
        <v>128</v>
      </c>
      <c r="AV1222" s="26" t="s">
        <v>128</v>
      </c>
      <c r="AW1222" s="26" t="s">
        <v>128</v>
      </c>
      <c r="AX1222" s="26" t="s">
        <v>129</v>
      </c>
      <c r="AY1222" s="26"/>
      <c r="AZ1222" s="26" t="s">
        <v>3834</v>
      </c>
      <c r="BA1222" s="41"/>
    </row>
    <row r="1223" spans="1:53" ht="16.05" customHeight="1" x14ac:dyDescent="0.3">
      <c r="A1223" s="23">
        <v>2014</v>
      </c>
      <c r="B1223" s="24" t="s">
        <v>130</v>
      </c>
      <c r="C1223" s="24" t="s">
        <v>131</v>
      </c>
      <c r="D1223" s="24" t="s">
        <v>132</v>
      </c>
      <c r="E1223" s="25">
        <v>41660</v>
      </c>
      <c r="F1223" s="38">
        <v>0.58914814814814809</v>
      </c>
      <c r="G1223" s="22">
        <v>41660</v>
      </c>
      <c r="H1223" s="37">
        <v>0.9224768518518518</v>
      </c>
      <c r="I1223" s="34" t="s">
        <v>6250</v>
      </c>
      <c r="J1223" s="43">
        <v>25.8</v>
      </c>
      <c r="K1223" s="43">
        <v>100.56100000000001</v>
      </c>
      <c r="L1223" s="56">
        <v>10</v>
      </c>
      <c r="M1223" s="43">
        <v>4.4000000000000004</v>
      </c>
      <c r="N1223" s="43"/>
      <c r="O1223" s="57"/>
      <c r="P1223" s="57">
        <v>4.2</v>
      </c>
      <c r="Q1223" s="57">
        <v>3.3</v>
      </c>
      <c r="R1223" s="57">
        <v>3.5</v>
      </c>
      <c r="S1223" s="27" t="s">
        <v>5110</v>
      </c>
      <c r="T1223" s="26"/>
      <c r="U1223" s="24" t="s">
        <v>867</v>
      </c>
      <c r="V1223" s="58"/>
      <c r="W1223" s="58"/>
      <c r="X1223" s="26">
        <v>0</v>
      </c>
      <c r="Y1223" s="26">
        <v>0</v>
      </c>
      <c r="Z1223" s="26">
        <v>0</v>
      </c>
      <c r="AA1223" s="26"/>
      <c r="AB1223" s="58"/>
      <c r="AC1223" s="24"/>
      <c r="AD1223" s="26" t="s">
        <v>3489</v>
      </c>
      <c r="AE1223" s="26">
        <v>0</v>
      </c>
      <c r="AF1223" s="26"/>
      <c r="AG1223" s="26"/>
      <c r="AH1223" s="26"/>
      <c r="AI1223" s="26"/>
      <c r="AJ1223" s="26" t="s">
        <v>1631</v>
      </c>
      <c r="AK1223" s="24"/>
      <c r="AL1223" s="24"/>
      <c r="AM1223" s="26"/>
      <c r="AN1223" s="26"/>
      <c r="AO1223" s="26"/>
      <c r="AP1223" s="26"/>
      <c r="AQ1223" s="26"/>
      <c r="AR1223" s="26" t="s">
        <v>129</v>
      </c>
      <c r="AS1223" s="26"/>
      <c r="AT1223" s="26"/>
      <c r="AU1223" s="26" t="s">
        <v>128</v>
      </c>
      <c r="AV1223" s="26" t="s">
        <v>128</v>
      </c>
      <c r="AW1223" s="26" t="s">
        <v>128</v>
      </c>
      <c r="AX1223" s="26" t="s">
        <v>129</v>
      </c>
      <c r="AY1223" s="26"/>
      <c r="AZ1223" s="26" t="s">
        <v>3836</v>
      </c>
      <c r="BA1223" s="41"/>
    </row>
    <row r="1224" spans="1:53" ht="16.05" customHeight="1" x14ac:dyDescent="0.3">
      <c r="A1224" s="23">
        <v>2014</v>
      </c>
      <c r="B1224" s="24" t="s">
        <v>187</v>
      </c>
      <c r="C1224" s="24" t="s">
        <v>2323</v>
      </c>
      <c r="D1224" s="24" t="s">
        <v>2323</v>
      </c>
      <c r="E1224" s="25">
        <v>41662</v>
      </c>
      <c r="F1224" s="38">
        <v>0.62546203703703707</v>
      </c>
      <c r="G1224" s="22">
        <v>41662</v>
      </c>
      <c r="H1224" s="37">
        <v>0.750462962962963</v>
      </c>
      <c r="I1224" s="34" t="s">
        <v>6250</v>
      </c>
      <c r="J1224" s="43">
        <v>17.355</v>
      </c>
      <c r="K1224" s="43">
        <v>42.823999999999998</v>
      </c>
      <c r="L1224" s="56">
        <v>7.6</v>
      </c>
      <c r="M1224" s="43">
        <v>4.59</v>
      </c>
      <c r="N1224" s="43"/>
      <c r="O1224" s="57"/>
      <c r="P1224" s="57">
        <v>4.4000000000000004</v>
      </c>
      <c r="Q1224" s="57">
        <v>3.6</v>
      </c>
      <c r="R1224" s="57">
        <v>5.0999999999999996</v>
      </c>
      <c r="S1224" s="27" t="s">
        <v>5110</v>
      </c>
      <c r="T1224" s="26"/>
      <c r="U1224" s="24" t="s">
        <v>867</v>
      </c>
      <c r="V1224" s="58"/>
      <c r="W1224" s="58"/>
      <c r="X1224" s="26">
        <v>0</v>
      </c>
      <c r="Y1224" s="26">
        <v>0</v>
      </c>
      <c r="Z1224" s="26">
        <v>0</v>
      </c>
      <c r="AA1224" s="26"/>
      <c r="AB1224" s="58"/>
      <c r="AC1224" s="24"/>
      <c r="AD1224" s="26" t="s">
        <v>3483</v>
      </c>
      <c r="AE1224" s="26">
        <v>0</v>
      </c>
      <c r="AF1224" s="26"/>
      <c r="AG1224" s="26"/>
      <c r="AH1224" s="26"/>
      <c r="AI1224" s="26"/>
      <c r="AJ1224" s="26" t="s">
        <v>1631</v>
      </c>
      <c r="AK1224" s="24"/>
      <c r="AL1224" s="24"/>
      <c r="AM1224" s="26"/>
      <c r="AN1224" s="26"/>
      <c r="AO1224" s="26"/>
      <c r="AP1224" s="26"/>
      <c r="AQ1224" s="26"/>
      <c r="AR1224" s="26" t="s">
        <v>129</v>
      </c>
      <c r="AS1224" s="26"/>
      <c r="AT1224" s="26"/>
      <c r="AU1224" s="26" t="s">
        <v>128</v>
      </c>
      <c r="AV1224" s="26" t="s">
        <v>128</v>
      </c>
      <c r="AW1224" s="26" t="s">
        <v>128</v>
      </c>
      <c r="AX1224" s="26" t="s">
        <v>129</v>
      </c>
      <c r="AY1224" s="26"/>
      <c r="AZ1224" s="26" t="s">
        <v>3837</v>
      </c>
      <c r="BA1224" s="41"/>
    </row>
    <row r="1225" spans="1:53" ht="16.05" customHeight="1" x14ac:dyDescent="0.3">
      <c r="A1225" s="23">
        <v>2014</v>
      </c>
      <c r="B1225" s="24" t="s">
        <v>269</v>
      </c>
      <c r="C1225" s="24" t="s">
        <v>270</v>
      </c>
      <c r="D1225" s="24" t="s">
        <v>3838</v>
      </c>
      <c r="E1225" s="25">
        <v>41665</v>
      </c>
      <c r="F1225" s="38">
        <v>0.21561574074074075</v>
      </c>
      <c r="G1225" s="22">
        <v>41665</v>
      </c>
      <c r="H1225" s="37">
        <v>7.2800925925925915E-3</v>
      </c>
      <c r="I1225" s="34" t="s">
        <v>6250</v>
      </c>
      <c r="J1225" s="43">
        <v>-4.05</v>
      </c>
      <c r="K1225" s="43">
        <v>-81.010000000000005</v>
      </c>
      <c r="L1225" s="56">
        <v>21.5</v>
      </c>
      <c r="M1225" s="35">
        <v>5.3769999999999998</v>
      </c>
      <c r="N1225" s="43"/>
      <c r="O1225" s="57"/>
      <c r="P1225" s="57">
        <v>5.5</v>
      </c>
      <c r="Q1225" s="57">
        <v>5.0999999999999996</v>
      </c>
      <c r="R1225" s="57">
        <v>5.4</v>
      </c>
      <c r="S1225" s="24" t="s">
        <v>5358</v>
      </c>
      <c r="T1225" s="26" t="s">
        <v>139</v>
      </c>
      <c r="U1225" s="24" t="s">
        <v>867</v>
      </c>
      <c r="V1225" s="58"/>
      <c r="W1225" s="58"/>
      <c r="X1225" s="26">
        <v>0</v>
      </c>
      <c r="Y1225" s="26">
        <v>0</v>
      </c>
      <c r="Z1225" s="26">
        <v>0</v>
      </c>
      <c r="AA1225" s="26"/>
      <c r="AB1225" s="58"/>
      <c r="AC1225" s="24"/>
      <c r="AD1225" s="26" t="s">
        <v>3483</v>
      </c>
      <c r="AE1225" s="26">
        <v>0</v>
      </c>
      <c r="AF1225" s="26"/>
      <c r="AG1225" s="26"/>
      <c r="AH1225" s="26"/>
      <c r="AI1225" s="26"/>
      <c r="AJ1225" s="26" t="s">
        <v>3476</v>
      </c>
      <c r="AK1225" s="24"/>
      <c r="AL1225" s="24" t="s">
        <v>3840</v>
      </c>
      <c r="AM1225" s="26"/>
      <c r="AN1225" s="26"/>
      <c r="AO1225" s="26"/>
      <c r="AP1225" s="26"/>
      <c r="AQ1225" s="26"/>
      <c r="AR1225" s="26" t="s">
        <v>129</v>
      </c>
      <c r="AS1225" s="26"/>
      <c r="AT1225" s="26"/>
      <c r="AU1225" s="26" t="s">
        <v>128</v>
      </c>
      <c r="AV1225" s="26" t="s">
        <v>128</v>
      </c>
      <c r="AW1225" s="26" t="s">
        <v>128</v>
      </c>
      <c r="AX1225" s="26" t="s">
        <v>129</v>
      </c>
      <c r="AY1225" s="26"/>
      <c r="AZ1225" s="26" t="s">
        <v>3839</v>
      </c>
      <c r="BA1225" s="41"/>
    </row>
    <row r="1226" spans="1:53" ht="16.05" customHeight="1" x14ac:dyDescent="0.3">
      <c r="A1226" s="23">
        <v>2014</v>
      </c>
      <c r="B1226" s="24" t="s">
        <v>218</v>
      </c>
      <c r="C1226" s="24" t="s">
        <v>481</v>
      </c>
      <c r="D1226" s="24" t="s">
        <v>3844</v>
      </c>
      <c r="E1226" s="25">
        <v>41665</v>
      </c>
      <c r="F1226" s="38">
        <v>0.74843287037037032</v>
      </c>
      <c r="G1226" s="22">
        <v>41666</v>
      </c>
      <c r="H1226" s="37">
        <v>8.1770833333333334E-2</v>
      </c>
      <c r="I1226" s="34" t="s">
        <v>6250</v>
      </c>
      <c r="J1226" s="43">
        <v>13.58</v>
      </c>
      <c r="K1226" s="43">
        <v>121.93</v>
      </c>
      <c r="L1226" s="56">
        <v>14.2</v>
      </c>
      <c r="M1226" s="35">
        <v>5.1239999999999997</v>
      </c>
      <c r="N1226" s="43"/>
      <c r="O1226" s="57"/>
      <c r="P1226" s="57">
        <v>4.9000000000000004</v>
      </c>
      <c r="Q1226" s="57">
        <v>4.4000000000000004</v>
      </c>
      <c r="R1226" s="57">
        <v>4.7</v>
      </c>
      <c r="S1226" s="24" t="s">
        <v>5350</v>
      </c>
      <c r="T1226" s="26"/>
      <c r="U1226" s="24" t="s">
        <v>867</v>
      </c>
      <c r="V1226" s="58"/>
      <c r="W1226" s="58"/>
      <c r="X1226" s="26">
        <v>0</v>
      </c>
      <c r="Y1226" s="26">
        <v>0</v>
      </c>
      <c r="Z1226" s="26">
        <v>0</v>
      </c>
      <c r="AA1226" s="26"/>
      <c r="AB1226" s="58"/>
      <c r="AC1226" s="24"/>
      <c r="AD1226" s="26" t="s">
        <v>3489</v>
      </c>
      <c r="AE1226" s="26">
        <v>0</v>
      </c>
      <c r="AF1226" s="26"/>
      <c r="AG1226" s="26"/>
      <c r="AH1226" s="26"/>
      <c r="AI1226" s="26"/>
      <c r="AJ1226" s="26" t="s">
        <v>1631</v>
      </c>
      <c r="AK1226" s="24" t="s">
        <v>290</v>
      </c>
      <c r="AL1226" s="24"/>
      <c r="AM1226" s="26"/>
      <c r="AN1226" s="26"/>
      <c r="AO1226" s="26"/>
      <c r="AP1226" s="26"/>
      <c r="AQ1226" s="26"/>
      <c r="AR1226" s="26" t="s">
        <v>129</v>
      </c>
      <c r="AS1226" s="26"/>
      <c r="AT1226" s="26"/>
      <c r="AU1226" s="26" t="s">
        <v>128</v>
      </c>
      <c r="AV1226" s="26" t="s">
        <v>128</v>
      </c>
      <c r="AW1226" s="26" t="s">
        <v>128</v>
      </c>
      <c r="AX1226" s="26" t="s">
        <v>129</v>
      </c>
      <c r="AY1226" s="26"/>
      <c r="AZ1226" s="26" t="s">
        <v>3845</v>
      </c>
      <c r="BA1226" s="41"/>
    </row>
    <row r="1227" spans="1:53" ht="16.05" customHeight="1" x14ac:dyDescent="0.3">
      <c r="A1227" s="23">
        <v>2014</v>
      </c>
      <c r="B1227" s="24" t="s">
        <v>159</v>
      </c>
      <c r="C1227" s="24" t="s">
        <v>308</v>
      </c>
      <c r="D1227" s="24" t="s">
        <v>3841</v>
      </c>
      <c r="E1227" s="25">
        <v>41666</v>
      </c>
      <c r="F1227" s="38">
        <v>0.54571759259259256</v>
      </c>
      <c r="G1227" s="22">
        <v>41666</v>
      </c>
      <c r="H1227" s="37">
        <v>0.62905092592592593</v>
      </c>
      <c r="I1227" s="34" t="s">
        <v>6250</v>
      </c>
      <c r="J1227" s="43">
        <v>38.270000000000003</v>
      </c>
      <c r="K1227" s="43">
        <v>20.37</v>
      </c>
      <c r="L1227" s="56">
        <v>16.8</v>
      </c>
      <c r="M1227" s="43">
        <v>4.5999999999999996</v>
      </c>
      <c r="N1227" s="43"/>
      <c r="O1227" s="57"/>
      <c r="P1227" s="57">
        <v>4.5999999999999996</v>
      </c>
      <c r="Q1227" s="57">
        <v>4</v>
      </c>
      <c r="R1227" s="57">
        <v>5.0999999999999996</v>
      </c>
      <c r="S1227" s="24" t="s">
        <v>5277</v>
      </c>
      <c r="T1227" s="26"/>
      <c r="U1227" s="24" t="s">
        <v>867</v>
      </c>
      <c r="V1227" s="58"/>
      <c r="W1227" s="58"/>
      <c r="X1227" s="26">
        <v>0</v>
      </c>
      <c r="Y1227" s="26">
        <v>0</v>
      </c>
      <c r="Z1227" s="26">
        <v>0</v>
      </c>
      <c r="AA1227" s="26"/>
      <c r="AB1227" s="58"/>
      <c r="AC1227" s="24"/>
      <c r="AD1227" s="26" t="s">
        <v>1050</v>
      </c>
      <c r="AE1227" s="26">
        <v>0</v>
      </c>
      <c r="AF1227" s="26"/>
      <c r="AG1227" s="26"/>
      <c r="AH1227" s="26"/>
      <c r="AI1227" s="26"/>
      <c r="AJ1227" s="26" t="s">
        <v>3599</v>
      </c>
      <c r="AK1227" s="24" t="s">
        <v>102</v>
      </c>
      <c r="AL1227" s="24" t="s">
        <v>3843</v>
      </c>
      <c r="AM1227" s="26"/>
      <c r="AN1227" s="26"/>
      <c r="AO1227" s="26"/>
      <c r="AP1227" s="26"/>
      <c r="AQ1227" s="26"/>
      <c r="AR1227" s="26" t="s">
        <v>129</v>
      </c>
      <c r="AS1227" s="26"/>
      <c r="AT1227" s="26"/>
      <c r="AU1227" s="26" t="s">
        <v>128</v>
      </c>
      <c r="AV1227" s="26" t="s">
        <v>128</v>
      </c>
      <c r="AW1227" s="26" t="s">
        <v>128</v>
      </c>
      <c r="AX1227" s="26" t="s">
        <v>129</v>
      </c>
      <c r="AY1227" s="26"/>
      <c r="AZ1227" s="26" t="s">
        <v>3842</v>
      </c>
      <c r="BA1227" s="41"/>
    </row>
    <row r="1228" spans="1:53" ht="16.05" customHeight="1" x14ac:dyDescent="0.3">
      <c r="A1228" s="23">
        <v>2014</v>
      </c>
      <c r="B1228" s="24" t="s">
        <v>159</v>
      </c>
      <c r="C1228" s="41" t="s">
        <v>476</v>
      </c>
      <c r="D1228" s="24" t="s">
        <v>476</v>
      </c>
      <c r="E1228" s="25">
        <v>41667</v>
      </c>
      <c r="F1228" s="38">
        <v>2.4800925925925928E-3</v>
      </c>
      <c r="G1228" s="22">
        <v>41667</v>
      </c>
      <c r="H1228" s="37">
        <v>4.4143518518518519E-2</v>
      </c>
      <c r="I1228" s="34" t="s">
        <v>6250</v>
      </c>
      <c r="J1228" s="43">
        <v>45.048999999999999</v>
      </c>
      <c r="K1228" s="43">
        <v>17.11</v>
      </c>
      <c r="L1228" s="56">
        <v>17.600000000000001</v>
      </c>
      <c r="M1228" s="43">
        <v>4.21</v>
      </c>
      <c r="N1228" s="43"/>
      <c r="O1228" s="57"/>
      <c r="P1228" s="57">
        <v>3.6</v>
      </c>
      <c r="Q1228" s="57">
        <v>3.1</v>
      </c>
      <c r="R1228" s="57">
        <v>4.2</v>
      </c>
      <c r="S1228" s="27" t="s">
        <v>5110</v>
      </c>
      <c r="T1228" s="26" t="s">
        <v>139</v>
      </c>
      <c r="U1228" s="24" t="s">
        <v>867</v>
      </c>
      <c r="V1228" s="58"/>
      <c r="W1228" s="58"/>
      <c r="X1228" s="26">
        <v>0</v>
      </c>
      <c r="Y1228" s="26">
        <v>0</v>
      </c>
      <c r="Z1228" s="26">
        <v>6</v>
      </c>
      <c r="AA1228" s="26"/>
      <c r="AB1228" s="58"/>
      <c r="AC1228" s="24"/>
      <c r="AD1228" s="26" t="s">
        <v>1050</v>
      </c>
      <c r="AE1228" s="26">
        <v>0</v>
      </c>
      <c r="AF1228" s="26"/>
      <c r="AG1228" s="26"/>
      <c r="AH1228" s="26"/>
      <c r="AI1228" s="26"/>
      <c r="AJ1228" s="26" t="s">
        <v>1631</v>
      </c>
      <c r="AK1228" s="24"/>
      <c r="AL1228" s="24"/>
      <c r="AM1228" s="26"/>
      <c r="AN1228" s="26"/>
      <c r="AO1228" s="26"/>
      <c r="AP1228" s="26"/>
      <c r="AQ1228" s="26"/>
      <c r="AR1228" s="26" t="s">
        <v>129</v>
      </c>
      <c r="AS1228" s="26"/>
      <c r="AT1228" s="26"/>
      <c r="AU1228" s="26" t="s">
        <v>128</v>
      </c>
      <c r="AV1228" s="26" t="s">
        <v>128</v>
      </c>
      <c r="AW1228" s="26" t="s">
        <v>128</v>
      </c>
      <c r="AX1228" s="26" t="s">
        <v>129</v>
      </c>
      <c r="AY1228" s="26"/>
      <c r="AZ1228" s="26" t="s">
        <v>3846</v>
      </c>
      <c r="BA1228" s="41"/>
    </row>
    <row r="1229" spans="1:53" ht="16.05" customHeight="1" x14ac:dyDescent="0.3">
      <c r="A1229" s="23">
        <v>2014</v>
      </c>
      <c r="B1229" s="24" t="s">
        <v>130</v>
      </c>
      <c r="C1229" s="24" t="s">
        <v>131</v>
      </c>
      <c r="D1229" s="24" t="s">
        <v>132</v>
      </c>
      <c r="E1229" s="25">
        <v>41667</v>
      </c>
      <c r="F1229" s="38">
        <v>0.50138692129629636</v>
      </c>
      <c r="G1229" s="22">
        <v>41667</v>
      </c>
      <c r="H1229" s="37">
        <v>0.83472222222222225</v>
      </c>
      <c r="I1229" s="34" t="s">
        <v>6250</v>
      </c>
      <c r="J1229" s="43">
        <v>22.495999999999999</v>
      </c>
      <c r="K1229" s="43">
        <v>101.26600000000001</v>
      </c>
      <c r="L1229" s="56">
        <v>10</v>
      </c>
      <c r="M1229" s="43">
        <v>4.71</v>
      </c>
      <c r="N1229" s="43"/>
      <c r="O1229" s="57"/>
      <c r="P1229" s="57">
        <v>4.4000000000000004</v>
      </c>
      <c r="Q1229" s="57">
        <v>3.8</v>
      </c>
      <c r="R1229" s="57">
        <v>4.5999999999999996</v>
      </c>
      <c r="S1229" s="27" t="s">
        <v>5110</v>
      </c>
      <c r="T1229" s="26"/>
      <c r="U1229" s="24" t="s">
        <v>867</v>
      </c>
      <c r="V1229" s="58"/>
      <c r="W1229" s="58"/>
      <c r="X1229" s="26">
        <v>0</v>
      </c>
      <c r="Y1229" s="26">
        <v>0</v>
      </c>
      <c r="Z1229" s="26">
        <v>0</v>
      </c>
      <c r="AA1229" s="26"/>
      <c r="AB1229" s="58"/>
      <c r="AC1229" s="24"/>
      <c r="AD1229" s="26" t="s">
        <v>3491</v>
      </c>
      <c r="AE1229" s="26">
        <v>0</v>
      </c>
      <c r="AF1229" s="26"/>
      <c r="AG1229" s="26"/>
      <c r="AH1229" s="26"/>
      <c r="AI1229" s="26"/>
      <c r="AJ1229" s="26" t="s">
        <v>3476</v>
      </c>
      <c r="AK1229" s="24"/>
      <c r="AL1229" s="24" t="s">
        <v>3848</v>
      </c>
      <c r="AM1229" s="26"/>
      <c r="AN1229" s="26"/>
      <c r="AO1229" s="26"/>
      <c r="AP1229" s="26"/>
      <c r="AQ1229" s="26"/>
      <c r="AR1229" s="26" t="s">
        <v>129</v>
      </c>
      <c r="AS1229" s="26"/>
      <c r="AT1229" s="26"/>
      <c r="AU1229" s="26" t="s">
        <v>128</v>
      </c>
      <c r="AV1229" s="26" t="s">
        <v>128</v>
      </c>
      <c r="AW1229" s="26" t="s">
        <v>128</v>
      </c>
      <c r="AX1229" s="26" t="s">
        <v>129</v>
      </c>
      <c r="AY1229" s="26"/>
      <c r="AZ1229" s="26" t="s">
        <v>3847</v>
      </c>
      <c r="BA1229" s="41"/>
    </row>
    <row r="1230" spans="1:53" ht="16.05" customHeight="1" x14ac:dyDescent="0.3">
      <c r="A1230" s="23">
        <v>2014</v>
      </c>
      <c r="B1230" s="24" t="s">
        <v>187</v>
      </c>
      <c r="C1230" s="24" t="s">
        <v>188</v>
      </c>
      <c r="D1230" s="24" t="s">
        <v>3849</v>
      </c>
      <c r="E1230" s="25">
        <v>41667</v>
      </c>
      <c r="F1230" s="38">
        <v>0.99137314814814814</v>
      </c>
      <c r="G1230" s="22">
        <v>41668</v>
      </c>
      <c r="H1230" s="37">
        <v>0.13721064814814815</v>
      </c>
      <c r="I1230" s="34" t="s">
        <v>6250</v>
      </c>
      <c r="J1230" s="43">
        <v>32.44</v>
      </c>
      <c r="K1230" s="43">
        <v>49.98</v>
      </c>
      <c r="L1230" s="56">
        <v>12.3</v>
      </c>
      <c r="M1230" s="43">
        <v>4.7699999999999996</v>
      </c>
      <c r="N1230" s="43"/>
      <c r="O1230" s="57"/>
      <c r="P1230" s="57">
        <v>4.8</v>
      </c>
      <c r="Q1230" s="57">
        <v>3.9</v>
      </c>
      <c r="R1230" s="57">
        <v>5.0999999999999996</v>
      </c>
      <c r="S1230" s="27" t="s">
        <v>5110</v>
      </c>
      <c r="T1230" s="26"/>
      <c r="U1230" s="24" t="s">
        <v>867</v>
      </c>
      <c r="V1230" s="58"/>
      <c r="W1230" s="58"/>
      <c r="X1230" s="26">
        <v>0</v>
      </c>
      <c r="Y1230" s="26">
        <v>0</v>
      </c>
      <c r="Z1230" s="26">
        <v>0</v>
      </c>
      <c r="AA1230" s="26"/>
      <c r="AB1230" s="58"/>
      <c r="AC1230" s="24"/>
      <c r="AD1230" s="26" t="s">
        <v>3491</v>
      </c>
      <c r="AE1230" s="26">
        <v>0</v>
      </c>
      <c r="AF1230" s="26"/>
      <c r="AG1230" s="26"/>
      <c r="AH1230" s="26"/>
      <c r="AI1230" s="26"/>
      <c r="AJ1230" s="26" t="s">
        <v>3476</v>
      </c>
      <c r="AK1230" s="24"/>
      <c r="AL1230" s="24" t="s">
        <v>3851</v>
      </c>
      <c r="AM1230" s="26"/>
      <c r="AN1230" s="26"/>
      <c r="AO1230" s="26"/>
      <c r="AP1230" s="26"/>
      <c r="AQ1230" s="26"/>
      <c r="AR1230" s="26" t="s">
        <v>129</v>
      </c>
      <c r="AS1230" s="26"/>
      <c r="AT1230" s="26"/>
      <c r="AU1230" s="26" t="s">
        <v>128</v>
      </c>
      <c r="AV1230" s="26" t="s">
        <v>128</v>
      </c>
      <c r="AW1230" s="26" t="s">
        <v>128</v>
      </c>
      <c r="AX1230" s="26" t="s">
        <v>129</v>
      </c>
      <c r="AY1230" s="26"/>
      <c r="AZ1230" s="26" t="s">
        <v>3850</v>
      </c>
      <c r="BA1230" s="41"/>
    </row>
    <row r="1231" spans="1:53" ht="16.05" customHeight="1" x14ac:dyDescent="0.3">
      <c r="A1231" s="23">
        <v>2014</v>
      </c>
      <c r="B1231" s="24" t="s">
        <v>443</v>
      </c>
      <c r="C1231" s="24" t="s">
        <v>1213</v>
      </c>
      <c r="D1231" s="24" t="s">
        <v>3852</v>
      </c>
      <c r="E1231" s="25">
        <v>41669</v>
      </c>
      <c r="F1231" s="38">
        <v>6.9956018518518515E-2</v>
      </c>
      <c r="G1231" s="22">
        <v>41668</v>
      </c>
      <c r="H1231" s="37">
        <v>0.81995370370370368</v>
      </c>
      <c r="I1231" s="34" t="s">
        <v>6250</v>
      </c>
      <c r="J1231" s="43">
        <v>9.5269999999999992</v>
      </c>
      <c r="K1231" s="43">
        <v>-84.150999999999996</v>
      </c>
      <c r="L1231" s="56">
        <v>10</v>
      </c>
      <c r="M1231" s="43">
        <v>4.9000000000000004</v>
      </c>
      <c r="N1231" s="43"/>
      <c r="O1231" s="57"/>
      <c r="P1231" s="57">
        <v>4</v>
      </c>
      <c r="Q1231" s="57">
        <v>3.4</v>
      </c>
      <c r="R1231" s="57">
        <v>4.5999999999999996</v>
      </c>
      <c r="S1231" s="24" t="s">
        <v>5429</v>
      </c>
      <c r="T1231" s="26"/>
      <c r="U1231" s="24" t="s">
        <v>867</v>
      </c>
      <c r="V1231" s="58"/>
      <c r="W1231" s="58"/>
      <c r="X1231" s="26">
        <v>0</v>
      </c>
      <c r="Y1231" s="26">
        <v>0</v>
      </c>
      <c r="Z1231" s="26">
        <v>0</v>
      </c>
      <c r="AA1231" s="26"/>
      <c r="AB1231" s="58"/>
      <c r="AC1231" s="24"/>
      <c r="AD1231" s="26" t="s">
        <v>3483</v>
      </c>
      <c r="AE1231" s="26">
        <v>0</v>
      </c>
      <c r="AF1231" s="26"/>
      <c r="AG1231" s="26"/>
      <c r="AH1231" s="26"/>
      <c r="AI1231" s="26"/>
      <c r="AJ1231" s="26" t="s">
        <v>3493</v>
      </c>
      <c r="AK1231" s="24"/>
      <c r="AL1231" s="24" t="s">
        <v>3854</v>
      </c>
      <c r="AM1231" s="26"/>
      <c r="AN1231" s="26"/>
      <c r="AO1231" s="26"/>
      <c r="AP1231" s="26"/>
      <c r="AQ1231" s="26"/>
      <c r="AR1231" s="26" t="s">
        <v>129</v>
      </c>
      <c r="AS1231" s="26"/>
      <c r="AT1231" s="26"/>
      <c r="AU1231" s="26" t="s">
        <v>128</v>
      </c>
      <c r="AV1231" s="26" t="s">
        <v>128</v>
      </c>
      <c r="AW1231" s="26" t="s">
        <v>128</v>
      </c>
      <c r="AX1231" s="26" t="s">
        <v>129</v>
      </c>
      <c r="AY1231" s="26"/>
      <c r="AZ1231" s="26" t="s">
        <v>3853</v>
      </c>
      <c r="BA1231" s="41"/>
    </row>
    <row r="1232" spans="1:53" ht="16.05" customHeight="1" x14ac:dyDescent="0.3">
      <c r="A1232" s="23">
        <v>2014</v>
      </c>
      <c r="B1232" s="24" t="s">
        <v>218</v>
      </c>
      <c r="C1232" s="24" t="s">
        <v>1346</v>
      </c>
      <c r="D1232" s="24" t="s">
        <v>3855</v>
      </c>
      <c r="E1232" s="25">
        <v>41671</v>
      </c>
      <c r="F1232" s="38">
        <v>0.4827266203703704</v>
      </c>
      <c r="G1232" s="22">
        <v>41671</v>
      </c>
      <c r="H1232" s="37">
        <v>0.81606481481481474</v>
      </c>
      <c r="I1232" s="34" t="s">
        <v>6250</v>
      </c>
      <c r="J1232" s="43">
        <v>6.0949999999999998</v>
      </c>
      <c r="K1232" s="43">
        <v>116.619</v>
      </c>
      <c r="L1232" s="56">
        <v>0</v>
      </c>
      <c r="M1232" s="43">
        <v>4.67</v>
      </c>
      <c r="N1232" s="43"/>
      <c r="O1232" s="57"/>
      <c r="P1232" s="57">
        <v>4.5</v>
      </c>
      <c r="Q1232" s="57">
        <v>3.4</v>
      </c>
      <c r="R1232" s="57">
        <v>4.8</v>
      </c>
      <c r="S1232" s="27" t="s">
        <v>5110</v>
      </c>
      <c r="T1232" s="26"/>
      <c r="U1232" s="24" t="s">
        <v>867</v>
      </c>
      <c r="V1232" s="58"/>
      <c r="W1232" s="58"/>
      <c r="X1232" s="26">
        <v>0</v>
      </c>
      <c r="Y1232" s="26">
        <v>0</v>
      </c>
      <c r="Z1232" s="26">
        <v>0</v>
      </c>
      <c r="AA1232" s="26"/>
      <c r="AB1232" s="58"/>
      <c r="AC1232" s="24"/>
      <c r="AD1232" s="26" t="s">
        <v>3489</v>
      </c>
      <c r="AE1232" s="26">
        <v>0</v>
      </c>
      <c r="AF1232" s="26"/>
      <c r="AG1232" s="26"/>
      <c r="AH1232" s="26"/>
      <c r="AI1232" s="26"/>
      <c r="AJ1232" s="26" t="s">
        <v>3476</v>
      </c>
      <c r="AK1232" s="24"/>
      <c r="AL1232" s="24" t="s">
        <v>3857</v>
      </c>
      <c r="AM1232" s="26"/>
      <c r="AN1232" s="26"/>
      <c r="AO1232" s="26"/>
      <c r="AP1232" s="26"/>
      <c r="AQ1232" s="26"/>
      <c r="AR1232" s="26" t="s">
        <v>129</v>
      </c>
      <c r="AS1232" s="26"/>
      <c r="AT1232" s="26"/>
      <c r="AU1232" s="26" t="s">
        <v>128</v>
      </c>
      <c r="AV1232" s="26" t="s">
        <v>128</v>
      </c>
      <c r="AW1232" s="26" t="s">
        <v>128</v>
      </c>
      <c r="AX1232" s="26" t="s">
        <v>129</v>
      </c>
      <c r="AY1232" s="26"/>
      <c r="AZ1232" s="26" t="s">
        <v>3856</v>
      </c>
      <c r="BA1232" s="41"/>
    </row>
    <row r="1233" spans="1:53" ht="16.05" customHeight="1" x14ac:dyDescent="0.3">
      <c r="A1233" s="23">
        <v>2014</v>
      </c>
      <c r="B1233" s="24" t="s">
        <v>159</v>
      </c>
      <c r="C1233" s="24" t="s">
        <v>308</v>
      </c>
      <c r="D1233" s="24" t="s">
        <v>3841</v>
      </c>
      <c r="E1233" s="25">
        <v>41671</v>
      </c>
      <c r="F1233" s="38">
        <v>0.69005208333333334</v>
      </c>
      <c r="G1233" s="22">
        <v>41671</v>
      </c>
      <c r="H1233" s="37">
        <v>0.77337962962962958</v>
      </c>
      <c r="I1233" s="34" t="s">
        <v>6250</v>
      </c>
      <c r="J1233" s="43">
        <v>38.049999999999997</v>
      </c>
      <c r="K1233" s="43">
        <v>20.37</v>
      </c>
      <c r="L1233" s="56">
        <v>16.8</v>
      </c>
      <c r="M1233" s="35">
        <v>4.9459999999999997</v>
      </c>
      <c r="N1233" s="43"/>
      <c r="O1233" s="57"/>
      <c r="P1233" s="57">
        <v>4.9000000000000004</v>
      </c>
      <c r="Q1233" s="57">
        <v>4.4000000000000004</v>
      </c>
      <c r="R1233" s="57">
        <v>4.5999999999999996</v>
      </c>
      <c r="S1233" s="24" t="s">
        <v>5346</v>
      </c>
      <c r="T1233" s="26"/>
      <c r="U1233" s="24" t="s">
        <v>867</v>
      </c>
      <c r="V1233" s="58"/>
      <c r="W1233" s="58"/>
      <c r="X1233" s="26">
        <v>0</v>
      </c>
      <c r="Y1233" s="26">
        <v>0</v>
      </c>
      <c r="Z1233" s="26">
        <v>0</v>
      </c>
      <c r="AA1233" s="26"/>
      <c r="AB1233" s="58"/>
      <c r="AC1233" s="24"/>
      <c r="AD1233" s="26" t="s">
        <v>3483</v>
      </c>
      <c r="AE1233" s="26">
        <v>0</v>
      </c>
      <c r="AF1233" s="26"/>
      <c r="AG1233" s="26"/>
      <c r="AH1233" s="26"/>
      <c r="AI1233" s="26"/>
      <c r="AJ1233" s="26" t="s">
        <v>3599</v>
      </c>
      <c r="AK1233" s="24" t="s">
        <v>95</v>
      </c>
      <c r="AL1233" s="24" t="s">
        <v>3859</v>
      </c>
      <c r="AM1233" s="26"/>
      <c r="AN1233" s="26"/>
      <c r="AO1233" s="26"/>
      <c r="AP1233" s="26"/>
      <c r="AQ1233" s="26"/>
      <c r="AR1233" s="26" t="s">
        <v>129</v>
      </c>
      <c r="AS1233" s="26"/>
      <c r="AT1233" s="26"/>
      <c r="AU1233" s="26" t="s">
        <v>128</v>
      </c>
      <c r="AV1233" s="26" t="s">
        <v>128</v>
      </c>
      <c r="AW1233" s="26" t="s">
        <v>128</v>
      </c>
      <c r="AX1233" s="26" t="s">
        <v>129</v>
      </c>
      <c r="AY1233" s="26"/>
      <c r="AZ1233" s="26" t="s">
        <v>3858</v>
      </c>
      <c r="BA1233" s="41"/>
    </row>
    <row r="1234" spans="1:53" ht="16.05" customHeight="1" x14ac:dyDescent="0.3">
      <c r="A1234" s="23">
        <v>2014</v>
      </c>
      <c r="B1234" s="27" t="s">
        <v>187</v>
      </c>
      <c r="C1234" s="27" t="s">
        <v>188</v>
      </c>
      <c r="D1234" s="27" t="s">
        <v>3204</v>
      </c>
      <c r="E1234" s="28">
        <v>41672</v>
      </c>
      <c r="F1234" s="36">
        <v>0.60190972222222217</v>
      </c>
      <c r="G1234" s="22">
        <v>41672</v>
      </c>
      <c r="H1234" s="37">
        <v>0.74774305555555554</v>
      </c>
      <c r="I1234" s="34" t="s">
        <v>6250</v>
      </c>
      <c r="J1234" s="35">
        <v>26.588999999999999</v>
      </c>
      <c r="K1234" s="35">
        <v>57.741</v>
      </c>
      <c r="L1234" s="42">
        <v>10</v>
      </c>
      <c r="M1234" s="35">
        <v>5.3620000000000001</v>
      </c>
      <c r="N1234" s="35"/>
      <c r="O1234" s="44"/>
      <c r="P1234" s="44">
        <v>5.3</v>
      </c>
      <c r="Q1234" s="44"/>
      <c r="R1234" s="44"/>
      <c r="S1234" s="24" t="s">
        <v>5341</v>
      </c>
      <c r="T1234" s="23"/>
      <c r="U1234" s="27"/>
      <c r="V1234" s="46"/>
      <c r="W1234" s="47"/>
      <c r="X1234" s="23"/>
      <c r="Y1234" s="23"/>
      <c r="Z1234" s="23"/>
      <c r="AA1234" s="23"/>
      <c r="AB1234" s="47"/>
      <c r="AC1234" s="27"/>
      <c r="AD1234" s="50" t="s">
        <v>135</v>
      </c>
      <c r="AE1234" s="23"/>
      <c r="AF1234" s="66" t="s">
        <v>141</v>
      </c>
      <c r="AG1234" s="23"/>
      <c r="AH1234" s="23"/>
      <c r="AI1234" s="23"/>
      <c r="AJ1234" s="26" t="s">
        <v>3493</v>
      </c>
      <c r="AK1234" s="27"/>
      <c r="AL1234" s="27" t="s">
        <v>3206</v>
      </c>
      <c r="AM1234" s="23"/>
      <c r="AN1234" s="23"/>
      <c r="AO1234" s="23" t="s">
        <v>129</v>
      </c>
      <c r="AP1234" s="23"/>
      <c r="AQ1234" s="23" t="s">
        <v>129</v>
      </c>
      <c r="AR1234" s="23"/>
      <c r="AS1234" s="23" t="s">
        <v>128</v>
      </c>
      <c r="AT1234" s="23"/>
      <c r="AU1234" s="23" t="s">
        <v>129</v>
      </c>
      <c r="AV1234" s="23" t="s">
        <v>128</v>
      </c>
      <c r="AW1234" s="23" t="s">
        <v>128</v>
      </c>
      <c r="AX1234" s="23" t="s">
        <v>129</v>
      </c>
      <c r="AY1234" s="23"/>
      <c r="AZ1234" s="23" t="s">
        <v>3205</v>
      </c>
      <c r="BA1234" s="45" t="s">
        <v>6269</v>
      </c>
    </row>
    <row r="1235" spans="1:53" ht="16.05" customHeight="1" x14ac:dyDescent="0.3">
      <c r="A1235" s="23">
        <v>2014</v>
      </c>
      <c r="B1235" s="24" t="s">
        <v>269</v>
      </c>
      <c r="C1235" s="24" t="s">
        <v>409</v>
      </c>
      <c r="D1235" s="24" t="s">
        <v>3862</v>
      </c>
      <c r="E1235" s="25">
        <v>41677</v>
      </c>
      <c r="F1235" s="38">
        <v>0.85917708333333331</v>
      </c>
      <c r="G1235" s="22">
        <v>41677</v>
      </c>
      <c r="H1235" s="37">
        <v>0.65084490740740741</v>
      </c>
      <c r="I1235" s="34" t="s">
        <v>6250</v>
      </c>
      <c r="J1235" s="43">
        <v>6.81</v>
      </c>
      <c r="K1235" s="43">
        <v>-73.069999999999993</v>
      </c>
      <c r="L1235" s="56">
        <v>159.30000000000001</v>
      </c>
      <c r="M1235" s="35">
        <v>5.3040000000000003</v>
      </c>
      <c r="N1235" s="43">
        <v>5.4</v>
      </c>
      <c r="O1235" s="57"/>
      <c r="P1235" s="57">
        <v>5.4</v>
      </c>
      <c r="Q1235" s="57"/>
      <c r="R1235" s="57">
        <v>5.5</v>
      </c>
      <c r="S1235" s="27" t="s">
        <v>5550</v>
      </c>
      <c r="T1235" s="26" t="s">
        <v>582</v>
      </c>
      <c r="U1235" s="24" t="s">
        <v>867</v>
      </c>
      <c r="V1235" s="58"/>
      <c r="W1235" s="58"/>
      <c r="X1235" s="26">
        <v>0</v>
      </c>
      <c r="Y1235" s="26">
        <v>0</v>
      </c>
      <c r="Z1235" s="26">
        <v>0</v>
      </c>
      <c r="AA1235" s="26"/>
      <c r="AB1235" s="58"/>
      <c r="AC1235" s="24"/>
      <c r="AD1235" s="26" t="s">
        <v>3489</v>
      </c>
      <c r="AE1235" s="26">
        <v>0</v>
      </c>
      <c r="AF1235" s="26"/>
      <c r="AG1235" s="26"/>
      <c r="AH1235" s="26"/>
      <c r="AI1235" s="26"/>
      <c r="AJ1235" s="26" t="s">
        <v>3476</v>
      </c>
      <c r="AK1235" s="24"/>
      <c r="AL1235" s="24" t="s">
        <v>3864</v>
      </c>
      <c r="AM1235" s="26"/>
      <c r="AN1235" s="26"/>
      <c r="AO1235" s="26"/>
      <c r="AP1235" s="26"/>
      <c r="AQ1235" s="26"/>
      <c r="AR1235" s="26" t="s">
        <v>129</v>
      </c>
      <c r="AS1235" s="26"/>
      <c r="AT1235" s="26"/>
      <c r="AU1235" s="26" t="s">
        <v>128</v>
      </c>
      <c r="AV1235" s="26" t="s">
        <v>128</v>
      </c>
      <c r="AW1235" s="26" t="s">
        <v>128</v>
      </c>
      <c r="AX1235" s="26" t="s">
        <v>129</v>
      </c>
      <c r="AY1235" s="26"/>
      <c r="AZ1235" s="26" t="s">
        <v>3863</v>
      </c>
      <c r="BA1235" s="41"/>
    </row>
    <row r="1236" spans="1:53" ht="16.05" customHeight="1" x14ac:dyDescent="0.3">
      <c r="A1236" s="23">
        <v>2014</v>
      </c>
      <c r="B1236" s="24" t="s">
        <v>148</v>
      </c>
      <c r="C1236" s="24" t="s">
        <v>191</v>
      </c>
      <c r="D1236" s="24" t="s">
        <v>3207</v>
      </c>
      <c r="E1236" s="25">
        <v>41679</v>
      </c>
      <c r="F1236" s="38">
        <v>9.4467592592592589E-2</v>
      </c>
      <c r="G1236" s="22">
        <v>41678</v>
      </c>
      <c r="H1236" s="37">
        <v>0.84446759259259263</v>
      </c>
      <c r="I1236" s="34" t="s">
        <v>6250</v>
      </c>
      <c r="J1236" s="43">
        <v>35.896000000000001</v>
      </c>
      <c r="K1236" s="43">
        <v>-97.292000000000002</v>
      </c>
      <c r="L1236" s="42">
        <v>5</v>
      </c>
      <c r="M1236" s="35">
        <v>4.0999999999999996</v>
      </c>
      <c r="N1236" s="35"/>
      <c r="O1236" s="44">
        <v>4.0999999999999996</v>
      </c>
      <c r="P1236" s="44">
        <v>4.2</v>
      </c>
      <c r="Q1236" s="44"/>
      <c r="R1236" s="44"/>
      <c r="S1236" s="24" t="s">
        <v>35</v>
      </c>
      <c r="T1236" s="23" t="s">
        <v>139</v>
      </c>
      <c r="U1236" s="27" t="s">
        <v>193</v>
      </c>
      <c r="V1236" s="47">
        <v>20000</v>
      </c>
      <c r="W1236" s="47"/>
      <c r="X1236" s="23" t="s">
        <v>126</v>
      </c>
      <c r="Y1236" s="23"/>
      <c r="Z1236" s="23"/>
      <c r="AA1236" s="23"/>
      <c r="AB1236" s="47"/>
      <c r="AC1236" s="27"/>
      <c r="AD1236" s="23">
        <v>1</v>
      </c>
      <c r="AE1236" s="23" t="s">
        <v>126</v>
      </c>
      <c r="AF1236" s="66" t="s">
        <v>141</v>
      </c>
      <c r="AG1236" s="23"/>
      <c r="AH1236" s="23"/>
      <c r="AI1236" s="23"/>
      <c r="AJ1236" s="23" t="s">
        <v>43</v>
      </c>
      <c r="AK1236" s="27"/>
      <c r="AL1236" s="27"/>
      <c r="AM1236" s="23"/>
      <c r="AN1236" s="23"/>
      <c r="AO1236" s="23"/>
      <c r="AP1236" s="23"/>
      <c r="AQ1236" s="23" t="s">
        <v>129</v>
      </c>
      <c r="AR1236" s="23"/>
      <c r="AS1236" s="23" t="s">
        <v>128</v>
      </c>
      <c r="AT1236" s="23"/>
      <c r="AU1236" s="23" t="s">
        <v>129</v>
      </c>
      <c r="AV1236" s="23" t="s">
        <v>128</v>
      </c>
      <c r="AW1236" s="23" t="s">
        <v>128</v>
      </c>
      <c r="AX1236" s="23" t="s">
        <v>129</v>
      </c>
      <c r="AY1236" s="23"/>
      <c r="AZ1236" s="23" t="s">
        <v>3208</v>
      </c>
      <c r="BA1236" s="39" t="s">
        <v>6271</v>
      </c>
    </row>
    <row r="1237" spans="1:53" ht="16.05" customHeight="1" x14ac:dyDescent="0.3">
      <c r="A1237" s="23">
        <v>2014</v>
      </c>
      <c r="B1237" s="24" t="s">
        <v>123</v>
      </c>
      <c r="C1237" s="24" t="s">
        <v>901</v>
      </c>
      <c r="D1237" s="24" t="s">
        <v>901</v>
      </c>
      <c r="E1237" s="25">
        <v>41680</v>
      </c>
      <c r="F1237" s="38">
        <v>0.50471412037037033</v>
      </c>
      <c r="G1237" s="22">
        <v>41680</v>
      </c>
      <c r="H1237" s="37">
        <v>0.67137731481481477</v>
      </c>
      <c r="I1237" s="34" t="s">
        <v>6250</v>
      </c>
      <c r="J1237" s="43">
        <v>40.14</v>
      </c>
      <c r="K1237" s="43">
        <v>48.78</v>
      </c>
      <c r="L1237" s="56">
        <v>69.900000000000006</v>
      </c>
      <c r="M1237" s="35">
        <v>5.4930000000000003</v>
      </c>
      <c r="N1237" s="43"/>
      <c r="O1237" s="57"/>
      <c r="P1237" s="57">
        <v>5.5</v>
      </c>
      <c r="Q1237" s="57"/>
      <c r="R1237" s="57">
        <v>5.4</v>
      </c>
      <c r="S1237" s="24" t="s">
        <v>5340</v>
      </c>
      <c r="T1237" s="26"/>
      <c r="U1237" s="24" t="s">
        <v>867</v>
      </c>
      <c r="V1237" s="58"/>
      <c r="W1237" s="58"/>
      <c r="X1237" s="26">
        <v>0</v>
      </c>
      <c r="Y1237" s="26">
        <v>0</v>
      </c>
      <c r="Z1237" s="26">
        <v>0</v>
      </c>
      <c r="AA1237" s="26"/>
      <c r="AB1237" s="58"/>
      <c r="AC1237" s="24"/>
      <c r="AD1237" s="26" t="s">
        <v>3491</v>
      </c>
      <c r="AE1237" s="26">
        <v>0</v>
      </c>
      <c r="AF1237" s="26"/>
      <c r="AG1237" s="26"/>
      <c r="AH1237" s="26"/>
      <c r="AI1237" s="26"/>
      <c r="AJ1237" s="26" t="s">
        <v>1631</v>
      </c>
      <c r="AK1237" s="24"/>
      <c r="AL1237" s="24"/>
      <c r="AM1237" s="26"/>
      <c r="AN1237" s="26"/>
      <c r="AO1237" s="26"/>
      <c r="AP1237" s="26"/>
      <c r="AQ1237" s="26"/>
      <c r="AR1237" s="26" t="s">
        <v>129</v>
      </c>
      <c r="AS1237" s="26"/>
      <c r="AT1237" s="26"/>
      <c r="AU1237" s="26" t="s">
        <v>128</v>
      </c>
      <c r="AV1237" s="26" t="s">
        <v>128</v>
      </c>
      <c r="AW1237" s="26" t="s">
        <v>128</v>
      </c>
      <c r="AX1237" s="26" t="s">
        <v>129</v>
      </c>
      <c r="AY1237" s="26"/>
      <c r="AZ1237" s="26" t="s">
        <v>3865</v>
      </c>
      <c r="BA1237" s="41"/>
    </row>
    <row r="1238" spans="1:53" ht="16.05" customHeight="1" x14ac:dyDescent="0.3">
      <c r="A1238" s="23">
        <v>2014</v>
      </c>
      <c r="B1238" s="24" t="s">
        <v>130</v>
      </c>
      <c r="C1238" s="24" t="s">
        <v>131</v>
      </c>
      <c r="D1238" s="24" t="s">
        <v>253</v>
      </c>
      <c r="E1238" s="25">
        <v>41681</v>
      </c>
      <c r="F1238" s="38">
        <v>9.3715277777777772E-2</v>
      </c>
      <c r="G1238" s="22">
        <v>41681</v>
      </c>
      <c r="H1238" s="37">
        <v>0.42704861111111114</v>
      </c>
      <c r="I1238" s="34" t="s">
        <v>6250</v>
      </c>
      <c r="J1238" s="43">
        <v>36.159999999999997</v>
      </c>
      <c r="K1238" s="43">
        <v>82.52</v>
      </c>
      <c r="L1238" s="56">
        <v>21.7</v>
      </c>
      <c r="M1238" s="35">
        <v>5.36</v>
      </c>
      <c r="N1238" s="43"/>
      <c r="O1238" s="57"/>
      <c r="P1238" s="57">
        <v>5.0999999999999996</v>
      </c>
      <c r="Q1238" s="57">
        <v>5</v>
      </c>
      <c r="R1238" s="57">
        <v>5.4</v>
      </c>
      <c r="S1238" s="24" t="s">
        <v>5341</v>
      </c>
      <c r="T1238" s="26"/>
      <c r="U1238" s="24" t="s">
        <v>867</v>
      </c>
      <c r="V1238" s="58"/>
      <c r="W1238" s="58"/>
      <c r="X1238" s="26">
        <v>0</v>
      </c>
      <c r="Y1238" s="26">
        <v>0</v>
      </c>
      <c r="Z1238" s="26">
        <v>0</v>
      </c>
      <c r="AA1238" s="26"/>
      <c r="AB1238" s="58"/>
      <c r="AC1238" s="24"/>
      <c r="AD1238" s="26" t="s">
        <v>3483</v>
      </c>
      <c r="AE1238" s="26">
        <v>0</v>
      </c>
      <c r="AF1238" s="26"/>
      <c r="AG1238" s="26"/>
      <c r="AH1238" s="26"/>
      <c r="AI1238" s="26"/>
      <c r="AJ1238" s="26" t="s">
        <v>3867</v>
      </c>
      <c r="AK1238" s="24"/>
      <c r="AL1238" s="24"/>
      <c r="AM1238" s="26"/>
      <c r="AN1238" s="26"/>
      <c r="AO1238" s="26"/>
      <c r="AP1238" s="26"/>
      <c r="AQ1238" s="26"/>
      <c r="AR1238" s="26" t="s">
        <v>129</v>
      </c>
      <c r="AS1238" s="26"/>
      <c r="AT1238" s="26"/>
      <c r="AU1238" s="26" t="s">
        <v>128</v>
      </c>
      <c r="AV1238" s="26" t="s">
        <v>128</v>
      </c>
      <c r="AW1238" s="26" t="s">
        <v>128</v>
      </c>
      <c r="AX1238" s="26" t="s">
        <v>129</v>
      </c>
      <c r="AY1238" s="26"/>
      <c r="AZ1238" s="26" t="s">
        <v>3866</v>
      </c>
      <c r="BA1238" s="41"/>
    </row>
    <row r="1239" spans="1:53" ht="16.05" customHeight="1" x14ac:dyDescent="0.3">
      <c r="A1239" s="23">
        <v>2014</v>
      </c>
      <c r="B1239" s="24" t="s">
        <v>130</v>
      </c>
      <c r="C1239" s="24" t="s">
        <v>1185</v>
      </c>
      <c r="D1239" s="24" t="s">
        <v>3868</v>
      </c>
      <c r="E1239" s="25">
        <v>41681</v>
      </c>
      <c r="F1239" s="38">
        <v>0.68819444444444444</v>
      </c>
      <c r="G1239" s="22">
        <v>41682</v>
      </c>
      <c r="H1239" s="37">
        <v>2.1527777777777781E-2</v>
      </c>
      <c r="I1239" s="34" t="s">
        <v>6250</v>
      </c>
      <c r="J1239" s="43">
        <v>25.2</v>
      </c>
      <c r="K1239" s="43">
        <v>121.6</v>
      </c>
      <c r="L1239" s="56">
        <v>5</v>
      </c>
      <c r="M1239" s="43">
        <v>4</v>
      </c>
      <c r="N1239" s="43"/>
      <c r="O1239" s="57"/>
      <c r="P1239" s="57">
        <v>3.7</v>
      </c>
      <c r="Q1239" s="57">
        <v>3.1</v>
      </c>
      <c r="R1239" s="57">
        <v>4</v>
      </c>
      <c r="S1239" s="24" t="s">
        <v>5279</v>
      </c>
      <c r="T1239" s="26" t="s">
        <v>582</v>
      </c>
      <c r="U1239" s="24" t="s">
        <v>867</v>
      </c>
      <c r="V1239" s="58"/>
      <c r="W1239" s="58"/>
      <c r="X1239" s="26">
        <v>0</v>
      </c>
      <c r="Y1239" s="26">
        <v>0</v>
      </c>
      <c r="Z1239" s="26">
        <v>0</v>
      </c>
      <c r="AA1239" s="26"/>
      <c r="AB1239" s="58"/>
      <c r="AC1239" s="24"/>
      <c r="AD1239" s="26" t="s">
        <v>3489</v>
      </c>
      <c r="AE1239" s="26">
        <v>0</v>
      </c>
      <c r="AF1239" s="26"/>
      <c r="AG1239" s="26"/>
      <c r="AH1239" s="26"/>
      <c r="AI1239" s="26"/>
      <c r="AJ1239" s="26" t="s">
        <v>1631</v>
      </c>
      <c r="AK1239" s="24"/>
      <c r="AL1239" s="24"/>
      <c r="AM1239" s="26"/>
      <c r="AN1239" s="26"/>
      <c r="AO1239" s="26"/>
      <c r="AP1239" s="26"/>
      <c r="AQ1239" s="26"/>
      <c r="AR1239" s="26" t="s">
        <v>129</v>
      </c>
      <c r="AS1239" s="26"/>
      <c r="AT1239" s="26"/>
      <c r="AU1239" s="26" t="s">
        <v>128</v>
      </c>
      <c r="AV1239" s="26" t="s">
        <v>128</v>
      </c>
      <c r="AW1239" s="26" t="s">
        <v>128</v>
      </c>
      <c r="AX1239" s="26" t="s">
        <v>129</v>
      </c>
      <c r="AY1239" s="26"/>
      <c r="AZ1239" s="26" t="s">
        <v>3869</v>
      </c>
      <c r="BA1239" s="41"/>
    </row>
    <row r="1240" spans="1:53" ht="16.05" customHeight="1" x14ac:dyDescent="0.3">
      <c r="A1240" s="26">
        <v>2014</v>
      </c>
      <c r="B1240" s="24" t="s">
        <v>123</v>
      </c>
      <c r="C1240" s="24" t="s">
        <v>124</v>
      </c>
      <c r="D1240" s="24" t="s">
        <v>4942</v>
      </c>
      <c r="E1240" s="25">
        <v>41684</v>
      </c>
      <c r="F1240" s="38">
        <v>2.3370717592592589E-2</v>
      </c>
      <c r="G1240" s="22">
        <v>41684</v>
      </c>
      <c r="H1240" s="37">
        <v>0.10670138888888887</v>
      </c>
      <c r="I1240" s="34" t="s">
        <v>6250</v>
      </c>
      <c r="J1240" s="26">
        <v>36.701999999999998</v>
      </c>
      <c r="K1240" s="26">
        <v>36.005200000000002</v>
      </c>
      <c r="L1240" s="26">
        <v>11.2</v>
      </c>
      <c r="M1240" s="35">
        <v>4.9000000000000004</v>
      </c>
      <c r="N1240" s="43"/>
      <c r="O1240" s="57"/>
      <c r="P1240" s="57">
        <v>4.5999999999999996</v>
      </c>
      <c r="Q1240" s="57">
        <v>3.6</v>
      </c>
      <c r="R1240" s="57">
        <v>4.5</v>
      </c>
      <c r="S1240" s="24" t="s">
        <v>5505</v>
      </c>
      <c r="T1240" s="26"/>
      <c r="U1240" s="24"/>
      <c r="V1240" s="41"/>
      <c r="W1240" s="41"/>
      <c r="X1240" s="26">
        <v>0</v>
      </c>
      <c r="Y1240" s="26">
        <v>0</v>
      </c>
      <c r="Z1240" s="26">
        <v>0</v>
      </c>
      <c r="AA1240" s="26"/>
      <c r="AB1240" s="41"/>
      <c r="AC1240" s="41"/>
      <c r="AD1240" s="26" t="s">
        <v>1050</v>
      </c>
      <c r="AE1240" s="26">
        <v>0</v>
      </c>
      <c r="AF1240" s="41"/>
      <c r="AG1240" s="26"/>
      <c r="AH1240" s="26"/>
      <c r="AI1240" s="26"/>
      <c r="AJ1240" s="26" t="s">
        <v>1631</v>
      </c>
      <c r="AK1240" s="41"/>
      <c r="AL1240" s="24"/>
      <c r="AM1240" s="41"/>
      <c r="AN1240" s="41"/>
      <c r="AO1240" s="41"/>
      <c r="AP1240" s="41"/>
      <c r="AQ1240" s="41"/>
      <c r="AR1240" s="26" t="s">
        <v>129</v>
      </c>
      <c r="AS1240" s="26"/>
      <c r="AT1240" s="26"/>
      <c r="AU1240" s="26" t="s">
        <v>128</v>
      </c>
      <c r="AV1240" s="26" t="s">
        <v>128</v>
      </c>
      <c r="AW1240" s="26" t="s">
        <v>128</v>
      </c>
      <c r="AX1240" s="26" t="s">
        <v>129</v>
      </c>
      <c r="AY1240" s="26"/>
      <c r="AZ1240" s="26" t="s">
        <v>4943</v>
      </c>
      <c r="BA1240" s="41"/>
    </row>
    <row r="1241" spans="1:53" ht="16.05" customHeight="1" x14ac:dyDescent="0.3">
      <c r="A1241" s="23">
        <v>2014</v>
      </c>
      <c r="B1241" s="24" t="s">
        <v>148</v>
      </c>
      <c r="C1241" s="24" t="s">
        <v>191</v>
      </c>
      <c r="D1241" s="24" t="s">
        <v>3872</v>
      </c>
      <c r="E1241" s="25">
        <v>41685</v>
      </c>
      <c r="F1241" s="38">
        <v>0.14141354166666667</v>
      </c>
      <c r="G1241" s="22">
        <v>41684</v>
      </c>
      <c r="H1241" s="37">
        <v>0.93307870370370372</v>
      </c>
      <c r="I1241" s="34" t="s">
        <v>6250</v>
      </c>
      <c r="J1241" s="43">
        <v>33.790999999999997</v>
      </c>
      <c r="K1241" s="43">
        <v>-82.123999999999995</v>
      </c>
      <c r="L1241" s="56">
        <v>8.1999999999999993</v>
      </c>
      <c r="M1241" s="43">
        <v>4.53</v>
      </c>
      <c r="N1241" s="43"/>
      <c r="O1241" s="57"/>
      <c r="P1241" s="57">
        <v>4.5</v>
      </c>
      <c r="Q1241" s="57">
        <v>3.5</v>
      </c>
      <c r="R1241" s="57">
        <v>4.0999999999999996</v>
      </c>
      <c r="S1241" s="27" t="s">
        <v>5110</v>
      </c>
      <c r="T1241" s="26" t="s">
        <v>497</v>
      </c>
      <c r="U1241" s="24" t="s">
        <v>867</v>
      </c>
      <c r="V1241" s="58"/>
      <c r="W1241" s="58"/>
      <c r="X1241" s="26">
        <v>0</v>
      </c>
      <c r="Y1241" s="26">
        <v>0</v>
      </c>
      <c r="Z1241" s="26">
        <v>0</v>
      </c>
      <c r="AA1241" s="26"/>
      <c r="AB1241" s="58"/>
      <c r="AC1241" s="24"/>
      <c r="AD1241" s="26" t="s">
        <v>3483</v>
      </c>
      <c r="AE1241" s="26">
        <v>0</v>
      </c>
      <c r="AF1241" s="26"/>
      <c r="AG1241" s="26"/>
      <c r="AH1241" s="26"/>
      <c r="AI1241" s="26"/>
      <c r="AJ1241" s="26" t="s">
        <v>1631</v>
      </c>
      <c r="AK1241" s="24"/>
      <c r="AL1241" s="24"/>
      <c r="AM1241" s="26"/>
      <c r="AN1241" s="26"/>
      <c r="AO1241" s="26"/>
      <c r="AP1241" s="26"/>
      <c r="AQ1241" s="26"/>
      <c r="AR1241" s="26" t="s">
        <v>129</v>
      </c>
      <c r="AS1241" s="26"/>
      <c r="AT1241" s="26"/>
      <c r="AU1241" s="26" t="s">
        <v>128</v>
      </c>
      <c r="AV1241" s="26" t="s">
        <v>128</v>
      </c>
      <c r="AW1241" s="26" t="s">
        <v>128</v>
      </c>
      <c r="AX1241" s="26" t="s">
        <v>129</v>
      </c>
      <c r="AY1241" s="26"/>
      <c r="AZ1241" s="26" t="s">
        <v>3873</v>
      </c>
      <c r="BA1241" s="41"/>
    </row>
    <row r="1242" spans="1:53" ht="16.05" customHeight="1" x14ac:dyDescent="0.3">
      <c r="A1242" s="23">
        <v>2014</v>
      </c>
      <c r="B1242" s="24" t="s">
        <v>218</v>
      </c>
      <c r="C1242" s="24" t="s">
        <v>426</v>
      </c>
      <c r="D1242" s="24" t="s">
        <v>1914</v>
      </c>
      <c r="E1242" s="25">
        <v>41686</v>
      </c>
      <c r="F1242" s="38">
        <v>0.45141203703703708</v>
      </c>
      <c r="G1242" s="25">
        <v>41686</v>
      </c>
      <c r="H1242" s="38">
        <v>0.74307870370370377</v>
      </c>
      <c r="I1242" s="34" t="s">
        <v>6252</v>
      </c>
      <c r="J1242" s="43">
        <v>-7.835</v>
      </c>
      <c r="K1242" s="43">
        <v>106.48399999999999</v>
      </c>
      <c r="L1242" s="56">
        <v>56</v>
      </c>
      <c r="M1242" s="43">
        <v>4.34</v>
      </c>
      <c r="N1242" s="43"/>
      <c r="O1242" s="57"/>
      <c r="P1242" s="57">
        <v>4.5999999999999996</v>
      </c>
      <c r="Q1242" s="57">
        <v>3.2</v>
      </c>
      <c r="R1242" s="57">
        <v>2.7</v>
      </c>
      <c r="S1242" s="27" t="s">
        <v>5110</v>
      </c>
      <c r="T1242" s="26" t="s">
        <v>582</v>
      </c>
      <c r="U1242" s="24" t="s">
        <v>867</v>
      </c>
      <c r="V1242" s="58"/>
      <c r="W1242" s="58"/>
      <c r="X1242" s="26">
        <v>0</v>
      </c>
      <c r="Y1242" s="26">
        <v>0</v>
      </c>
      <c r="Z1242" s="26">
        <v>0</v>
      </c>
      <c r="AA1242" s="26"/>
      <c r="AB1242" s="58"/>
      <c r="AC1242" s="24"/>
      <c r="AD1242" s="26" t="s">
        <v>3491</v>
      </c>
      <c r="AE1242" s="26">
        <v>0</v>
      </c>
      <c r="AF1242" s="26"/>
      <c r="AG1242" s="26"/>
      <c r="AH1242" s="26"/>
      <c r="AI1242" s="26"/>
      <c r="AJ1242" s="26" t="s">
        <v>3476</v>
      </c>
      <c r="AK1242" s="24"/>
      <c r="AL1242" s="24" t="s">
        <v>3875</v>
      </c>
      <c r="AM1242" s="26"/>
      <c r="AN1242" s="26"/>
      <c r="AO1242" s="26"/>
      <c r="AP1242" s="26"/>
      <c r="AQ1242" s="26"/>
      <c r="AR1242" s="26" t="s">
        <v>129</v>
      </c>
      <c r="AS1242" s="26"/>
      <c r="AT1242" s="26"/>
      <c r="AU1242" s="26" t="s">
        <v>128</v>
      </c>
      <c r="AV1242" s="26" t="s">
        <v>128</v>
      </c>
      <c r="AW1242" s="26" t="s">
        <v>128</v>
      </c>
      <c r="AX1242" s="26" t="s">
        <v>129</v>
      </c>
      <c r="AY1242" s="26"/>
      <c r="AZ1242" s="26" t="s">
        <v>3874</v>
      </c>
      <c r="BA1242" s="41"/>
    </row>
    <row r="1243" spans="1:53" ht="16.05" customHeight="1" x14ac:dyDescent="0.3">
      <c r="A1243" s="26">
        <v>2014</v>
      </c>
      <c r="B1243" s="24" t="s">
        <v>218</v>
      </c>
      <c r="C1243" s="24" t="s">
        <v>481</v>
      </c>
      <c r="D1243" s="24" t="s">
        <v>4944</v>
      </c>
      <c r="E1243" s="25">
        <v>41687</v>
      </c>
      <c r="F1243" s="38">
        <v>0.24722905092592593</v>
      </c>
      <c r="G1243" s="22">
        <v>41687</v>
      </c>
      <c r="H1243" s="37">
        <v>0.58056712962962964</v>
      </c>
      <c r="I1243" s="34" t="s">
        <v>6250</v>
      </c>
      <c r="J1243" s="26">
        <v>18.482500000000002</v>
      </c>
      <c r="K1243" s="26">
        <v>120.455</v>
      </c>
      <c r="L1243" s="26">
        <v>28.6</v>
      </c>
      <c r="M1243" s="35">
        <v>5.548</v>
      </c>
      <c r="N1243" s="43"/>
      <c r="O1243" s="57"/>
      <c r="P1243" s="57">
        <v>5.4</v>
      </c>
      <c r="Q1243" s="57">
        <v>5.2</v>
      </c>
      <c r="R1243" s="57">
        <v>5.7</v>
      </c>
      <c r="S1243" s="24" t="s">
        <v>5360</v>
      </c>
      <c r="T1243" s="26" t="s">
        <v>497</v>
      </c>
      <c r="U1243" s="24"/>
      <c r="V1243" s="41"/>
      <c r="W1243" s="41"/>
      <c r="X1243" s="26">
        <v>0</v>
      </c>
      <c r="Y1243" s="26">
        <v>0</v>
      </c>
      <c r="Z1243" s="26">
        <v>0</v>
      </c>
      <c r="AA1243" s="26"/>
      <c r="AB1243" s="41"/>
      <c r="AC1243" s="41"/>
      <c r="AD1243" s="26" t="s">
        <v>3489</v>
      </c>
      <c r="AE1243" s="26">
        <v>0</v>
      </c>
      <c r="AF1243" s="41"/>
      <c r="AG1243" s="26"/>
      <c r="AH1243" s="26"/>
      <c r="AI1243" s="26"/>
      <c r="AJ1243" s="26" t="s">
        <v>1631</v>
      </c>
      <c r="AK1243" s="41"/>
      <c r="AL1243" s="24"/>
      <c r="AM1243" s="41"/>
      <c r="AN1243" s="41"/>
      <c r="AO1243" s="41"/>
      <c r="AP1243" s="41"/>
      <c r="AQ1243" s="41"/>
      <c r="AR1243" s="26" t="s">
        <v>129</v>
      </c>
      <c r="AS1243" s="26"/>
      <c r="AT1243" s="26"/>
      <c r="AU1243" s="26" t="s">
        <v>128</v>
      </c>
      <c r="AV1243" s="26" t="s">
        <v>128</v>
      </c>
      <c r="AW1243" s="26" t="s">
        <v>128</v>
      </c>
      <c r="AX1243" s="26" t="s">
        <v>129</v>
      </c>
      <c r="AY1243" s="26"/>
      <c r="AZ1243" s="26" t="s">
        <v>4945</v>
      </c>
      <c r="BA1243" s="41"/>
    </row>
    <row r="1244" spans="1:53" ht="16.05" customHeight="1" x14ac:dyDescent="0.3">
      <c r="A1244" s="23">
        <v>2014</v>
      </c>
      <c r="B1244" s="24" t="s">
        <v>123</v>
      </c>
      <c r="C1244" s="24" t="s">
        <v>124</v>
      </c>
      <c r="D1244" s="24" t="s">
        <v>556</v>
      </c>
      <c r="E1244" s="25">
        <v>41688</v>
      </c>
      <c r="F1244" s="38">
        <v>0.91082291666666659</v>
      </c>
      <c r="G1244" s="22">
        <v>41688</v>
      </c>
      <c r="H1244" s="37">
        <v>0.99415509259259249</v>
      </c>
      <c r="I1244" s="34" t="s">
        <v>6250</v>
      </c>
      <c r="J1244" s="43">
        <v>38.837000000000003</v>
      </c>
      <c r="K1244" s="43">
        <v>43.563000000000002</v>
      </c>
      <c r="L1244" s="56">
        <v>11.7</v>
      </c>
      <c r="M1244" s="43">
        <v>4.5999999999999996</v>
      </c>
      <c r="N1244" s="43"/>
      <c r="O1244" s="57"/>
      <c r="P1244" s="57">
        <v>4.5</v>
      </c>
      <c r="Q1244" s="57">
        <v>3.8</v>
      </c>
      <c r="R1244" s="57">
        <v>4.5999999999999996</v>
      </c>
      <c r="S1244" s="24" t="s">
        <v>5417</v>
      </c>
      <c r="T1244" s="26"/>
      <c r="U1244" s="24" t="s">
        <v>867</v>
      </c>
      <c r="V1244" s="58"/>
      <c r="W1244" s="58"/>
      <c r="X1244" s="26">
        <v>0</v>
      </c>
      <c r="Y1244" s="26">
        <v>0</v>
      </c>
      <c r="Z1244" s="26">
        <v>0</v>
      </c>
      <c r="AA1244" s="26"/>
      <c r="AB1244" s="58"/>
      <c r="AC1244" s="24"/>
      <c r="AD1244" s="26" t="s">
        <v>1050</v>
      </c>
      <c r="AE1244" s="26">
        <v>0</v>
      </c>
      <c r="AF1244" s="26"/>
      <c r="AG1244" s="26"/>
      <c r="AH1244" s="26"/>
      <c r="AI1244" s="26"/>
      <c r="AJ1244" s="26" t="s">
        <v>3493</v>
      </c>
      <c r="AK1244" s="24"/>
      <c r="AL1244" s="24" t="s">
        <v>3506</v>
      </c>
      <c r="AM1244" s="26"/>
      <c r="AN1244" s="26"/>
      <c r="AO1244" s="26"/>
      <c r="AP1244" s="26"/>
      <c r="AQ1244" s="26"/>
      <c r="AR1244" s="26" t="s">
        <v>129</v>
      </c>
      <c r="AS1244" s="26"/>
      <c r="AT1244" s="26"/>
      <c r="AU1244" s="26" t="s">
        <v>128</v>
      </c>
      <c r="AV1244" s="26" t="s">
        <v>128</v>
      </c>
      <c r="AW1244" s="26" t="s">
        <v>128</v>
      </c>
      <c r="AX1244" s="26" t="s">
        <v>129</v>
      </c>
      <c r="AY1244" s="26"/>
      <c r="AZ1244" s="26" t="s">
        <v>3878</v>
      </c>
      <c r="BA1244" s="41"/>
    </row>
    <row r="1245" spans="1:53" ht="16.05" customHeight="1" x14ac:dyDescent="0.3">
      <c r="A1245" s="23">
        <v>2014</v>
      </c>
      <c r="B1245" s="24" t="s">
        <v>269</v>
      </c>
      <c r="C1245" s="24" t="s">
        <v>414</v>
      </c>
      <c r="D1245" s="24" t="s">
        <v>3879</v>
      </c>
      <c r="E1245" s="25">
        <v>41689</v>
      </c>
      <c r="F1245" s="38">
        <v>0.46544560185185185</v>
      </c>
      <c r="G1245" s="22">
        <v>41689</v>
      </c>
      <c r="H1245" s="37">
        <v>0.27793981481481483</v>
      </c>
      <c r="I1245" s="34" t="s">
        <v>6250</v>
      </c>
      <c r="J1245" s="43">
        <v>9.67</v>
      </c>
      <c r="K1245" s="43">
        <v>-69.77</v>
      </c>
      <c r="L1245" s="56">
        <v>13.2</v>
      </c>
      <c r="M1245" s="35">
        <v>5.3529999999999998</v>
      </c>
      <c r="N1245" s="43"/>
      <c r="O1245" s="57"/>
      <c r="P1245" s="57">
        <v>5.5</v>
      </c>
      <c r="Q1245" s="57">
        <v>4.7</v>
      </c>
      <c r="R1245" s="57">
        <v>5.2</v>
      </c>
      <c r="S1245" s="24" t="s">
        <v>5313</v>
      </c>
      <c r="T1245" s="26"/>
      <c r="U1245" s="24" t="s">
        <v>867</v>
      </c>
      <c r="V1245" s="58"/>
      <c r="W1245" s="58"/>
      <c r="X1245" s="26">
        <v>0</v>
      </c>
      <c r="Y1245" s="26">
        <v>0</v>
      </c>
      <c r="Z1245" s="26">
        <v>0</v>
      </c>
      <c r="AA1245" s="26"/>
      <c r="AB1245" s="58"/>
      <c r="AC1245" s="24"/>
      <c r="AD1245" s="26" t="s">
        <v>1050</v>
      </c>
      <c r="AE1245" s="26">
        <v>0</v>
      </c>
      <c r="AF1245" s="26"/>
      <c r="AG1245" s="26"/>
      <c r="AH1245" s="26"/>
      <c r="AI1245" s="26"/>
      <c r="AJ1245" s="26" t="s">
        <v>1631</v>
      </c>
      <c r="AK1245" s="24"/>
      <c r="AL1245" s="24"/>
      <c r="AM1245" s="26"/>
      <c r="AN1245" s="26"/>
      <c r="AO1245" s="26"/>
      <c r="AP1245" s="26"/>
      <c r="AQ1245" s="26"/>
      <c r="AR1245" s="26" t="s">
        <v>129</v>
      </c>
      <c r="AS1245" s="26"/>
      <c r="AT1245" s="26"/>
      <c r="AU1245" s="26" t="s">
        <v>128</v>
      </c>
      <c r="AV1245" s="26" t="s">
        <v>128</v>
      </c>
      <c r="AW1245" s="26" t="s">
        <v>128</v>
      </c>
      <c r="AX1245" s="26" t="s">
        <v>129</v>
      </c>
      <c r="AY1245" s="26"/>
      <c r="AZ1245" s="26" t="s">
        <v>3880</v>
      </c>
      <c r="BA1245" s="41"/>
    </row>
    <row r="1246" spans="1:53" ht="16.05" customHeight="1" x14ac:dyDescent="0.3">
      <c r="A1246" s="23">
        <v>2014</v>
      </c>
      <c r="B1246" s="24" t="s">
        <v>187</v>
      </c>
      <c r="C1246" s="24" t="s">
        <v>188</v>
      </c>
      <c r="D1246" s="24" t="s">
        <v>3881</v>
      </c>
      <c r="E1246" s="25">
        <v>41690</v>
      </c>
      <c r="F1246" s="38">
        <v>0.17957372685185183</v>
      </c>
      <c r="G1246" s="22">
        <v>41690</v>
      </c>
      <c r="H1246" s="37">
        <v>0.32540509259259259</v>
      </c>
      <c r="I1246" s="34" t="s">
        <v>6250</v>
      </c>
      <c r="J1246" s="43">
        <v>32.575000000000003</v>
      </c>
      <c r="K1246" s="43">
        <v>49.902000000000001</v>
      </c>
      <c r="L1246" s="56">
        <v>13.7</v>
      </c>
      <c r="M1246" s="43">
        <v>4.4000000000000004</v>
      </c>
      <c r="N1246" s="43"/>
      <c r="O1246" s="57"/>
      <c r="P1246" s="57">
        <v>4.5</v>
      </c>
      <c r="Q1246" s="57">
        <v>3.3</v>
      </c>
      <c r="R1246" s="57">
        <v>4.2</v>
      </c>
      <c r="S1246" s="27" t="s">
        <v>5110</v>
      </c>
      <c r="T1246" s="26"/>
      <c r="U1246" s="24" t="s">
        <v>867</v>
      </c>
      <c r="V1246" s="58"/>
      <c r="W1246" s="58"/>
      <c r="X1246" s="26">
        <v>0</v>
      </c>
      <c r="Y1246" s="26">
        <v>0</v>
      </c>
      <c r="Z1246" s="26">
        <v>0</v>
      </c>
      <c r="AA1246" s="26"/>
      <c r="AB1246" s="58"/>
      <c r="AC1246" s="24"/>
      <c r="AD1246" s="26" t="s">
        <v>3483</v>
      </c>
      <c r="AE1246" s="26">
        <v>0</v>
      </c>
      <c r="AF1246" s="26"/>
      <c r="AG1246" s="26"/>
      <c r="AH1246" s="26"/>
      <c r="AI1246" s="26"/>
      <c r="AJ1246" s="26" t="s">
        <v>3493</v>
      </c>
      <c r="AK1246" s="24"/>
      <c r="AL1246" s="24" t="s">
        <v>3883</v>
      </c>
      <c r="AM1246" s="26"/>
      <c r="AN1246" s="26"/>
      <c r="AO1246" s="26"/>
      <c r="AP1246" s="26"/>
      <c r="AQ1246" s="26"/>
      <c r="AR1246" s="26" t="s">
        <v>129</v>
      </c>
      <c r="AS1246" s="26"/>
      <c r="AT1246" s="26"/>
      <c r="AU1246" s="26" t="s">
        <v>128</v>
      </c>
      <c r="AV1246" s="26" t="s">
        <v>128</v>
      </c>
      <c r="AW1246" s="26" t="s">
        <v>128</v>
      </c>
      <c r="AX1246" s="26" t="s">
        <v>129</v>
      </c>
      <c r="AY1246" s="26"/>
      <c r="AZ1246" s="26" t="s">
        <v>3882</v>
      </c>
      <c r="BA1246" s="41"/>
    </row>
    <row r="1247" spans="1:53" ht="16.05" customHeight="1" x14ac:dyDescent="0.3">
      <c r="A1247" s="26">
        <v>2014</v>
      </c>
      <c r="B1247" s="24" t="s">
        <v>123</v>
      </c>
      <c r="C1247" s="24" t="s">
        <v>124</v>
      </c>
      <c r="D1247" s="24" t="s">
        <v>4946</v>
      </c>
      <c r="E1247" s="25">
        <v>41692</v>
      </c>
      <c r="F1247" s="38">
        <v>0.654262037037037</v>
      </c>
      <c r="G1247" s="22">
        <v>41692</v>
      </c>
      <c r="H1247" s="37">
        <v>0.73759259259259258</v>
      </c>
      <c r="I1247" s="34" t="s">
        <v>6250</v>
      </c>
      <c r="J1247" s="26">
        <v>37.404600000000002</v>
      </c>
      <c r="K1247" s="26">
        <v>36.364100000000001</v>
      </c>
      <c r="L1247" s="26">
        <v>9.9</v>
      </c>
      <c r="M1247" s="43">
        <v>4.4000000000000004</v>
      </c>
      <c r="N1247" s="43"/>
      <c r="O1247" s="57">
        <v>4.5</v>
      </c>
      <c r="P1247" s="57">
        <v>4.2</v>
      </c>
      <c r="Q1247" s="57">
        <v>3.4</v>
      </c>
      <c r="R1247" s="57">
        <v>4.4000000000000004</v>
      </c>
      <c r="S1247" s="24" t="s">
        <v>5277</v>
      </c>
      <c r="T1247" s="26"/>
      <c r="U1247" s="24"/>
      <c r="V1247" s="41"/>
      <c r="W1247" s="41"/>
      <c r="X1247" s="26">
        <v>0</v>
      </c>
      <c r="Y1247" s="26">
        <v>0</v>
      </c>
      <c r="Z1247" s="26">
        <v>0</v>
      </c>
      <c r="AA1247" s="26"/>
      <c r="AB1247" s="41"/>
      <c r="AC1247" s="41"/>
      <c r="AD1247" s="26" t="s">
        <v>1050</v>
      </c>
      <c r="AE1247" s="26">
        <v>0</v>
      </c>
      <c r="AF1247" s="41"/>
      <c r="AG1247" s="26"/>
      <c r="AH1247" s="26"/>
      <c r="AI1247" s="26"/>
      <c r="AJ1247" s="26" t="s">
        <v>3493</v>
      </c>
      <c r="AK1247" s="41"/>
      <c r="AL1247" s="24" t="s">
        <v>5078</v>
      </c>
      <c r="AM1247" s="41"/>
      <c r="AN1247" s="41"/>
      <c r="AO1247" s="41"/>
      <c r="AP1247" s="41"/>
      <c r="AQ1247" s="41"/>
      <c r="AR1247" s="26" t="s">
        <v>129</v>
      </c>
      <c r="AS1247" s="26"/>
      <c r="AT1247" s="26"/>
      <c r="AU1247" s="26" t="s">
        <v>128</v>
      </c>
      <c r="AV1247" s="26" t="s">
        <v>128</v>
      </c>
      <c r="AW1247" s="26" t="s">
        <v>128</v>
      </c>
      <c r="AX1247" s="26" t="s">
        <v>129</v>
      </c>
      <c r="AY1247" s="26"/>
      <c r="AZ1247" s="26" t="s">
        <v>4947</v>
      </c>
      <c r="BA1247" s="41"/>
    </row>
    <row r="1248" spans="1:53" ht="16.05" customHeight="1" x14ac:dyDescent="0.3">
      <c r="A1248" s="23">
        <v>2014</v>
      </c>
      <c r="B1248" s="24" t="s">
        <v>254</v>
      </c>
      <c r="C1248" s="24" t="s">
        <v>255</v>
      </c>
      <c r="D1248" s="24" t="s">
        <v>3884</v>
      </c>
      <c r="E1248" s="25">
        <v>41692</v>
      </c>
      <c r="F1248" s="38">
        <v>0.81289351851851854</v>
      </c>
      <c r="G1248" s="22">
        <v>41692</v>
      </c>
      <c r="H1248" s="37">
        <v>0.85456018518518517</v>
      </c>
      <c r="I1248" s="34" t="s">
        <v>6250</v>
      </c>
      <c r="J1248" s="43">
        <v>36.82</v>
      </c>
      <c r="K1248" s="43">
        <v>3.64</v>
      </c>
      <c r="L1248" s="56">
        <v>18</v>
      </c>
      <c r="M1248" s="43">
        <v>4.2</v>
      </c>
      <c r="N1248" s="43"/>
      <c r="O1248" s="57"/>
      <c r="P1248" s="57">
        <v>4.3</v>
      </c>
      <c r="Q1248" s="57"/>
      <c r="R1248" s="57">
        <v>4.5</v>
      </c>
      <c r="S1248" s="27" t="s">
        <v>5277</v>
      </c>
      <c r="T1248" s="26"/>
      <c r="U1248" s="24" t="s">
        <v>867</v>
      </c>
      <c r="V1248" s="58"/>
      <c r="W1248" s="58"/>
      <c r="X1248" s="26">
        <v>0</v>
      </c>
      <c r="Y1248" s="26">
        <v>0</v>
      </c>
      <c r="Z1248" s="26">
        <v>1</v>
      </c>
      <c r="AA1248" s="26"/>
      <c r="AB1248" s="58"/>
      <c r="AC1248" s="24"/>
      <c r="AD1248" s="26" t="s">
        <v>3489</v>
      </c>
      <c r="AE1248" s="26">
        <v>0</v>
      </c>
      <c r="AF1248" s="26"/>
      <c r="AG1248" s="26"/>
      <c r="AH1248" s="26"/>
      <c r="AI1248" s="26"/>
      <c r="AJ1248" s="26" t="s">
        <v>3476</v>
      </c>
      <c r="AK1248" s="24"/>
      <c r="AL1248" s="24" t="s">
        <v>3886</v>
      </c>
      <c r="AM1248" s="26"/>
      <c r="AN1248" s="26"/>
      <c r="AO1248" s="26"/>
      <c r="AP1248" s="26"/>
      <c r="AQ1248" s="26"/>
      <c r="AR1248" s="26" t="s">
        <v>129</v>
      </c>
      <c r="AS1248" s="26"/>
      <c r="AT1248" s="26"/>
      <c r="AU1248" s="26" t="s">
        <v>128</v>
      </c>
      <c r="AV1248" s="26" t="s">
        <v>128</v>
      </c>
      <c r="AW1248" s="26" t="s">
        <v>128</v>
      </c>
      <c r="AX1248" s="26" t="s">
        <v>129</v>
      </c>
      <c r="AY1248" s="26"/>
      <c r="AZ1248" s="26" t="s">
        <v>3885</v>
      </c>
      <c r="BA1248" s="41"/>
    </row>
    <row r="1249" spans="1:53" ht="16.05" customHeight="1" x14ac:dyDescent="0.3">
      <c r="A1249" s="23">
        <v>2014</v>
      </c>
      <c r="B1249" s="24" t="s">
        <v>294</v>
      </c>
      <c r="C1249" s="24" t="s">
        <v>295</v>
      </c>
      <c r="D1249" s="24" t="s">
        <v>3209</v>
      </c>
      <c r="E1249" s="25">
        <v>41696</v>
      </c>
      <c r="F1249" s="38">
        <v>8.1018518518518516E-5</v>
      </c>
      <c r="G1249" s="22">
        <v>41696</v>
      </c>
      <c r="H1249" s="37">
        <v>0.33341435185185181</v>
      </c>
      <c r="I1249" s="34" t="s">
        <v>6250</v>
      </c>
      <c r="J1249" s="43">
        <v>-30.678999999999998</v>
      </c>
      <c r="K1249" s="43">
        <v>121.187</v>
      </c>
      <c r="L1249" s="42">
        <v>0</v>
      </c>
      <c r="M1249" s="35">
        <v>4.5</v>
      </c>
      <c r="N1249" s="35"/>
      <c r="O1249" s="44">
        <v>4.5999999999999996</v>
      </c>
      <c r="P1249" s="44">
        <v>4.5999999999999996</v>
      </c>
      <c r="Q1249" s="57">
        <v>4.3</v>
      </c>
      <c r="R1249" s="44"/>
      <c r="S1249" s="24" t="s">
        <v>35</v>
      </c>
      <c r="T1249" s="23"/>
      <c r="U1249" s="27" t="s">
        <v>193</v>
      </c>
      <c r="V1249" s="46"/>
      <c r="W1249" s="47"/>
      <c r="X1249" s="23">
        <v>0</v>
      </c>
      <c r="Y1249" s="23">
        <v>0</v>
      </c>
      <c r="Z1249" s="23">
        <v>0</v>
      </c>
      <c r="AA1249" s="23">
        <v>0</v>
      </c>
      <c r="AB1249" s="47">
        <v>0</v>
      </c>
      <c r="AC1249" s="27"/>
      <c r="AD1249" s="23" t="s">
        <v>420</v>
      </c>
      <c r="AE1249" s="23"/>
      <c r="AF1249" s="66" t="s">
        <v>141</v>
      </c>
      <c r="AG1249" s="23"/>
      <c r="AH1249" s="23"/>
      <c r="AI1249" s="23"/>
      <c r="AJ1249" s="23" t="s">
        <v>43</v>
      </c>
      <c r="AK1249" s="27"/>
      <c r="AL1249" s="27"/>
      <c r="AM1249" s="23"/>
      <c r="AN1249" s="23"/>
      <c r="AO1249" s="23"/>
      <c r="AP1249" s="23"/>
      <c r="AQ1249" s="23" t="s">
        <v>129</v>
      </c>
      <c r="AR1249" s="23"/>
      <c r="AS1249" s="23" t="s">
        <v>128</v>
      </c>
      <c r="AT1249" s="23"/>
      <c r="AU1249" s="23" t="s">
        <v>129</v>
      </c>
      <c r="AV1249" s="23" t="s">
        <v>128</v>
      </c>
      <c r="AW1249" s="23" t="s">
        <v>128</v>
      </c>
      <c r="AX1249" s="23" t="s">
        <v>129</v>
      </c>
      <c r="AY1249" s="23"/>
      <c r="AZ1249" s="23" t="s">
        <v>3210</v>
      </c>
      <c r="BA1249" s="65" t="s">
        <v>6270</v>
      </c>
    </row>
    <row r="1250" spans="1:53" ht="16.05" customHeight="1" x14ac:dyDescent="0.3">
      <c r="A1250" s="23">
        <v>2014</v>
      </c>
      <c r="B1250" s="24" t="s">
        <v>187</v>
      </c>
      <c r="C1250" s="24" t="s">
        <v>188</v>
      </c>
      <c r="D1250" s="24" t="s">
        <v>3482</v>
      </c>
      <c r="E1250" s="25">
        <v>41696</v>
      </c>
      <c r="F1250" s="38">
        <v>0.33894236111111109</v>
      </c>
      <c r="G1250" s="22">
        <v>41696</v>
      </c>
      <c r="H1250" s="37">
        <v>0.48478009259259264</v>
      </c>
      <c r="I1250" s="34" t="s">
        <v>6250</v>
      </c>
      <c r="J1250" s="43">
        <v>27.78</v>
      </c>
      <c r="K1250" s="43">
        <v>58.066000000000003</v>
      </c>
      <c r="L1250" s="56">
        <v>50</v>
      </c>
      <c r="M1250" s="43">
        <v>4.09</v>
      </c>
      <c r="N1250" s="43"/>
      <c r="O1250" s="57"/>
      <c r="P1250" s="57">
        <v>3.8</v>
      </c>
      <c r="Q1250" s="57">
        <v>2.8</v>
      </c>
      <c r="R1250" s="57">
        <v>4.3</v>
      </c>
      <c r="S1250" s="27" t="s">
        <v>5110</v>
      </c>
      <c r="T1250" s="26"/>
      <c r="U1250" s="24" t="s">
        <v>867</v>
      </c>
      <c r="V1250" s="58"/>
      <c r="W1250" s="58"/>
      <c r="X1250" s="26">
        <v>0</v>
      </c>
      <c r="Y1250" s="26">
        <v>0</v>
      </c>
      <c r="Z1250" s="26">
        <v>0</v>
      </c>
      <c r="AA1250" s="26"/>
      <c r="AB1250" s="58"/>
      <c r="AC1250" s="24"/>
      <c r="AD1250" s="26" t="s">
        <v>1050</v>
      </c>
      <c r="AE1250" s="26">
        <v>0</v>
      </c>
      <c r="AF1250" s="26"/>
      <c r="AG1250" s="26"/>
      <c r="AH1250" s="26"/>
      <c r="AI1250" s="26"/>
      <c r="AJ1250" s="26" t="s">
        <v>1631</v>
      </c>
      <c r="AK1250" s="24"/>
      <c r="AL1250" s="24"/>
      <c r="AM1250" s="26"/>
      <c r="AN1250" s="26"/>
      <c r="AO1250" s="26"/>
      <c r="AP1250" s="26"/>
      <c r="AQ1250" s="26"/>
      <c r="AR1250" s="26" t="s">
        <v>129</v>
      </c>
      <c r="AS1250" s="26"/>
      <c r="AT1250" s="26"/>
      <c r="AU1250" s="26" t="s">
        <v>128</v>
      </c>
      <c r="AV1250" s="26" t="s">
        <v>128</v>
      </c>
      <c r="AW1250" s="26" t="s">
        <v>128</v>
      </c>
      <c r="AX1250" s="26" t="s">
        <v>129</v>
      </c>
      <c r="AY1250" s="26"/>
      <c r="AZ1250" s="26" t="s">
        <v>3887</v>
      </c>
      <c r="BA1250" s="41"/>
    </row>
    <row r="1251" spans="1:53" ht="16.05" customHeight="1" x14ac:dyDescent="0.3">
      <c r="A1251" s="23">
        <v>2014</v>
      </c>
      <c r="B1251" s="24" t="s">
        <v>159</v>
      </c>
      <c r="C1251" s="24" t="s">
        <v>308</v>
      </c>
      <c r="D1251" s="24" t="s">
        <v>3841</v>
      </c>
      <c r="E1251" s="25">
        <v>41703</v>
      </c>
      <c r="F1251" s="38">
        <v>0.53428472222222223</v>
      </c>
      <c r="G1251" s="22">
        <v>41703</v>
      </c>
      <c r="H1251" s="37">
        <v>0.61761574074074077</v>
      </c>
      <c r="I1251" s="34" t="s">
        <v>6250</v>
      </c>
      <c r="J1251" s="43">
        <v>37.97</v>
      </c>
      <c r="K1251" s="43">
        <v>20.27</v>
      </c>
      <c r="L1251" s="56">
        <v>17.7</v>
      </c>
      <c r="M1251" s="35">
        <v>4.9489999999999998</v>
      </c>
      <c r="N1251" s="43"/>
      <c r="O1251" s="57"/>
      <c r="P1251" s="57">
        <v>4.8</v>
      </c>
      <c r="Q1251" s="57">
        <v>4.3</v>
      </c>
      <c r="R1251" s="57">
        <v>4.8</v>
      </c>
      <c r="S1251" s="24" t="s">
        <v>5346</v>
      </c>
      <c r="T1251" s="26"/>
      <c r="U1251" s="24" t="s">
        <v>867</v>
      </c>
      <c r="V1251" s="58"/>
      <c r="W1251" s="58"/>
      <c r="X1251" s="26">
        <v>0</v>
      </c>
      <c r="Y1251" s="26">
        <v>0</v>
      </c>
      <c r="Z1251" s="26">
        <v>0</v>
      </c>
      <c r="AA1251" s="26"/>
      <c r="AB1251" s="58"/>
      <c r="AC1251" s="24"/>
      <c r="AD1251" s="26" t="s">
        <v>3483</v>
      </c>
      <c r="AE1251" s="26">
        <v>0</v>
      </c>
      <c r="AF1251" s="26"/>
      <c r="AG1251" s="26"/>
      <c r="AH1251" s="26"/>
      <c r="AI1251" s="26"/>
      <c r="AJ1251" s="26" t="s">
        <v>3599</v>
      </c>
      <c r="AK1251" s="24" t="s">
        <v>290</v>
      </c>
      <c r="AL1251" s="24" t="s">
        <v>3859</v>
      </c>
      <c r="AM1251" s="26"/>
      <c r="AN1251" s="26"/>
      <c r="AO1251" s="26"/>
      <c r="AP1251" s="26"/>
      <c r="AQ1251" s="26"/>
      <c r="AR1251" s="26" t="s">
        <v>129</v>
      </c>
      <c r="AS1251" s="26"/>
      <c r="AT1251" s="26"/>
      <c r="AU1251" s="26" t="s">
        <v>128</v>
      </c>
      <c r="AV1251" s="26" t="s">
        <v>128</v>
      </c>
      <c r="AW1251" s="26" t="s">
        <v>128</v>
      </c>
      <c r="AX1251" s="26" t="s">
        <v>129</v>
      </c>
      <c r="AY1251" s="26"/>
      <c r="AZ1251" s="26" t="s">
        <v>3888</v>
      </c>
      <c r="BA1251" s="41"/>
    </row>
    <row r="1252" spans="1:53" ht="16.05" customHeight="1" x14ac:dyDescent="0.3">
      <c r="A1252" s="23">
        <v>2014</v>
      </c>
      <c r="B1252" s="24" t="s">
        <v>218</v>
      </c>
      <c r="C1252" s="24" t="s">
        <v>426</v>
      </c>
      <c r="D1252" s="24" t="s">
        <v>1914</v>
      </c>
      <c r="E1252" s="25">
        <v>41707</v>
      </c>
      <c r="F1252" s="38">
        <v>0.57104166666666667</v>
      </c>
      <c r="G1252" s="25">
        <v>41707</v>
      </c>
      <c r="H1252" s="38">
        <v>0.8627083333333333</v>
      </c>
      <c r="I1252" s="34" t="s">
        <v>6252</v>
      </c>
      <c r="J1252" s="43">
        <v>-9.1</v>
      </c>
      <c r="K1252" s="43">
        <v>113.07</v>
      </c>
      <c r="L1252" s="56">
        <v>76.400000000000006</v>
      </c>
      <c r="M1252" s="35">
        <v>5.2190000000000003</v>
      </c>
      <c r="N1252" s="43"/>
      <c r="O1252" s="57"/>
      <c r="P1252" s="57">
        <v>5.2</v>
      </c>
      <c r="Q1252" s="57"/>
      <c r="R1252" s="57">
        <v>5.4</v>
      </c>
      <c r="S1252" s="24" t="s">
        <v>5337</v>
      </c>
      <c r="T1252" s="26"/>
      <c r="U1252" s="24" t="s">
        <v>867</v>
      </c>
      <c r="V1252" s="58"/>
      <c r="W1252" s="58"/>
      <c r="X1252" s="26">
        <v>0</v>
      </c>
      <c r="Y1252" s="26">
        <v>0</v>
      </c>
      <c r="Z1252" s="26">
        <v>0</v>
      </c>
      <c r="AA1252" s="26"/>
      <c r="AB1252" s="58"/>
      <c r="AC1252" s="24"/>
      <c r="AD1252" s="26" t="s">
        <v>1050</v>
      </c>
      <c r="AE1252" s="26">
        <v>0</v>
      </c>
      <c r="AF1252" s="26"/>
      <c r="AG1252" s="26"/>
      <c r="AH1252" s="26"/>
      <c r="AI1252" s="26"/>
      <c r="AJ1252" s="26" t="s">
        <v>3493</v>
      </c>
      <c r="AK1252" s="24"/>
      <c r="AL1252" s="24" t="s">
        <v>3890</v>
      </c>
      <c r="AM1252" s="26"/>
      <c r="AN1252" s="26"/>
      <c r="AO1252" s="26"/>
      <c r="AP1252" s="26"/>
      <c r="AQ1252" s="26"/>
      <c r="AR1252" s="26" t="s">
        <v>129</v>
      </c>
      <c r="AS1252" s="26"/>
      <c r="AT1252" s="26"/>
      <c r="AU1252" s="26" t="s">
        <v>128</v>
      </c>
      <c r="AV1252" s="26" t="s">
        <v>128</v>
      </c>
      <c r="AW1252" s="26" t="s">
        <v>128</v>
      </c>
      <c r="AX1252" s="26" t="s">
        <v>129</v>
      </c>
      <c r="AY1252" s="26"/>
      <c r="AZ1252" s="26" t="s">
        <v>3889</v>
      </c>
      <c r="BA1252" s="41"/>
    </row>
    <row r="1253" spans="1:53" ht="16.05" customHeight="1" x14ac:dyDescent="0.3">
      <c r="A1253" s="23">
        <v>2014</v>
      </c>
      <c r="B1253" s="24" t="s">
        <v>254</v>
      </c>
      <c r="C1253" s="24" t="s">
        <v>511</v>
      </c>
      <c r="D1253" s="24" t="s">
        <v>511</v>
      </c>
      <c r="E1253" s="25">
        <v>41709</v>
      </c>
      <c r="F1253" s="38">
        <v>0.51881944444444439</v>
      </c>
      <c r="G1253" s="22">
        <v>41709</v>
      </c>
      <c r="H1253" s="37">
        <v>0.51881944444444439</v>
      </c>
      <c r="I1253" s="34" t="s">
        <v>6250</v>
      </c>
      <c r="J1253" s="43">
        <v>34.18</v>
      </c>
      <c r="K1253" s="43">
        <v>-4.96</v>
      </c>
      <c r="L1253" s="56">
        <v>19</v>
      </c>
      <c r="M1253" s="43">
        <v>4.5</v>
      </c>
      <c r="N1253" s="43"/>
      <c r="O1253" s="57"/>
      <c r="P1253" s="57">
        <v>4.5</v>
      </c>
      <c r="Q1253" s="57">
        <v>4</v>
      </c>
      <c r="R1253" s="57">
        <v>4.5</v>
      </c>
      <c r="S1253" s="24" t="s">
        <v>5277</v>
      </c>
      <c r="T1253" s="26"/>
      <c r="U1253" s="24" t="s">
        <v>867</v>
      </c>
      <c r="V1253" s="58"/>
      <c r="W1253" s="58"/>
      <c r="X1253" s="26">
        <v>0</v>
      </c>
      <c r="Y1253" s="26">
        <v>0</v>
      </c>
      <c r="Z1253" s="26">
        <v>0</v>
      </c>
      <c r="AA1253" s="26"/>
      <c r="AB1253" s="58"/>
      <c r="AC1253" s="24"/>
      <c r="AD1253" s="26" t="s">
        <v>1050</v>
      </c>
      <c r="AE1253" s="26">
        <v>0</v>
      </c>
      <c r="AF1253" s="26"/>
      <c r="AG1253" s="26"/>
      <c r="AH1253" s="26"/>
      <c r="AI1253" s="26"/>
      <c r="AJ1253" s="26" t="s">
        <v>1631</v>
      </c>
      <c r="AK1253" s="24"/>
      <c r="AL1253" s="24"/>
      <c r="AM1253" s="26"/>
      <c r="AN1253" s="26"/>
      <c r="AO1253" s="26"/>
      <c r="AP1253" s="26"/>
      <c r="AQ1253" s="26"/>
      <c r="AR1253" s="26" t="s">
        <v>129</v>
      </c>
      <c r="AS1253" s="26"/>
      <c r="AT1253" s="26"/>
      <c r="AU1253" s="26" t="s">
        <v>128</v>
      </c>
      <c r="AV1253" s="26" t="s">
        <v>128</v>
      </c>
      <c r="AW1253" s="26" t="s">
        <v>128</v>
      </c>
      <c r="AX1253" s="26" t="s">
        <v>129</v>
      </c>
      <c r="AY1253" s="26"/>
      <c r="AZ1253" s="26" t="s">
        <v>3891</v>
      </c>
      <c r="BA1253" s="41"/>
    </row>
    <row r="1254" spans="1:53" ht="16.05" customHeight="1" x14ac:dyDescent="0.3">
      <c r="A1254" s="23">
        <v>2014</v>
      </c>
      <c r="B1254" s="24" t="s">
        <v>148</v>
      </c>
      <c r="C1254" s="24" t="s">
        <v>191</v>
      </c>
      <c r="D1254" s="24" t="s">
        <v>3255</v>
      </c>
      <c r="E1254" s="25">
        <v>41710</v>
      </c>
      <c r="F1254" s="38">
        <v>0.81628229166666666</v>
      </c>
      <c r="G1254" s="22">
        <v>41710</v>
      </c>
      <c r="H1254" s="37">
        <v>0.60795138888888889</v>
      </c>
      <c r="I1254" s="34" t="s">
        <v>6250</v>
      </c>
      <c r="J1254" s="43">
        <v>37.191000000000003</v>
      </c>
      <c r="K1254" s="43">
        <v>-97.921999999999997</v>
      </c>
      <c r="L1254" s="56">
        <v>0</v>
      </c>
      <c r="M1254" s="43">
        <v>4.2</v>
      </c>
      <c r="N1254" s="35"/>
      <c r="O1254" s="57">
        <v>4.2</v>
      </c>
      <c r="P1254" s="57"/>
      <c r="Q1254" s="57"/>
      <c r="R1254" s="57">
        <v>3.2</v>
      </c>
      <c r="S1254" s="67" t="s">
        <v>6038</v>
      </c>
      <c r="T1254" s="26"/>
      <c r="U1254" s="24" t="s">
        <v>193</v>
      </c>
      <c r="V1254" s="58"/>
      <c r="W1254" s="58"/>
      <c r="X1254" s="26">
        <v>0</v>
      </c>
      <c r="Y1254" s="26">
        <v>0</v>
      </c>
      <c r="Z1254" s="26">
        <v>0</v>
      </c>
      <c r="AA1254" s="26"/>
      <c r="AB1254" s="58"/>
      <c r="AC1254" s="24"/>
      <c r="AD1254" s="26" t="s">
        <v>3489</v>
      </c>
      <c r="AE1254" s="26">
        <v>0</v>
      </c>
      <c r="AF1254" s="26"/>
      <c r="AG1254" s="26"/>
      <c r="AH1254" s="26"/>
      <c r="AI1254" s="26"/>
      <c r="AJ1254" s="26" t="s">
        <v>3493</v>
      </c>
      <c r="AK1254" s="24"/>
      <c r="AL1254" s="24" t="s">
        <v>3893</v>
      </c>
      <c r="AM1254" s="26"/>
      <c r="AN1254" s="26"/>
      <c r="AO1254" s="26"/>
      <c r="AP1254" s="26"/>
      <c r="AQ1254" s="26"/>
      <c r="AR1254" s="26" t="s">
        <v>129</v>
      </c>
      <c r="AS1254" s="26"/>
      <c r="AT1254" s="26"/>
      <c r="AU1254" s="26" t="s">
        <v>128</v>
      </c>
      <c r="AV1254" s="26" t="s">
        <v>128</v>
      </c>
      <c r="AW1254" s="26" t="s">
        <v>128</v>
      </c>
      <c r="AX1254" s="26" t="s">
        <v>129</v>
      </c>
      <c r="AY1254" s="26"/>
      <c r="AZ1254" s="26" t="s">
        <v>3892</v>
      </c>
      <c r="BA1254" s="41"/>
    </row>
    <row r="1255" spans="1:53" ht="16.05" customHeight="1" x14ac:dyDescent="0.3">
      <c r="A1255" s="23">
        <v>2014</v>
      </c>
      <c r="B1255" s="27" t="s">
        <v>143</v>
      </c>
      <c r="C1255" s="27" t="s">
        <v>3211</v>
      </c>
      <c r="D1255" s="27" t="s">
        <v>3212</v>
      </c>
      <c r="E1255" s="28">
        <v>41710</v>
      </c>
      <c r="F1255" s="36">
        <v>0.86356481481481484</v>
      </c>
      <c r="G1255" s="22">
        <v>41710</v>
      </c>
      <c r="H1255" s="37">
        <v>0.98856481481481484</v>
      </c>
      <c r="I1255" s="34" t="s">
        <v>6250</v>
      </c>
      <c r="J1255" s="35">
        <v>-12.228</v>
      </c>
      <c r="K1255" s="35">
        <v>44.3</v>
      </c>
      <c r="L1255" s="42">
        <v>10</v>
      </c>
      <c r="M1255" s="43">
        <v>4.96</v>
      </c>
      <c r="N1255" s="35"/>
      <c r="O1255" s="44"/>
      <c r="P1255" s="44">
        <v>4.8</v>
      </c>
      <c r="Q1255" s="44"/>
      <c r="R1255" s="44"/>
      <c r="S1255" s="24" t="s">
        <v>5110</v>
      </c>
      <c r="T1255" s="23"/>
      <c r="U1255" s="27"/>
      <c r="V1255" s="46"/>
      <c r="W1255" s="46">
        <v>10000</v>
      </c>
      <c r="X1255" s="23">
        <v>0</v>
      </c>
      <c r="Y1255" s="23">
        <v>0</v>
      </c>
      <c r="Z1255" s="23"/>
      <c r="AA1255" s="23"/>
      <c r="AB1255" s="47">
        <v>3000</v>
      </c>
      <c r="AC1255" s="27" t="s">
        <v>3213</v>
      </c>
      <c r="AD1255" s="23"/>
      <c r="AE1255" s="23"/>
      <c r="AF1255" s="66"/>
      <c r="AG1255" s="23"/>
      <c r="AH1255" s="23" t="s">
        <v>129</v>
      </c>
      <c r="AI1255" s="23"/>
      <c r="AJ1255" s="23" t="s">
        <v>1631</v>
      </c>
      <c r="AK1255" s="27"/>
      <c r="AL1255" s="27" t="s">
        <v>3215</v>
      </c>
      <c r="AM1255" s="23"/>
      <c r="AN1255" s="23"/>
      <c r="AO1255" s="23"/>
      <c r="AP1255" s="23"/>
      <c r="AQ1255" s="23"/>
      <c r="AR1255" s="23"/>
      <c r="AS1255" s="23" t="s">
        <v>128</v>
      </c>
      <c r="AT1255" s="23"/>
      <c r="AU1255" s="23" t="s">
        <v>128</v>
      </c>
      <c r="AV1255" s="23" t="s">
        <v>129</v>
      </c>
      <c r="AW1255" s="23" t="s">
        <v>128</v>
      </c>
      <c r="AX1255" s="23" t="s">
        <v>129</v>
      </c>
      <c r="AY1255" s="23"/>
      <c r="AZ1255" s="23" t="s">
        <v>3214</v>
      </c>
      <c r="BA1255" s="65" t="s">
        <v>3216</v>
      </c>
    </row>
    <row r="1256" spans="1:53" ht="16.05" customHeight="1" x14ac:dyDescent="0.3">
      <c r="A1256" s="26">
        <v>2014</v>
      </c>
      <c r="B1256" s="24" t="s">
        <v>269</v>
      </c>
      <c r="C1256" s="24" t="s">
        <v>409</v>
      </c>
      <c r="D1256" s="24" t="s">
        <v>3903</v>
      </c>
      <c r="E1256" s="25">
        <v>41712</v>
      </c>
      <c r="F1256" s="38">
        <v>0.97685300925925933</v>
      </c>
      <c r="G1256" s="22">
        <v>41712</v>
      </c>
      <c r="H1256" s="37">
        <v>0.76851851851851849</v>
      </c>
      <c r="I1256" s="34" t="s">
        <v>6250</v>
      </c>
      <c r="J1256" s="26">
        <v>10.36</v>
      </c>
      <c r="K1256" s="26">
        <v>-73.069999999999993</v>
      </c>
      <c r="L1256" s="26">
        <v>115.4</v>
      </c>
      <c r="M1256" s="35">
        <v>5.0609999999999999</v>
      </c>
      <c r="N1256" s="43">
        <v>5.4</v>
      </c>
      <c r="O1256" s="57"/>
      <c r="P1256" s="57">
        <v>4.7</v>
      </c>
      <c r="Q1256" s="57"/>
      <c r="R1256" s="57">
        <v>5.5</v>
      </c>
      <c r="S1256" s="24" t="s">
        <v>5551</v>
      </c>
      <c r="T1256" s="26" t="s">
        <v>497</v>
      </c>
      <c r="U1256" s="24" t="s">
        <v>867</v>
      </c>
      <c r="V1256" s="41"/>
      <c r="W1256" s="41"/>
      <c r="X1256" s="26">
        <v>0</v>
      </c>
      <c r="Y1256" s="26">
        <v>0</v>
      </c>
      <c r="Z1256" s="26">
        <v>0</v>
      </c>
      <c r="AA1256" s="26"/>
      <c r="AB1256" s="41"/>
      <c r="AC1256" s="41"/>
      <c r="AD1256" s="26" t="s">
        <v>1050</v>
      </c>
      <c r="AE1256" s="26">
        <v>0</v>
      </c>
      <c r="AF1256" s="41"/>
      <c r="AG1256" s="26"/>
      <c r="AH1256" s="26"/>
      <c r="AI1256" s="26"/>
      <c r="AJ1256" s="26" t="s">
        <v>1631</v>
      </c>
      <c r="AK1256" s="41"/>
      <c r="AL1256" s="24"/>
      <c r="AM1256" s="41"/>
      <c r="AN1256" s="41"/>
      <c r="AO1256" s="41"/>
      <c r="AP1256" s="41"/>
      <c r="AQ1256" s="41"/>
      <c r="AR1256" s="26" t="s">
        <v>129</v>
      </c>
      <c r="AS1256" s="26"/>
      <c r="AT1256" s="26"/>
      <c r="AU1256" s="26" t="s">
        <v>128</v>
      </c>
      <c r="AV1256" s="26" t="s">
        <v>128</v>
      </c>
      <c r="AW1256" s="26" t="s">
        <v>128</v>
      </c>
      <c r="AX1256" s="26" t="s">
        <v>129</v>
      </c>
      <c r="AY1256" s="26"/>
      <c r="AZ1256" s="26" t="s">
        <v>4949</v>
      </c>
      <c r="BA1256" s="41"/>
    </row>
    <row r="1257" spans="1:53" ht="16.05" customHeight="1" x14ac:dyDescent="0.3">
      <c r="A1257" s="23">
        <v>2014</v>
      </c>
      <c r="B1257" s="24" t="s">
        <v>393</v>
      </c>
      <c r="C1257" s="24" t="s">
        <v>1318</v>
      </c>
      <c r="D1257" s="24" t="s">
        <v>1318</v>
      </c>
      <c r="E1257" s="25">
        <v>41714</v>
      </c>
      <c r="F1257" s="38">
        <v>0.23068738425925925</v>
      </c>
      <c r="G1257" s="22">
        <v>41714</v>
      </c>
      <c r="H1257" s="37">
        <v>0.48068287037037033</v>
      </c>
      <c r="I1257" s="34" t="s">
        <v>6250</v>
      </c>
      <c r="J1257" s="43">
        <v>42.411999999999999</v>
      </c>
      <c r="K1257" s="43">
        <v>77.974000000000004</v>
      </c>
      <c r="L1257" s="56">
        <v>10</v>
      </c>
      <c r="M1257" s="43">
        <v>4.59</v>
      </c>
      <c r="N1257" s="43"/>
      <c r="O1257" s="57"/>
      <c r="P1257" s="57">
        <v>4.3</v>
      </c>
      <c r="Q1257" s="57">
        <v>3.6</v>
      </c>
      <c r="R1257" s="57">
        <v>5.0999999999999996</v>
      </c>
      <c r="S1257" s="27" t="s">
        <v>5110</v>
      </c>
      <c r="T1257" s="26"/>
      <c r="U1257" s="24" t="s">
        <v>867</v>
      </c>
      <c r="V1257" s="58"/>
      <c r="W1257" s="58"/>
      <c r="X1257" s="26">
        <v>0</v>
      </c>
      <c r="Y1257" s="26">
        <v>0</v>
      </c>
      <c r="Z1257" s="26">
        <v>0</v>
      </c>
      <c r="AA1257" s="26"/>
      <c r="AB1257" s="58"/>
      <c r="AC1257" s="24"/>
      <c r="AD1257" s="26" t="s">
        <v>3483</v>
      </c>
      <c r="AE1257" s="26">
        <v>0</v>
      </c>
      <c r="AF1257" s="26"/>
      <c r="AG1257" s="26"/>
      <c r="AH1257" s="26"/>
      <c r="AI1257" s="26"/>
      <c r="AJ1257" s="26" t="s">
        <v>1631</v>
      </c>
      <c r="AK1257" s="24"/>
      <c r="AL1257" s="24"/>
      <c r="AM1257" s="26"/>
      <c r="AN1257" s="26"/>
      <c r="AO1257" s="26"/>
      <c r="AP1257" s="26"/>
      <c r="AQ1257" s="26"/>
      <c r="AR1257" s="26" t="s">
        <v>129</v>
      </c>
      <c r="AS1257" s="26"/>
      <c r="AT1257" s="26"/>
      <c r="AU1257" s="26" t="s">
        <v>128</v>
      </c>
      <c r="AV1257" s="26" t="s">
        <v>128</v>
      </c>
      <c r="AW1257" s="26" t="s">
        <v>128</v>
      </c>
      <c r="AX1257" s="26" t="s">
        <v>129</v>
      </c>
      <c r="AY1257" s="26"/>
      <c r="AZ1257" s="26" t="s">
        <v>3894</v>
      </c>
      <c r="BA1257" s="41"/>
    </row>
    <row r="1258" spans="1:53" ht="16.05" customHeight="1" x14ac:dyDescent="0.3">
      <c r="A1258" s="23">
        <v>2014</v>
      </c>
      <c r="B1258" s="24" t="s">
        <v>187</v>
      </c>
      <c r="C1258" s="24" t="s">
        <v>188</v>
      </c>
      <c r="D1258" s="24" t="s">
        <v>3482</v>
      </c>
      <c r="E1258" s="25">
        <v>41714</v>
      </c>
      <c r="F1258" s="38">
        <v>0.60741608796296298</v>
      </c>
      <c r="G1258" s="22">
        <v>41714</v>
      </c>
      <c r="H1258" s="37">
        <v>0.75325231481481481</v>
      </c>
      <c r="I1258" s="34" t="s">
        <v>6250</v>
      </c>
      <c r="J1258" s="43">
        <v>28.183</v>
      </c>
      <c r="K1258" s="43">
        <v>57.808999999999997</v>
      </c>
      <c r="L1258" s="56">
        <v>10</v>
      </c>
      <c r="M1258" s="43">
        <v>4.46</v>
      </c>
      <c r="N1258" s="43"/>
      <c r="O1258" s="57"/>
      <c r="P1258" s="57">
        <v>4.2</v>
      </c>
      <c r="Q1258" s="57">
        <v>3.4</v>
      </c>
      <c r="R1258" s="57">
        <v>4.5</v>
      </c>
      <c r="S1258" s="27" t="s">
        <v>5110</v>
      </c>
      <c r="T1258" s="26"/>
      <c r="U1258" s="24" t="s">
        <v>867</v>
      </c>
      <c r="V1258" s="58"/>
      <c r="W1258" s="58"/>
      <c r="X1258" s="26">
        <v>0</v>
      </c>
      <c r="Y1258" s="26">
        <v>0</v>
      </c>
      <c r="Z1258" s="26">
        <v>0</v>
      </c>
      <c r="AA1258" s="26"/>
      <c r="AB1258" s="58"/>
      <c r="AC1258" s="24"/>
      <c r="AD1258" s="26" t="s">
        <v>1050</v>
      </c>
      <c r="AE1258" s="26">
        <v>0</v>
      </c>
      <c r="AF1258" s="26"/>
      <c r="AG1258" s="26"/>
      <c r="AH1258" s="26"/>
      <c r="AI1258" s="26"/>
      <c r="AJ1258" s="26" t="s">
        <v>3476</v>
      </c>
      <c r="AK1258" s="24"/>
      <c r="AL1258" s="24" t="s">
        <v>3896</v>
      </c>
      <c r="AM1258" s="26"/>
      <c r="AN1258" s="26"/>
      <c r="AO1258" s="26"/>
      <c r="AP1258" s="26"/>
      <c r="AQ1258" s="26"/>
      <c r="AR1258" s="26" t="s">
        <v>129</v>
      </c>
      <c r="AS1258" s="26"/>
      <c r="AT1258" s="26"/>
      <c r="AU1258" s="26" t="s">
        <v>128</v>
      </c>
      <c r="AV1258" s="26" t="s">
        <v>128</v>
      </c>
      <c r="AW1258" s="26" t="s">
        <v>128</v>
      </c>
      <c r="AX1258" s="26" t="s">
        <v>129</v>
      </c>
      <c r="AY1258" s="26"/>
      <c r="AZ1258" s="26" t="s">
        <v>3895</v>
      </c>
      <c r="BA1258" s="41"/>
    </row>
    <row r="1259" spans="1:53" ht="16.05" customHeight="1" x14ac:dyDescent="0.3">
      <c r="A1259" s="23">
        <v>2014</v>
      </c>
      <c r="B1259" s="24" t="s">
        <v>269</v>
      </c>
      <c r="C1259" s="24" t="s">
        <v>270</v>
      </c>
      <c r="D1259" s="24" t="s">
        <v>3897</v>
      </c>
      <c r="E1259" s="25">
        <v>41714</v>
      </c>
      <c r="F1259" s="38">
        <v>0.64246759259259256</v>
      </c>
      <c r="G1259" s="25">
        <v>41714</v>
      </c>
      <c r="H1259" s="38">
        <v>0.43413194444444447</v>
      </c>
      <c r="I1259" s="34" t="s">
        <v>6252</v>
      </c>
      <c r="J1259" s="43">
        <v>-5.6790000000000003</v>
      </c>
      <c r="K1259" s="43">
        <v>-80.991</v>
      </c>
      <c r="L1259" s="56">
        <v>0</v>
      </c>
      <c r="M1259" s="43">
        <v>4.5199999999999996</v>
      </c>
      <c r="N1259" s="43"/>
      <c r="O1259" s="57"/>
      <c r="P1259" s="57">
        <v>4.3</v>
      </c>
      <c r="Q1259" s="57">
        <v>3.7</v>
      </c>
      <c r="R1259" s="57">
        <v>4.2</v>
      </c>
      <c r="S1259" s="27" t="s">
        <v>5110</v>
      </c>
      <c r="T1259" s="26"/>
      <c r="U1259" s="24" t="s">
        <v>867</v>
      </c>
      <c r="V1259" s="58"/>
      <c r="W1259" s="58"/>
      <c r="X1259" s="26">
        <v>0</v>
      </c>
      <c r="Y1259" s="26">
        <v>0</v>
      </c>
      <c r="Z1259" s="26">
        <v>0</v>
      </c>
      <c r="AA1259" s="26"/>
      <c r="AB1259" s="58"/>
      <c r="AC1259" s="24"/>
      <c r="AD1259" s="26" t="s">
        <v>3483</v>
      </c>
      <c r="AE1259" s="26">
        <v>0</v>
      </c>
      <c r="AF1259" s="26"/>
      <c r="AG1259" s="26"/>
      <c r="AH1259" s="26"/>
      <c r="AI1259" s="26"/>
      <c r="AJ1259" s="26" t="s">
        <v>3599</v>
      </c>
      <c r="AK1259" s="24"/>
      <c r="AL1259" s="24" t="s">
        <v>3899</v>
      </c>
      <c r="AM1259" s="26"/>
      <c r="AN1259" s="26"/>
      <c r="AO1259" s="26"/>
      <c r="AP1259" s="26"/>
      <c r="AQ1259" s="26"/>
      <c r="AR1259" s="26" t="s">
        <v>129</v>
      </c>
      <c r="AS1259" s="26"/>
      <c r="AT1259" s="26"/>
      <c r="AU1259" s="26" t="s">
        <v>128</v>
      </c>
      <c r="AV1259" s="26" t="s">
        <v>128</v>
      </c>
      <c r="AW1259" s="26" t="s">
        <v>128</v>
      </c>
      <c r="AX1259" s="26" t="s">
        <v>129</v>
      </c>
      <c r="AY1259" s="26"/>
      <c r="AZ1259" s="26" t="s">
        <v>3898</v>
      </c>
      <c r="BA1259" s="41"/>
    </row>
    <row r="1260" spans="1:53" ht="16.05" customHeight="1" x14ac:dyDescent="0.3">
      <c r="A1260" s="23">
        <v>2014</v>
      </c>
      <c r="B1260" s="24" t="s">
        <v>148</v>
      </c>
      <c r="C1260" s="24" t="s">
        <v>149</v>
      </c>
      <c r="D1260" s="24" t="s">
        <v>3900</v>
      </c>
      <c r="E1260" s="25">
        <v>41716</v>
      </c>
      <c r="F1260" s="38">
        <v>0.98747685185185186</v>
      </c>
      <c r="G1260" s="22">
        <v>41716</v>
      </c>
      <c r="H1260" s="37">
        <v>0.7791435185185186</v>
      </c>
      <c r="I1260" s="34" t="s">
        <v>6250</v>
      </c>
      <c r="J1260" s="43">
        <v>25.397200000000002</v>
      </c>
      <c r="K1260" s="43">
        <v>-99.582300000000004</v>
      </c>
      <c r="L1260" s="56">
        <v>10</v>
      </c>
      <c r="M1260" s="43">
        <v>4.2</v>
      </c>
      <c r="N1260" s="35"/>
      <c r="O1260" s="57">
        <v>4.2</v>
      </c>
      <c r="P1260" s="57"/>
      <c r="Q1260" s="57"/>
      <c r="R1260" s="57">
        <v>4</v>
      </c>
      <c r="S1260" s="67" t="s">
        <v>6043</v>
      </c>
      <c r="T1260" s="26"/>
      <c r="U1260" s="24"/>
      <c r="V1260" s="58"/>
      <c r="W1260" s="58"/>
      <c r="X1260" s="26">
        <v>0</v>
      </c>
      <c r="Y1260" s="26">
        <v>0</v>
      </c>
      <c r="Z1260" s="26">
        <v>0</v>
      </c>
      <c r="AA1260" s="26"/>
      <c r="AB1260" s="58"/>
      <c r="AC1260" s="24"/>
      <c r="AD1260" s="26" t="s">
        <v>3483</v>
      </c>
      <c r="AE1260" s="26">
        <v>0</v>
      </c>
      <c r="AF1260" s="26"/>
      <c r="AG1260" s="26"/>
      <c r="AH1260" s="26"/>
      <c r="AI1260" s="26"/>
      <c r="AJ1260" s="26"/>
      <c r="AK1260" s="24"/>
      <c r="AL1260" s="24" t="s">
        <v>5479</v>
      </c>
      <c r="AM1260" s="26"/>
      <c r="AN1260" s="26"/>
      <c r="AO1260" s="26"/>
      <c r="AP1260" s="26"/>
      <c r="AQ1260" s="26"/>
      <c r="AR1260" s="26" t="s">
        <v>129</v>
      </c>
      <c r="AS1260" s="26"/>
      <c r="AT1260" s="26"/>
      <c r="AU1260" s="26" t="s">
        <v>128</v>
      </c>
      <c r="AV1260" s="26" t="s">
        <v>128</v>
      </c>
      <c r="AW1260" s="26" t="s">
        <v>128</v>
      </c>
      <c r="AX1260" s="26" t="s">
        <v>129</v>
      </c>
      <c r="AY1260" s="26"/>
      <c r="AZ1260" s="26" t="s">
        <v>3901</v>
      </c>
      <c r="BA1260" s="39" t="s">
        <v>5491</v>
      </c>
    </row>
    <row r="1261" spans="1:53" ht="16.05" customHeight="1" x14ac:dyDescent="0.3">
      <c r="A1261" s="23">
        <v>2014</v>
      </c>
      <c r="B1261" s="24" t="s">
        <v>254</v>
      </c>
      <c r="C1261" s="24" t="s">
        <v>255</v>
      </c>
      <c r="D1261" s="24" t="s">
        <v>2744</v>
      </c>
      <c r="E1261" s="25">
        <v>41718</v>
      </c>
      <c r="F1261" s="38">
        <v>0.97747685185185185</v>
      </c>
      <c r="G1261" s="22">
        <v>41719</v>
      </c>
      <c r="H1261" s="37">
        <v>1.9143518518518518E-2</v>
      </c>
      <c r="I1261" s="34" t="s">
        <v>6250</v>
      </c>
      <c r="J1261" s="43">
        <v>35.881</v>
      </c>
      <c r="K1261" s="43">
        <v>-0.34699999999999998</v>
      </c>
      <c r="L1261" s="56">
        <v>0</v>
      </c>
      <c r="M1261" s="43">
        <v>4.21</v>
      </c>
      <c r="N1261" s="43"/>
      <c r="O1261" s="57">
        <v>3.8</v>
      </c>
      <c r="P1261" s="57">
        <v>3.9</v>
      </c>
      <c r="Q1261" s="57"/>
      <c r="R1261" s="57">
        <v>4.3</v>
      </c>
      <c r="S1261" s="67" t="s">
        <v>5110</v>
      </c>
      <c r="T1261" s="26"/>
      <c r="U1261" s="24" t="s">
        <v>867</v>
      </c>
      <c r="V1261" s="58"/>
      <c r="W1261" s="58"/>
      <c r="X1261" s="26">
        <v>0</v>
      </c>
      <c r="Y1261" s="26">
        <v>0</v>
      </c>
      <c r="Z1261" s="26">
        <v>12</v>
      </c>
      <c r="AA1261" s="26"/>
      <c r="AB1261" s="58"/>
      <c r="AC1261" s="24"/>
      <c r="AD1261" s="26">
        <v>0</v>
      </c>
      <c r="AE1261" s="26">
        <v>0</v>
      </c>
      <c r="AF1261" s="26"/>
      <c r="AG1261" s="26"/>
      <c r="AH1261" s="26"/>
      <c r="AI1261" s="26"/>
      <c r="AJ1261" s="26" t="s">
        <v>1631</v>
      </c>
      <c r="AK1261" s="24"/>
      <c r="AL1261" s="24"/>
      <c r="AM1261" s="26"/>
      <c r="AN1261" s="26"/>
      <c r="AO1261" s="26"/>
      <c r="AP1261" s="26"/>
      <c r="AQ1261" s="26"/>
      <c r="AR1261" s="26" t="s">
        <v>129</v>
      </c>
      <c r="AS1261" s="26"/>
      <c r="AT1261" s="26"/>
      <c r="AU1261" s="26" t="s">
        <v>128</v>
      </c>
      <c r="AV1261" s="26" t="s">
        <v>128</v>
      </c>
      <c r="AW1261" s="26" t="s">
        <v>128</v>
      </c>
      <c r="AX1261" s="26" t="s">
        <v>129</v>
      </c>
      <c r="AY1261" s="26"/>
      <c r="AZ1261" s="26" t="s">
        <v>3902</v>
      </c>
      <c r="BA1261" s="41"/>
    </row>
    <row r="1262" spans="1:53" ht="16.05" customHeight="1" x14ac:dyDescent="0.3">
      <c r="A1262" s="23">
        <v>2014</v>
      </c>
      <c r="B1262" s="24" t="s">
        <v>269</v>
      </c>
      <c r="C1262" s="24" t="s">
        <v>409</v>
      </c>
      <c r="D1262" s="24" t="s">
        <v>3903</v>
      </c>
      <c r="E1262" s="25">
        <v>41721</v>
      </c>
      <c r="F1262" s="38">
        <v>0.6236215277777778</v>
      </c>
      <c r="G1262" s="22">
        <v>41721</v>
      </c>
      <c r="H1262" s="37">
        <v>0.41528935185185184</v>
      </c>
      <c r="I1262" s="34" t="s">
        <v>6250</v>
      </c>
      <c r="J1262" s="43">
        <v>10.638999999999999</v>
      </c>
      <c r="K1262" s="43">
        <v>-73.403999999999996</v>
      </c>
      <c r="L1262" s="56">
        <v>8</v>
      </c>
      <c r="M1262" s="43">
        <v>4.3</v>
      </c>
      <c r="N1262" s="43"/>
      <c r="O1262" s="57"/>
      <c r="P1262" s="57">
        <v>4.5999999999999996</v>
      </c>
      <c r="Q1262" s="57">
        <v>3.6</v>
      </c>
      <c r="R1262" s="57">
        <v>4.4000000000000004</v>
      </c>
      <c r="S1262" s="24" t="s">
        <v>5430</v>
      </c>
      <c r="T1262" s="26" t="s">
        <v>582</v>
      </c>
      <c r="U1262" s="24" t="s">
        <v>867</v>
      </c>
      <c r="V1262" s="58"/>
      <c r="W1262" s="58"/>
      <c r="X1262" s="26">
        <v>0</v>
      </c>
      <c r="Y1262" s="26">
        <v>0</v>
      </c>
      <c r="Z1262" s="26">
        <v>0</v>
      </c>
      <c r="AA1262" s="26"/>
      <c r="AB1262" s="58"/>
      <c r="AC1262" s="24"/>
      <c r="AD1262" s="26" t="s">
        <v>3489</v>
      </c>
      <c r="AE1262" s="26">
        <v>0</v>
      </c>
      <c r="AF1262" s="26"/>
      <c r="AG1262" s="26"/>
      <c r="AH1262" s="26"/>
      <c r="AI1262" s="26"/>
      <c r="AJ1262" s="26" t="s">
        <v>1631</v>
      </c>
      <c r="AK1262" s="24"/>
      <c r="AL1262" s="24"/>
      <c r="AM1262" s="26"/>
      <c r="AN1262" s="26"/>
      <c r="AO1262" s="26"/>
      <c r="AP1262" s="26"/>
      <c r="AQ1262" s="26"/>
      <c r="AR1262" s="26" t="s">
        <v>129</v>
      </c>
      <c r="AS1262" s="26"/>
      <c r="AT1262" s="26"/>
      <c r="AU1262" s="26" t="s">
        <v>128</v>
      </c>
      <c r="AV1262" s="26" t="s">
        <v>128</v>
      </c>
      <c r="AW1262" s="26" t="s">
        <v>128</v>
      </c>
      <c r="AX1262" s="26" t="s">
        <v>129</v>
      </c>
      <c r="AY1262" s="26"/>
      <c r="AZ1262" s="26" t="s">
        <v>3904</v>
      </c>
      <c r="BA1262" s="41"/>
    </row>
    <row r="1263" spans="1:53" ht="16.05" customHeight="1" x14ac:dyDescent="0.3">
      <c r="A1263" s="23">
        <v>2014</v>
      </c>
      <c r="B1263" s="24" t="s">
        <v>218</v>
      </c>
      <c r="C1263" s="24" t="s">
        <v>426</v>
      </c>
      <c r="D1263" s="24" t="s">
        <v>3905</v>
      </c>
      <c r="E1263" s="25">
        <v>41722</v>
      </c>
      <c r="F1263" s="38">
        <v>1.4596527777777778E-2</v>
      </c>
      <c r="G1263" s="22">
        <v>41722</v>
      </c>
      <c r="H1263" s="37">
        <v>0.34792824074074075</v>
      </c>
      <c r="I1263" s="34" t="s">
        <v>6250</v>
      </c>
      <c r="J1263" s="43">
        <v>-1.097</v>
      </c>
      <c r="K1263" s="43">
        <v>122.717</v>
      </c>
      <c r="L1263" s="56">
        <v>23</v>
      </c>
      <c r="M1263" s="43">
        <v>4.22</v>
      </c>
      <c r="N1263" s="43"/>
      <c r="O1263" s="57"/>
      <c r="P1263" s="57">
        <v>4.0999999999999996</v>
      </c>
      <c r="Q1263" s="57">
        <v>3</v>
      </c>
      <c r="R1263" s="57">
        <v>4.5999999999999996</v>
      </c>
      <c r="S1263" s="27" t="s">
        <v>5110</v>
      </c>
      <c r="T1263" s="26"/>
      <c r="U1263" s="24" t="s">
        <v>867</v>
      </c>
      <c r="V1263" s="58"/>
      <c r="W1263" s="58"/>
      <c r="X1263" s="26">
        <v>0</v>
      </c>
      <c r="Y1263" s="26">
        <v>0</v>
      </c>
      <c r="Z1263" s="26">
        <v>0</v>
      </c>
      <c r="AA1263" s="26"/>
      <c r="AB1263" s="58"/>
      <c r="AC1263" s="24"/>
      <c r="AD1263" s="26" t="s">
        <v>3489</v>
      </c>
      <c r="AE1263" s="26">
        <v>0</v>
      </c>
      <c r="AF1263" s="26"/>
      <c r="AG1263" s="26"/>
      <c r="AH1263" s="26"/>
      <c r="AI1263" s="26"/>
      <c r="AJ1263" s="26" t="s">
        <v>1631</v>
      </c>
      <c r="AK1263" s="24"/>
      <c r="AL1263" s="24"/>
      <c r="AM1263" s="26"/>
      <c r="AN1263" s="26"/>
      <c r="AO1263" s="26"/>
      <c r="AP1263" s="26"/>
      <c r="AQ1263" s="26"/>
      <c r="AR1263" s="26" t="s">
        <v>129</v>
      </c>
      <c r="AS1263" s="26"/>
      <c r="AT1263" s="26"/>
      <c r="AU1263" s="26" t="s">
        <v>128</v>
      </c>
      <c r="AV1263" s="26" t="s">
        <v>128</v>
      </c>
      <c r="AW1263" s="26" t="s">
        <v>128</v>
      </c>
      <c r="AX1263" s="26" t="s">
        <v>129</v>
      </c>
      <c r="AY1263" s="26"/>
      <c r="AZ1263" s="26" t="s">
        <v>3906</v>
      </c>
      <c r="BA1263" s="41"/>
    </row>
    <row r="1264" spans="1:53" ht="16.05" customHeight="1" x14ac:dyDescent="0.3">
      <c r="A1264" s="23">
        <v>2014</v>
      </c>
      <c r="B1264" s="24" t="s">
        <v>269</v>
      </c>
      <c r="C1264" s="24" t="s">
        <v>500</v>
      </c>
      <c r="D1264" s="24" t="s">
        <v>500</v>
      </c>
      <c r="E1264" s="25">
        <v>41723</v>
      </c>
      <c r="F1264" s="38">
        <v>0.41421412037037036</v>
      </c>
      <c r="G1264" s="22">
        <v>41723</v>
      </c>
      <c r="H1264" s="37">
        <v>0.20587962962962961</v>
      </c>
      <c r="I1264" s="34" t="s">
        <v>6250</v>
      </c>
      <c r="J1264" s="43">
        <v>-2.57</v>
      </c>
      <c r="K1264" s="43">
        <v>-79.319999999999993</v>
      </c>
      <c r="L1264" s="56">
        <v>12</v>
      </c>
      <c r="M1264" s="35">
        <v>5.2210000000000001</v>
      </c>
      <c r="N1264" s="43"/>
      <c r="O1264" s="57"/>
      <c r="P1264" s="57">
        <v>5.2</v>
      </c>
      <c r="Q1264" s="57">
        <v>4.5999999999999996</v>
      </c>
      <c r="R1264" s="57">
        <v>5.6</v>
      </c>
      <c r="S1264" s="24" t="s">
        <v>5337</v>
      </c>
      <c r="T1264" s="26"/>
      <c r="U1264" s="24" t="s">
        <v>867</v>
      </c>
      <c r="V1264" s="58"/>
      <c r="W1264" s="58"/>
      <c r="X1264" s="26">
        <v>0</v>
      </c>
      <c r="Y1264" s="26">
        <v>0</v>
      </c>
      <c r="Z1264" s="26">
        <v>0</v>
      </c>
      <c r="AA1264" s="26"/>
      <c r="AB1264" s="58"/>
      <c r="AC1264" s="24"/>
      <c r="AD1264" s="26" t="s">
        <v>1050</v>
      </c>
      <c r="AE1264" s="26">
        <v>0</v>
      </c>
      <c r="AF1264" s="26"/>
      <c r="AG1264" s="26"/>
      <c r="AH1264" s="26"/>
      <c r="AI1264" s="26"/>
      <c r="AJ1264" s="26" t="s">
        <v>1631</v>
      </c>
      <c r="AK1264" s="24"/>
      <c r="AL1264" s="24"/>
      <c r="AM1264" s="26"/>
      <c r="AN1264" s="26"/>
      <c r="AO1264" s="26"/>
      <c r="AP1264" s="26"/>
      <c r="AQ1264" s="26"/>
      <c r="AR1264" s="26" t="s">
        <v>129</v>
      </c>
      <c r="AS1264" s="26"/>
      <c r="AT1264" s="26"/>
      <c r="AU1264" s="26" t="s">
        <v>128</v>
      </c>
      <c r="AV1264" s="26" t="s">
        <v>128</v>
      </c>
      <c r="AW1264" s="26" t="s">
        <v>128</v>
      </c>
      <c r="AX1264" s="26" t="s">
        <v>129</v>
      </c>
      <c r="AY1264" s="26"/>
      <c r="AZ1264" s="26" t="s">
        <v>3907</v>
      </c>
      <c r="BA1264" s="41"/>
    </row>
    <row r="1265" spans="1:53" ht="16.05" customHeight="1" x14ac:dyDescent="0.3">
      <c r="A1265" s="26">
        <v>2014</v>
      </c>
      <c r="B1265" s="24" t="s">
        <v>269</v>
      </c>
      <c r="C1265" s="24" t="s">
        <v>270</v>
      </c>
      <c r="D1265" s="24" t="s">
        <v>4950</v>
      </c>
      <c r="E1265" s="25">
        <v>41723</v>
      </c>
      <c r="F1265" s="38">
        <v>0.61001770833333335</v>
      </c>
      <c r="G1265" s="22">
        <v>41723</v>
      </c>
      <c r="H1265" s="37">
        <v>0.40168981481481486</v>
      </c>
      <c r="I1265" s="34" t="s">
        <v>6250</v>
      </c>
      <c r="J1265" s="26">
        <v>-17.644500000000001</v>
      </c>
      <c r="K1265" s="26">
        <v>-70.612200000000001</v>
      </c>
      <c r="L1265" s="26">
        <v>95.1</v>
      </c>
      <c r="M1265" s="43">
        <v>5.25</v>
      </c>
      <c r="N1265" s="43"/>
      <c r="O1265" s="57">
        <v>4.8</v>
      </c>
      <c r="P1265" s="57">
        <v>5</v>
      </c>
      <c r="Q1265" s="57"/>
      <c r="R1265" s="57">
        <v>4.5</v>
      </c>
      <c r="S1265" s="24" t="s">
        <v>5110</v>
      </c>
      <c r="T1265" s="26"/>
      <c r="U1265" s="24"/>
      <c r="V1265" s="41"/>
      <c r="W1265" s="41"/>
      <c r="X1265" s="26">
        <v>0</v>
      </c>
      <c r="Y1265" s="26">
        <v>0</v>
      </c>
      <c r="Z1265" s="26">
        <v>0</v>
      </c>
      <c r="AA1265" s="26"/>
      <c r="AB1265" s="41"/>
      <c r="AC1265" s="41"/>
      <c r="AD1265" s="26" t="s">
        <v>3489</v>
      </c>
      <c r="AE1265" s="26">
        <v>0</v>
      </c>
      <c r="AF1265" s="41"/>
      <c r="AG1265" s="26"/>
      <c r="AH1265" s="26"/>
      <c r="AI1265" s="26"/>
      <c r="AJ1265" s="26" t="s">
        <v>1631</v>
      </c>
      <c r="AK1265" s="41"/>
      <c r="AL1265" s="24"/>
      <c r="AM1265" s="41"/>
      <c r="AN1265" s="41"/>
      <c r="AO1265" s="41"/>
      <c r="AP1265" s="41"/>
      <c r="AQ1265" s="41"/>
      <c r="AR1265" s="26" t="s">
        <v>129</v>
      </c>
      <c r="AS1265" s="26"/>
      <c r="AT1265" s="26"/>
      <c r="AU1265" s="26" t="s">
        <v>128</v>
      </c>
      <c r="AV1265" s="26" t="s">
        <v>128</v>
      </c>
      <c r="AW1265" s="26" t="s">
        <v>128</v>
      </c>
      <c r="AX1265" s="26" t="s">
        <v>129</v>
      </c>
      <c r="AY1265" s="26"/>
      <c r="AZ1265" s="26" t="s">
        <v>4951</v>
      </c>
      <c r="BA1265" s="41"/>
    </row>
    <row r="1266" spans="1:53" ht="16.05" customHeight="1" x14ac:dyDescent="0.3">
      <c r="A1266" s="23">
        <v>2014</v>
      </c>
      <c r="B1266" s="24" t="s">
        <v>123</v>
      </c>
      <c r="C1266" s="24" t="s">
        <v>124</v>
      </c>
      <c r="D1266" s="24" t="s">
        <v>3908</v>
      </c>
      <c r="E1266" s="25">
        <v>41724</v>
      </c>
      <c r="F1266" s="38">
        <v>0.58350115740740738</v>
      </c>
      <c r="G1266" s="22">
        <v>41724</v>
      </c>
      <c r="H1266" s="37">
        <v>0.66682870370370362</v>
      </c>
      <c r="I1266" s="34" t="s">
        <v>6250</v>
      </c>
      <c r="J1266" s="43">
        <v>38.125</v>
      </c>
      <c r="K1266" s="43">
        <v>38.576000000000001</v>
      </c>
      <c r="L1266" s="56">
        <v>12.3</v>
      </c>
      <c r="M1266" s="43">
        <v>4</v>
      </c>
      <c r="N1266" s="43"/>
      <c r="O1266" s="57"/>
      <c r="P1266" s="57">
        <v>3.9</v>
      </c>
      <c r="Q1266" s="57">
        <v>3.1</v>
      </c>
      <c r="R1266" s="57">
        <v>4.0999999999999996</v>
      </c>
      <c r="S1266" s="24" t="s">
        <v>5417</v>
      </c>
      <c r="T1266" s="26"/>
      <c r="U1266" s="24" t="s">
        <v>867</v>
      </c>
      <c r="V1266" s="58"/>
      <c r="W1266" s="58"/>
      <c r="X1266" s="26">
        <v>0</v>
      </c>
      <c r="Y1266" s="26">
        <v>0</v>
      </c>
      <c r="Z1266" s="26">
        <v>0</v>
      </c>
      <c r="AA1266" s="26"/>
      <c r="AB1266" s="58"/>
      <c r="AC1266" s="24"/>
      <c r="AD1266" s="26" t="s">
        <v>3483</v>
      </c>
      <c r="AE1266" s="26">
        <v>0</v>
      </c>
      <c r="AF1266" s="26"/>
      <c r="AG1266" s="26"/>
      <c r="AH1266" s="26"/>
      <c r="AI1266" s="26"/>
      <c r="AJ1266" s="26" t="s">
        <v>1631</v>
      </c>
      <c r="AK1266" s="24"/>
      <c r="AL1266" s="24"/>
      <c r="AM1266" s="26"/>
      <c r="AN1266" s="26"/>
      <c r="AO1266" s="26"/>
      <c r="AP1266" s="26"/>
      <c r="AQ1266" s="26"/>
      <c r="AR1266" s="26" t="s">
        <v>129</v>
      </c>
      <c r="AS1266" s="26"/>
      <c r="AT1266" s="26"/>
      <c r="AU1266" s="26" t="s">
        <v>128</v>
      </c>
      <c r="AV1266" s="26" t="s">
        <v>128</v>
      </c>
      <c r="AW1266" s="26" t="s">
        <v>128</v>
      </c>
      <c r="AX1266" s="26" t="s">
        <v>129</v>
      </c>
      <c r="AY1266" s="26"/>
      <c r="AZ1266" s="26" t="s">
        <v>3909</v>
      </c>
      <c r="BA1266" s="41"/>
    </row>
    <row r="1267" spans="1:53" ht="16.05" customHeight="1" x14ac:dyDescent="0.3">
      <c r="A1267" s="23">
        <v>2014</v>
      </c>
      <c r="B1267" s="24" t="s">
        <v>130</v>
      </c>
      <c r="C1267" s="24" t="s">
        <v>131</v>
      </c>
      <c r="D1267" s="24" t="s">
        <v>329</v>
      </c>
      <c r="E1267" s="25">
        <v>41724</v>
      </c>
      <c r="F1267" s="38">
        <v>0.68062905092592596</v>
      </c>
      <c r="G1267" s="22">
        <v>41725</v>
      </c>
      <c r="H1267" s="37">
        <v>1.3958333333333335E-2</v>
      </c>
      <c r="I1267" s="34" t="s">
        <v>6250</v>
      </c>
      <c r="J1267" s="43">
        <v>30.966999999999999</v>
      </c>
      <c r="K1267" s="43">
        <v>110.825</v>
      </c>
      <c r="L1267" s="56">
        <v>10</v>
      </c>
      <c r="M1267" s="43">
        <v>4.71</v>
      </c>
      <c r="N1267" s="43"/>
      <c r="O1267" s="57"/>
      <c r="P1267" s="57">
        <v>4.5999999999999996</v>
      </c>
      <c r="Q1267" s="57">
        <v>3.8</v>
      </c>
      <c r="R1267" s="57">
        <v>4.2</v>
      </c>
      <c r="S1267" s="27" t="s">
        <v>5110</v>
      </c>
      <c r="T1267" s="26"/>
      <c r="U1267" s="24" t="s">
        <v>867</v>
      </c>
      <c r="V1267" s="58"/>
      <c r="W1267" s="58"/>
      <c r="X1267" s="26">
        <v>0</v>
      </c>
      <c r="Y1267" s="26">
        <v>0</v>
      </c>
      <c r="Z1267" s="26">
        <v>0</v>
      </c>
      <c r="AA1267" s="26"/>
      <c r="AB1267" s="58"/>
      <c r="AC1267" s="24"/>
      <c r="AD1267" s="26" t="s">
        <v>1050</v>
      </c>
      <c r="AE1267" s="26">
        <v>0</v>
      </c>
      <c r="AF1267" s="26"/>
      <c r="AG1267" s="26"/>
      <c r="AH1267" s="26"/>
      <c r="AI1267" s="26"/>
      <c r="AJ1267" s="26" t="s">
        <v>1631</v>
      </c>
      <c r="AK1267" s="24"/>
      <c r="AL1267" s="24"/>
      <c r="AM1267" s="26"/>
      <c r="AN1267" s="26"/>
      <c r="AO1267" s="26"/>
      <c r="AP1267" s="26"/>
      <c r="AQ1267" s="26"/>
      <c r="AR1267" s="26" t="s">
        <v>129</v>
      </c>
      <c r="AS1267" s="26"/>
      <c r="AT1267" s="26"/>
      <c r="AU1267" s="26" t="s">
        <v>128</v>
      </c>
      <c r="AV1267" s="26" t="s">
        <v>128</v>
      </c>
      <c r="AW1267" s="26" t="s">
        <v>128</v>
      </c>
      <c r="AX1267" s="26" t="s">
        <v>129</v>
      </c>
      <c r="AY1267" s="26"/>
      <c r="AZ1267" s="26" t="s">
        <v>3910</v>
      </c>
      <c r="BA1267" s="41"/>
    </row>
    <row r="1268" spans="1:53" ht="16.05" customHeight="1" x14ac:dyDescent="0.3">
      <c r="A1268" s="23">
        <v>2014</v>
      </c>
      <c r="B1268" s="27" t="s">
        <v>148</v>
      </c>
      <c r="C1268" s="27" t="s">
        <v>191</v>
      </c>
      <c r="D1268" s="27" t="s">
        <v>3217</v>
      </c>
      <c r="E1268" s="28">
        <v>41727</v>
      </c>
      <c r="F1268" s="36">
        <v>0.17340277777777779</v>
      </c>
      <c r="G1268" s="22">
        <v>41726</v>
      </c>
      <c r="H1268" s="37">
        <v>0.88173611111111105</v>
      </c>
      <c r="I1268" s="34" t="s">
        <v>6250</v>
      </c>
      <c r="J1268" s="35">
        <v>33.933</v>
      </c>
      <c r="K1268" s="35">
        <v>-117.916</v>
      </c>
      <c r="L1268" s="42">
        <v>5.0999999999999996</v>
      </c>
      <c r="M1268" s="35">
        <v>5.1660000000000004</v>
      </c>
      <c r="N1268" s="35"/>
      <c r="O1268" s="44">
        <v>5.44</v>
      </c>
      <c r="P1268" s="44">
        <v>5.0999999999999996</v>
      </c>
      <c r="Q1268" s="44">
        <v>4.7</v>
      </c>
      <c r="R1268" s="44"/>
      <c r="S1268" s="24" t="s">
        <v>5336</v>
      </c>
      <c r="T1268" s="23" t="s">
        <v>139</v>
      </c>
      <c r="U1268" s="27"/>
      <c r="V1268" s="46">
        <v>9435000</v>
      </c>
      <c r="W1268" s="47"/>
      <c r="X1268" s="23"/>
      <c r="Y1268" s="23"/>
      <c r="Z1268" s="50" t="s">
        <v>140</v>
      </c>
      <c r="AA1268" s="23"/>
      <c r="AB1268" s="47"/>
      <c r="AC1268" s="27" t="s">
        <v>3218</v>
      </c>
      <c r="AD1268" s="50">
        <v>20</v>
      </c>
      <c r="AE1268" s="23"/>
      <c r="AF1268" s="66">
        <v>10800000</v>
      </c>
      <c r="AG1268" s="23" t="s">
        <v>129</v>
      </c>
      <c r="AH1268" s="23" t="s">
        <v>129</v>
      </c>
      <c r="AI1268" s="26"/>
      <c r="AJ1268" s="23" t="s">
        <v>43</v>
      </c>
      <c r="AK1268" s="27" t="s">
        <v>999</v>
      </c>
      <c r="AL1268" s="27" t="s">
        <v>3220</v>
      </c>
      <c r="AM1268" s="23"/>
      <c r="AN1268" s="23" t="s">
        <v>129</v>
      </c>
      <c r="AO1268" s="23"/>
      <c r="AP1268" s="23"/>
      <c r="AQ1268" s="23"/>
      <c r="AR1268" s="23"/>
      <c r="AS1268" s="23" t="s">
        <v>128</v>
      </c>
      <c r="AT1268" s="23"/>
      <c r="AU1268" s="23" t="s">
        <v>129</v>
      </c>
      <c r="AV1268" s="23" t="s">
        <v>128</v>
      </c>
      <c r="AW1268" s="23" t="s">
        <v>128</v>
      </c>
      <c r="AX1268" s="23" t="s">
        <v>129</v>
      </c>
      <c r="AY1268" s="23"/>
      <c r="AZ1268" s="23" t="s">
        <v>3219</v>
      </c>
      <c r="BA1268" s="45" t="s">
        <v>6272</v>
      </c>
    </row>
    <row r="1269" spans="1:53" ht="16.05" customHeight="1" x14ac:dyDescent="0.3">
      <c r="A1269" s="23">
        <v>2014</v>
      </c>
      <c r="B1269" s="24" t="s">
        <v>130</v>
      </c>
      <c r="C1269" s="24" t="s">
        <v>131</v>
      </c>
      <c r="D1269" s="24" t="s">
        <v>329</v>
      </c>
      <c r="E1269" s="25">
        <v>41727</v>
      </c>
      <c r="F1269" s="38">
        <v>0.68387037037037046</v>
      </c>
      <c r="G1269" s="22">
        <v>41728</v>
      </c>
      <c r="H1269" s="37">
        <v>1.7199074074074071E-2</v>
      </c>
      <c r="I1269" s="34" t="s">
        <v>6250</v>
      </c>
      <c r="J1269" s="43">
        <v>30.917999999999999</v>
      </c>
      <c r="K1269" s="43">
        <v>110.745</v>
      </c>
      <c r="L1269" s="56">
        <v>15.3</v>
      </c>
      <c r="M1269" s="43">
        <v>4.71</v>
      </c>
      <c r="N1269" s="43"/>
      <c r="O1269" s="57"/>
      <c r="P1269" s="57">
        <v>5</v>
      </c>
      <c r="Q1269" s="57">
        <v>3.8</v>
      </c>
      <c r="R1269" s="57">
        <v>4.7</v>
      </c>
      <c r="S1269" s="27" t="s">
        <v>5110</v>
      </c>
      <c r="T1269" s="26"/>
      <c r="U1269" s="24" t="s">
        <v>867</v>
      </c>
      <c r="V1269" s="58"/>
      <c r="W1269" s="58"/>
      <c r="X1269" s="26">
        <v>0</v>
      </c>
      <c r="Y1269" s="26">
        <v>0</v>
      </c>
      <c r="Z1269" s="26">
        <v>0</v>
      </c>
      <c r="AA1269" s="26"/>
      <c r="AB1269" s="58"/>
      <c r="AC1269" s="24"/>
      <c r="AD1269" s="26" t="s">
        <v>3491</v>
      </c>
      <c r="AE1269" s="26">
        <v>0</v>
      </c>
      <c r="AF1269" s="26"/>
      <c r="AG1269" s="26"/>
      <c r="AH1269" s="26"/>
      <c r="AI1269" s="26"/>
      <c r="AJ1269" s="26" t="s">
        <v>3493</v>
      </c>
      <c r="AK1269" s="24"/>
      <c r="AL1269" s="24" t="s">
        <v>3912</v>
      </c>
      <c r="AM1269" s="26"/>
      <c r="AN1269" s="26"/>
      <c r="AO1269" s="26"/>
      <c r="AP1269" s="26"/>
      <c r="AQ1269" s="26"/>
      <c r="AR1269" s="26" t="s">
        <v>129</v>
      </c>
      <c r="AS1269" s="26"/>
      <c r="AT1269" s="26"/>
      <c r="AU1269" s="26" t="s">
        <v>128</v>
      </c>
      <c r="AV1269" s="26" t="s">
        <v>128</v>
      </c>
      <c r="AW1269" s="26" t="s">
        <v>128</v>
      </c>
      <c r="AX1269" s="26" t="s">
        <v>129</v>
      </c>
      <c r="AY1269" s="26"/>
      <c r="AZ1269" s="26" t="s">
        <v>3911</v>
      </c>
      <c r="BA1269" s="41"/>
    </row>
    <row r="1270" spans="1:53" ht="16.05" customHeight="1" x14ac:dyDescent="0.3">
      <c r="A1270" s="23">
        <v>2014</v>
      </c>
      <c r="B1270" s="24" t="s">
        <v>148</v>
      </c>
      <c r="C1270" s="24" t="s">
        <v>191</v>
      </c>
      <c r="D1270" s="24" t="s">
        <v>3528</v>
      </c>
      <c r="E1270" s="25">
        <v>41728</v>
      </c>
      <c r="F1270" s="38">
        <v>0.5902722222222222</v>
      </c>
      <c r="G1270" s="22">
        <v>41728</v>
      </c>
      <c r="H1270" s="37">
        <v>0.38194444444444442</v>
      </c>
      <c r="I1270" s="34" t="s">
        <v>6250</v>
      </c>
      <c r="J1270" s="43">
        <v>36.156999999999996</v>
      </c>
      <c r="K1270" s="43">
        <v>-97.616</v>
      </c>
      <c r="L1270" s="56">
        <v>10</v>
      </c>
      <c r="M1270" s="43">
        <v>4.53</v>
      </c>
      <c r="N1270" s="43"/>
      <c r="O1270" s="57"/>
      <c r="P1270" s="57">
        <v>4.5</v>
      </c>
      <c r="Q1270" s="57">
        <v>3.5</v>
      </c>
      <c r="R1270" s="57">
        <v>4.3</v>
      </c>
      <c r="S1270" s="27" t="s">
        <v>5110</v>
      </c>
      <c r="T1270" s="26" t="s">
        <v>3611</v>
      </c>
      <c r="U1270" s="24" t="s">
        <v>193</v>
      </c>
      <c r="V1270" s="58"/>
      <c r="W1270" s="58"/>
      <c r="X1270" s="26">
        <v>0</v>
      </c>
      <c r="Y1270" s="26">
        <v>0</v>
      </c>
      <c r="Z1270" s="26">
        <v>0</v>
      </c>
      <c r="AA1270" s="26"/>
      <c r="AB1270" s="58"/>
      <c r="AC1270" s="24"/>
      <c r="AD1270" s="26" t="s">
        <v>3489</v>
      </c>
      <c r="AE1270" s="26">
        <v>0</v>
      </c>
      <c r="AF1270" s="26"/>
      <c r="AG1270" s="26"/>
      <c r="AH1270" s="26"/>
      <c r="AI1270" s="26"/>
      <c r="AJ1270" s="26" t="s">
        <v>1631</v>
      </c>
      <c r="AK1270" s="24"/>
      <c r="AL1270" s="24"/>
      <c r="AM1270" s="26"/>
      <c r="AN1270" s="26"/>
      <c r="AO1270" s="26"/>
      <c r="AP1270" s="26"/>
      <c r="AQ1270" s="26"/>
      <c r="AR1270" s="26" t="s">
        <v>129</v>
      </c>
      <c r="AS1270" s="26"/>
      <c r="AT1270" s="26"/>
      <c r="AU1270" s="26" t="s">
        <v>128</v>
      </c>
      <c r="AV1270" s="26" t="s">
        <v>128</v>
      </c>
      <c r="AW1270" s="26" t="s">
        <v>128</v>
      </c>
      <c r="AX1270" s="26" t="s">
        <v>129</v>
      </c>
      <c r="AY1270" s="26"/>
      <c r="AZ1270" s="26" t="s">
        <v>3913</v>
      </c>
      <c r="BA1270" s="41"/>
    </row>
    <row r="1271" spans="1:53" ht="16.05" customHeight="1" x14ac:dyDescent="0.3">
      <c r="A1271" s="23">
        <v>2014</v>
      </c>
      <c r="B1271" s="24" t="s">
        <v>130</v>
      </c>
      <c r="C1271" s="24" t="s">
        <v>131</v>
      </c>
      <c r="D1271" s="24" t="s">
        <v>3558</v>
      </c>
      <c r="E1271" s="25">
        <v>41728</v>
      </c>
      <c r="F1271" s="38">
        <v>0.71547337962962965</v>
      </c>
      <c r="G1271" s="22">
        <v>41729</v>
      </c>
      <c r="H1271" s="37">
        <v>4.880787037037037E-2</v>
      </c>
      <c r="I1271" s="34" t="s">
        <v>6250</v>
      </c>
      <c r="J1271" s="43">
        <v>31.25</v>
      </c>
      <c r="K1271" s="43">
        <v>86.53</v>
      </c>
      <c r="L1271" s="56">
        <v>14.3</v>
      </c>
      <c r="M1271" s="35">
        <v>5.3869999999999996</v>
      </c>
      <c r="N1271" s="43"/>
      <c r="O1271" s="57"/>
      <c r="P1271" s="57">
        <v>5.3</v>
      </c>
      <c r="Q1271" s="57">
        <v>5.0999999999999996</v>
      </c>
      <c r="R1271" s="57">
        <v>5.5</v>
      </c>
      <c r="S1271" s="24" t="s">
        <v>5345</v>
      </c>
      <c r="T1271" s="26"/>
      <c r="U1271" s="24" t="s">
        <v>867</v>
      </c>
      <c r="V1271" s="58"/>
      <c r="W1271" s="58"/>
      <c r="X1271" s="26">
        <v>0</v>
      </c>
      <c r="Y1271" s="26">
        <v>0</v>
      </c>
      <c r="Z1271" s="26">
        <v>0</v>
      </c>
      <c r="AA1271" s="26"/>
      <c r="AB1271" s="58"/>
      <c r="AC1271" s="24"/>
      <c r="AD1271" s="26" t="s">
        <v>1050</v>
      </c>
      <c r="AE1271" s="26">
        <v>0</v>
      </c>
      <c r="AF1271" s="26"/>
      <c r="AG1271" s="26"/>
      <c r="AH1271" s="26"/>
      <c r="AI1271" s="26"/>
      <c r="AJ1271" s="26" t="s">
        <v>1631</v>
      </c>
      <c r="AK1271" s="24"/>
      <c r="AL1271" s="24"/>
      <c r="AM1271" s="26"/>
      <c r="AN1271" s="26"/>
      <c r="AO1271" s="26"/>
      <c r="AP1271" s="26"/>
      <c r="AQ1271" s="26"/>
      <c r="AR1271" s="26" t="s">
        <v>129</v>
      </c>
      <c r="AS1271" s="26"/>
      <c r="AT1271" s="26"/>
      <c r="AU1271" s="26" t="s">
        <v>128</v>
      </c>
      <c r="AV1271" s="26" t="s">
        <v>128</v>
      </c>
      <c r="AW1271" s="26" t="s">
        <v>128</v>
      </c>
      <c r="AX1271" s="26" t="s">
        <v>129</v>
      </c>
      <c r="AY1271" s="26"/>
      <c r="AZ1271" s="26" t="s">
        <v>3914</v>
      </c>
      <c r="BA1271" s="41"/>
    </row>
    <row r="1272" spans="1:53" ht="16.05" customHeight="1" x14ac:dyDescent="0.3">
      <c r="A1272" s="23">
        <v>2014</v>
      </c>
      <c r="B1272" s="24" t="s">
        <v>218</v>
      </c>
      <c r="C1272" s="24" t="s">
        <v>426</v>
      </c>
      <c r="D1272" s="24" t="s">
        <v>3516</v>
      </c>
      <c r="E1272" s="25">
        <v>41729</v>
      </c>
      <c r="F1272" s="38">
        <v>0.17635763888888889</v>
      </c>
      <c r="G1272" s="22">
        <v>41729</v>
      </c>
      <c r="H1272" s="37">
        <v>0.46802083333333333</v>
      </c>
      <c r="I1272" s="34" t="s">
        <v>6250</v>
      </c>
      <c r="J1272" s="43">
        <v>-4.88</v>
      </c>
      <c r="K1272" s="43">
        <v>103.99</v>
      </c>
      <c r="L1272" s="56">
        <v>19.8</v>
      </c>
      <c r="M1272" s="35">
        <v>5.23</v>
      </c>
      <c r="N1272" s="43"/>
      <c r="O1272" s="57"/>
      <c r="P1272" s="57">
        <v>4.7</v>
      </c>
      <c r="Q1272" s="57"/>
      <c r="R1272" s="57">
        <v>5.4</v>
      </c>
      <c r="S1272" s="24" t="s">
        <v>5344</v>
      </c>
      <c r="T1272" s="26"/>
      <c r="U1272" s="24" t="s">
        <v>867</v>
      </c>
      <c r="V1272" s="58"/>
      <c r="W1272" s="58"/>
      <c r="X1272" s="26">
        <v>0</v>
      </c>
      <c r="Y1272" s="26">
        <v>0</v>
      </c>
      <c r="Z1272" s="26">
        <v>0</v>
      </c>
      <c r="AA1272" s="26"/>
      <c r="AB1272" s="58"/>
      <c r="AC1272" s="24"/>
      <c r="AD1272" s="26" t="s">
        <v>1050</v>
      </c>
      <c r="AE1272" s="26">
        <v>0</v>
      </c>
      <c r="AF1272" s="26"/>
      <c r="AG1272" s="26"/>
      <c r="AH1272" s="26"/>
      <c r="AI1272" s="26"/>
      <c r="AJ1272" s="26" t="s">
        <v>1631</v>
      </c>
      <c r="AK1272" s="24" t="s">
        <v>1227</v>
      </c>
      <c r="AL1272" s="24"/>
      <c r="AM1272" s="26"/>
      <c r="AN1272" s="26"/>
      <c r="AO1272" s="26"/>
      <c r="AP1272" s="26"/>
      <c r="AQ1272" s="26"/>
      <c r="AR1272" s="26" t="s">
        <v>129</v>
      </c>
      <c r="AS1272" s="26"/>
      <c r="AT1272" s="26"/>
      <c r="AU1272" s="26" t="s">
        <v>128</v>
      </c>
      <c r="AV1272" s="26" t="s">
        <v>128</v>
      </c>
      <c r="AW1272" s="26" t="s">
        <v>128</v>
      </c>
      <c r="AX1272" s="26" t="s">
        <v>129</v>
      </c>
      <c r="AY1272" s="26"/>
      <c r="AZ1272" s="26" t="s">
        <v>3915</v>
      </c>
      <c r="BA1272" s="41"/>
    </row>
    <row r="1273" spans="1:53" ht="16.05" customHeight="1" x14ac:dyDescent="0.3">
      <c r="A1273" s="23">
        <v>2014</v>
      </c>
      <c r="B1273" s="24" t="s">
        <v>187</v>
      </c>
      <c r="C1273" s="24" t="s">
        <v>188</v>
      </c>
      <c r="D1273" s="24" t="s">
        <v>3482</v>
      </c>
      <c r="E1273" s="25">
        <v>41730</v>
      </c>
      <c r="F1273" s="38">
        <v>0.27591944444444444</v>
      </c>
      <c r="G1273" s="22">
        <v>41730</v>
      </c>
      <c r="H1273" s="37">
        <v>0.46341435185185187</v>
      </c>
      <c r="I1273" s="34" t="s">
        <v>6250</v>
      </c>
      <c r="J1273" s="43">
        <v>28.175999999999998</v>
      </c>
      <c r="K1273" s="43">
        <v>57.771999999999998</v>
      </c>
      <c r="L1273" s="56">
        <v>10</v>
      </c>
      <c r="M1273" s="43">
        <v>4.46</v>
      </c>
      <c r="N1273" s="43"/>
      <c r="O1273" s="57"/>
      <c r="P1273" s="57">
        <v>4.4000000000000004</v>
      </c>
      <c r="Q1273" s="57">
        <v>3.4</v>
      </c>
      <c r="R1273" s="57">
        <v>4.4000000000000004</v>
      </c>
      <c r="S1273" s="27" t="s">
        <v>5110</v>
      </c>
      <c r="T1273" s="26" t="s">
        <v>139</v>
      </c>
      <c r="U1273" s="24" t="s">
        <v>867</v>
      </c>
      <c r="V1273" s="58"/>
      <c r="W1273" s="58"/>
      <c r="X1273" s="26">
        <v>0</v>
      </c>
      <c r="Y1273" s="26">
        <v>0</v>
      </c>
      <c r="Z1273" s="26">
        <v>0</v>
      </c>
      <c r="AA1273" s="26"/>
      <c r="AB1273" s="58"/>
      <c r="AC1273" s="24"/>
      <c r="AD1273" s="26" t="s">
        <v>3483</v>
      </c>
      <c r="AE1273" s="26">
        <v>0</v>
      </c>
      <c r="AF1273" s="26"/>
      <c r="AG1273" s="26"/>
      <c r="AH1273" s="26"/>
      <c r="AI1273" s="26"/>
      <c r="AJ1273" s="26" t="s">
        <v>3476</v>
      </c>
      <c r="AK1273" s="24" t="s">
        <v>102</v>
      </c>
      <c r="AL1273" s="24" t="s">
        <v>3896</v>
      </c>
      <c r="AM1273" s="26"/>
      <c r="AN1273" s="26"/>
      <c r="AO1273" s="26"/>
      <c r="AP1273" s="26"/>
      <c r="AQ1273" s="26"/>
      <c r="AR1273" s="26" t="s">
        <v>129</v>
      </c>
      <c r="AS1273" s="26"/>
      <c r="AT1273" s="26"/>
      <c r="AU1273" s="26" t="s">
        <v>128</v>
      </c>
      <c r="AV1273" s="26" t="s">
        <v>128</v>
      </c>
      <c r="AW1273" s="26" t="s">
        <v>128</v>
      </c>
      <c r="AX1273" s="26" t="s">
        <v>129</v>
      </c>
      <c r="AY1273" s="26"/>
      <c r="AZ1273" s="26" t="s">
        <v>3916</v>
      </c>
      <c r="BA1273" s="41"/>
    </row>
    <row r="1274" spans="1:53" ht="16.05" customHeight="1" x14ac:dyDescent="0.3">
      <c r="A1274" s="23">
        <v>2014</v>
      </c>
      <c r="B1274" s="24" t="s">
        <v>218</v>
      </c>
      <c r="C1274" s="24" t="s">
        <v>426</v>
      </c>
      <c r="D1274" s="24" t="s">
        <v>1914</v>
      </c>
      <c r="E1274" s="25">
        <v>41731</v>
      </c>
      <c r="F1274" s="38">
        <v>0.47354652777777778</v>
      </c>
      <c r="G1274" s="22">
        <v>41731</v>
      </c>
      <c r="H1274" s="37">
        <v>0.76520833333333327</v>
      </c>
      <c r="I1274" s="34" t="s">
        <v>6250</v>
      </c>
      <c r="J1274" s="43">
        <v>-7.83</v>
      </c>
      <c r="K1274" s="43">
        <v>110.67700000000001</v>
      </c>
      <c r="L1274" s="56">
        <v>0</v>
      </c>
      <c r="M1274" s="43">
        <v>4.21</v>
      </c>
      <c r="N1274" s="43"/>
      <c r="O1274" s="57"/>
      <c r="P1274" s="57">
        <v>4.0999999999999996</v>
      </c>
      <c r="Q1274" s="57">
        <v>3.5</v>
      </c>
      <c r="R1274" s="57">
        <v>4.5</v>
      </c>
      <c r="S1274" s="67" t="s">
        <v>5110</v>
      </c>
      <c r="T1274" s="26"/>
      <c r="U1274" s="24" t="s">
        <v>867</v>
      </c>
      <c r="V1274" s="58"/>
      <c r="W1274" s="58"/>
      <c r="X1274" s="26">
        <v>0</v>
      </c>
      <c r="Y1274" s="26">
        <v>0</v>
      </c>
      <c r="Z1274" s="26">
        <v>0</v>
      </c>
      <c r="AA1274" s="26"/>
      <c r="AB1274" s="58"/>
      <c r="AC1274" s="24"/>
      <c r="AD1274" s="26" t="s">
        <v>1050</v>
      </c>
      <c r="AE1274" s="26">
        <v>0</v>
      </c>
      <c r="AF1274" s="26"/>
      <c r="AG1274" s="26"/>
      <c r="AH1274" s="26"/>
      <c r="AI1274" s="26"/>
      <c r="AJ1274" s="26" t="s">
        <v>1631</v>
      </c>
      <c r="AK1274" s="24"/>
      <c r="AL1274" s="24"/>
      <c r="AM1274" s="26"/>
      <c r="AN1274" s="26"/>
      <c r="AO1274" s="26"/>
      <c r="AP1274" s="26"/>
      <c r="AQ1274" s="26"/>
      <c r="AR1274" s="26" t="s">
        <v>129</v>
      </c>
      <c r="AS1274" s="26"/>
      <c r="AT1274" s="26"/>
      <c r="AU1274" s="26" t="s">
        <v>128</v>
      </c>
      <c r="AV1274" s="26" t="s">
        <v>128</v>
      </c>
      <c r="AW1274" s="26" t="s">
        <v>128</v>
      </c>
      <c r="AX1274" s="26" t="s">
        <v>129</v>
      </c>
      <c r="AY1274" s="26"/>
      <c r="AZ1274" s="26" t="s">
        <v>3917</v>
      </c>
      <c r="BA1274" s="41"/>
    </row>
    <row r="1275" spans="1:53" ht="16.05" customHeight="1" x14ac:dyDescent="0.3">
      <c r="A1275" s="23">
        <v>2014</v>
      </c>
      <c r="B1275" s="24" t="s">
        <v>130</v>
      </c>
      <c r="C1275" s="24" t="s">
        <v>131</v>
      </c>
      <c r="D1275" s="24" t="s">
        <v>3778</v>
      </c>
      <c r="E1275" s="25">
        <v>41732</v>
      </c>
      <c r="F1275" s="38">
        <v>0.67521099537037044</v>
      </c>
      <c r="G1275" s="22">
        <v>41733</v>
      </c>
      <c r="H1275" s="37">
        <v>8.5416666666666679E-3</v>
      </c>
      <c r="I1275" s="34" t="s">
        <v>6250</v>
      </c>
      <c r="J1275" s="43">
        <v>36.808</v>
      </c>
      <c r="K1275" s="43">
        <v>121.67400000000001</v>
      </c>
      <c r="L1275" s="56">
        <v>10</v>
      </c>
      <c r="M1275" s="43">
        <v>4.59</v>
      </c>
      <c r="N1275" s="43"/>
      <c r="O1275" s="57"/>
      <c r="P1275" s="57">
        <v>4.2</v>
      </c>
      <c r="Q1275" s="57">
        <v>3.6</v>
      </c>
      <c r="R1275" s="57">
        <v>4</v>
      </c>
      <c r="S1275" s="27" t="s">
        <v>5110</v>
      </c>
      <c r="T1275" s="26"/>
      <c r="U1275" s="24" t="s">
        <v>867</v>
      </c>
      <c r="V1275" s="58"/>
      <c r="W1275" s="58"/>
      <c r="X1275" s="26">
        <v>0</v>
      </c>
      <c r="Y1275" s="26">
        <v>0</v>
      </c>
      <c r="Z1275" s="26">
        <v>0</v>
      </c>
      <c r="AA1275" s="26"/>
      <c r="AB1275" s="58"/>
      <c r="AC1275" s="24"/>
      <c r="AD1275" s="26" t="s">
        <v>3483</v>
      </c>
      <c r="AE1275" s="26">
        <v>0</v>
      </c>
      <c r="AF1275" s="26"/>
      <c r="AG1275" s="26"/>
      <c r="AH1275" s="26"/>
      <c r="AI1275" s="26"/>
      <c r="AJ1275" s="26" t="s">
        <v>1631</v>
      </c>
      <c r="AK1275" s="24"/>
      <c r="AL1275" s="24"/>
      <c r="AM1275" s="26"/>
      <c r="AN1275" s="26"/>
      <c r="AO1275" s="26"/>
      <c r="AP1275" s="26"/>
      <c r="AQ1275" s="26"/>
      <c r="AR1275" s="26" t="s">
        <v>129</v>
      </c>
      <c r="AS1275" s="26"/>
      <c r="AT1275" s="26"/>
      <c r="AU1275" s="26" t="s">
        <v>128</v>
      </c>
      <c r="AV1275" s="26" t="s">
        <v>128</v>
      </c>
      <c r="AW1275" s="26" t="s">
        <v>128</v>
      </c>
      <c r="AX1275" s="26" t="s">
        <v>129</v>
      </c>
      <c r="AY1275" s="26"/>
      <c r="AZ1275" s="26" t="s">
        <v>3919</v>
      </c>
      <c r="BA1275" s="41"/>
    </row>
    <row r="1276" spans="1:53" ht="16.05" customHeight="1" x14ac:dyDescent="0.3">
      <c r="A1276" s="23">
        <v>2014</v>
      </c>
      <c r="B1276" s="27" t="s">
        <v>130</v>
      </c>
      <c r="C1276" s="27" t="s">
        <v>131</v>
      </c>
      <c r="D1276" s="27" t="s">
        <v>3221</v>
      </c>
      <c r="E1276" s="28">
        <v>41733</v>
      </c>
      <c r="F1276" s="36">
        <v>0.944849537037037</v>
      </c>
      <c r="G1276" s="22">
        <v>41734</v>
      </c>
      <c r="H1276" s="37">
        <v>0.27818287037037037</v>
      </c>
      <c r="I1276" s="34" t="s">
        <v>6250</v>
      </c>
      <c r="J1276" s="35">
        <v>28.173999999999999</v>
      </c>
      <c r="K1276" s="35">
        <v>103.619</v>
      </c>
      <c r="L1276" s="42">
        <v>24.7</v>
      </c>
      <c r="M1276" s="35">
        <v>4.9050000000000002</v>
      </c>
      <c r="N1276" s="35"/>
      <c r="O1276" s="44">
        <v>5.4</v>
      </c>
      <c r="P1276" s="44">
        <v>5.4</v>
      </c>
      <c r="Q1276" s="44">
        <v>4.4000000000000004</v>
      </c>
      <c r="R1276" s="44"/>
      <c r="S1276" s="24" t="s">
        <v>5431</v>
      </c>
      <c r="T1276" s="23"/>
      <c r="U1276" s="27"/>
      <c r="V1276" s="46"/>
      <c r="W1276" s="47">
        <v>75021</v>
      </c>
      <c r="X1276" s="23"/>
      <c r="Y1276" s="23"/>
      <c r="Z1276" s="50" t="s">
        <v>6273</v>
      </c>
      <c r="AA1276" s="23"/>
      <c r="AB1276" s="47"/>
      <c r="AC1276" s="27"/>
      <c r="AD1276" s="23">
        <v>2700</v>
      </c>
      <c r="AE1276" s="23">
        <v>75</v>
      </c>
      <c r="AF1276" s="66">
        <v>80000000</v>
      </c>
      <c r="AG1276" s="23" t="s">
        <v>129</v>
      </c>
      <c r="AH1276" s="23"/>
      <c r="AI1276" s="23"/>
      <c r="AJ1276" s="23" t="s">
        <v>3223</v>
      </c>
      <c r="AK1276" s="27" t="s">
        <v>100</v>
      </c>
      <c r="AL1276" s="27"/>
      <c r="AM1276" s="23"/>
      <c r="AN1276" s="23"/>
      <c r="AO1276" s="23"/>
      <c r="AP1276" s="23"/>
      <c r="AQ1276" s="23"/>
      <c r="AR1276" s="23"/>
      <c r="AS1276" s="23" t="s">
        <v>128</v>
      </c>
      <c r="AT1276" s="23"/>
      <c r="AU1276" s="23" t="s">
        <v>129</v>
      </c>
      <c r="AV1276" s="23" t="s">
        <v>129</v>
      </c>
      <c r="AW1276" s="23" t="s">
        <v>128</v>
      </c>
      <c r="AX1276" s="23" t="s">
        <v>129</v>
      </c>
      <c r="AY1276" s="23"/>
      <c r="AZ1276" s="23" t="s">
        <v>3222</v>
      </c>
      <c r="BA1276" s="65" t="s">
        <v>3224</v>
      </c>
    </row>
    <row r="1277" spans="1:53" ht="16.05" customHeight="1" x14ac:dyDescent="0.3">
      <c r="A1277" s="23">
        <v>2014</v>
      </c>
      <c r="B1277" s="24" t="s">
        <v>159</v>
      </c>
      <c r="C1277" s="24" t="s">
        <v>160</v>
      </c>
      <c r="D1277" s="24" t="s">
        <v>692</v>
      </c>
      <c r="E1277" s="25">
        <v>41734</v>
      </c>
      <c r="F1277" s="38">
        <v>0.43387500000000001</v>
      </c>
      <c r="G1277" s="22">
        <v>41734</v>
      </c>
      <c r="H1277" s="37">
        <v>0.5172106481481481</v>
      </c>
      <c r="I1277" s="34" t="s">
        <v>6250</v>
      </c>
      <c r="J1277" s="43">
        <v>38.71</v>
      </c>
      <c r="K1277" s="43">
        <v>17.11</v>
      </c>
      <c r="L1277" s="56">
        <v>47.3</v>
      </c>
      <c r="M1277" s="35">
        <v>4.8380000000000001</v>
      </c>
      <c r="N1277" s="43">
        <v>4.79</v>
      </c>
      <c r="O1277" s="57"/>
      <c r="P1277" s="57">
        <v>4.9000000000000004</v>
      </c>
      <c r="Q1277" s="57">
        <v>3.6</v>
      </c>
      <c r="R1277" s="57">
        <v>5</v>
      </c>
      <c r="S1277" s="24" t="s">
        <v>5552</v>
      </c>
      <c r="T1277" s="26"/>
      <c r="U1277" s="24" t="s">
        <v>867</v>
      </c>
      <c r="V1277" s="58"/>
      <c r="W1277" s="58"/>
      <c r="X1277" s="26">
        <v>0</v>
      </c>
      <c r="Y1277" s="26">
        <v>0</v>
      </c>
      <c r="Z1277" s="26">
        <v>0</v>
      </c>
      <c r="AA1277" s="26"/>
      <c r="AB1277" s="58"/>
      <c r="AC1277" s="24"/>
      <c r="AD1277" s="26" t="s">
        <v>3483</v>
      </c>
      <c r="AE1277" s="26">
        <v>0</v>
      </c>
      <c r="AF1277" s="26"/>
      <c r="AG1277" s="26"/>
      <c r="AH1277" s="26"/>
      <c r="AI1277" s="26"/>
      <c r="AJ1277" s="26" t="s">
        <v>1631</v>
      </c>
      <c r="AK1277" s="24"/>
      <c r="AL1277" s="24"/>
      <c r="AM1277" s="26"/>
      <c r="AN1277" s="26"/>
      <c r="AO1277" s="26"/>
      <c r="AP1277" s="26"/>
      <c r="AQ1277" s="26"/>
      <c r="AR1277" s="26" t="s">
        <v>129</v>
      </c>
      <c r="AS1277" s="26"/>
      <c r="AT1277" s="26"/>
      <c r="AU1277" s="26" t="s">
        <v>128</v>
      </c>
      <c r="AV1277" s="26" t="s">
        <v>128</v>
      </c>
      <c r="AW1277" s="26" t="s">
        <v>128</v>
      </c>
      <c r="AX1277" s="26" t="s">
        <v>129</v>
      </c>
      <c r="AY1277" s="26"/>
      <c r="AZ1277" s="26" t="s">
        <v>3920</v>
      </c>
      <c r="BA1277" s="41"/>
    </row>
    <row r="1278" spans="1:53" ht="16.05" customHeight="1" x14ac:dyDescent="0.3">
      <c r="A1278" s="23">
        <v>2014</v>
      </c>
      <c r="B1278" s="24" t="s">
        <v>590</v>
      </c>
      <c r="C1278" s="24" t="s">
        <v>590</v>
      </c>
      <c r="D1278" s="24" t="s">
        <v>3923</v>
      </c>
      <c r="E1278" s="25">
        <v>41735</v>
      </c>
      <c r="F1278" s="38">
        <v>0.63046863425925925</v>
      </c>
      <c r="G1278" s="22">
        <v>41735</v>
      </c>
      <c r="H1278" s="37">
        <v>0.96379629629629626</v>
      </c>
      <c r="I1278" s="34" t="s">
        <v>6250</v>
      </c>
      <c r="J1278" s="43">
        <v>50.155999999999999</v>
      </c>
      <c r="K1278" s="43">
        <v>87.736000000000004</v>
      </c>
      <c r="L1278" s="56">
        <v>12.4</v>
      </c>
      <c r="M1278" s="43">
        <v>4.71</v>
      </c>
      <c r="N1278" s="43"/>
      <c r="O1278" s="57"/>
      <c r="P1278" s="57">
        <v>4.5999999999999996</v>
      </c>
      <c r="Q1278" s="57">
        <v>3.8</v>
      </c>
      <c r="R1278" s="57">
        <v>5.7</v>
      </c>
      <c r="S1278" s="27" t="s">
        <v>5110</v>
      </c>
      <c r="T1278" s="26"/>
      <c r="U1278" s="24" t="s">
        <v>867</v>
      </c>
      <c r="V1278" s="58"/>
      <c r="W1278" s="58"/>
      <c r="X1278" s="26">
        <v>0</v>
      </c>
      <c r="Y1278" s="26">
        <v>0</v>
      </c>
      <c r="Z1278" s="26">
        <v>0</v>
      </c>
      <c r="AA1278" s="26"/>
      <c r="AB1278" s="58"/>
      <c r="AC1278" s="24"/>
      <c r="AD1278" s="26" t="s">
        <v>1050</v>
      </c>
      <c r="AE1278" s="26">
        <v>0</v>
      </c>
      <c r="AF1278" s="26"/>
      <c r="AG1278" s="26"/>
      <c r="AH1278" s="26"/>
      <c r="AI1278" s="26"/>
      <c r="AJ1278" s="26" t="s">
        <v>1631</v>
      </c>
      <c r="AK1278" s="24"/>
      <c r="AL1278" s="24"/>
      <c r="AM1278" s="26"/>
      <c r="AN1278" s="26"/>
      <c r="AO1278" s="26"/>
      <c r="AP1278" s="26"/>
      <c r="AQ1278" s="26"/>
      <c r="AR1278" s="26" t="s">
        <v>129</v>
      </c>
      <c r="AS1278" s="26"/>
      <c r="AT1278" s="26"/>
      <c r="AU1278" s="26" t="s">
        <v>128</v>
      </c>
      <c r="AV1278" s="26" t="s">
        <v>128</v>
      </c>
      <c r="AW1278" s="26" t="s">
        <v>128</v>
      </c>
      <c r="AX1278" s="26" t="s">
        <v>129</v>
      </c>
      <c r="AY1278" s="26"/>
      <c r="AZ1278" s="26" t="s">
        <v>3924</v>
      </c>
      <c r="BA1278" s="41"/>
    </row>
    <row r="1279" spans="1:53" ht="16.05" customHeight="1" x14ac:dyDescent="0.3">
      <c r="A1279" s="23">
        <v>2014</v>
      </c>
      <c r="B1279" s="24" t="s">
        <v>153</v>
      </c>
      <c r="C1279" s="24" t="s">
        <v>154</v>
      </c>
      <c r="D1279" s="24" t="s">
        <v>3925</v>
      </c>
      <c r="E1279" s="25">
        <v>41736</v>
      </c>
      <c r="F1279" s="38">
        <v>0.8104317129629629</v>
      </c>
      <c r="G1279" s="22">
        <v>41736</v>
      </c>
      <c r="H1279" s="37">
        <v>0.89376157407407408</v>
      </c>
      <c r="I1279" s="34" t="s">
        <v>6250</v>
      </c>
      <c r="J1279" s="43">
        <v>44.42</v>
      </c>
      <c r="K1279" s="43">
        <v>6.71</v>
      </c>
      <c r="L1279" s="56">
        <v>12.4</v>
      </c>
      <c r="M1279" s="35">
        <v>4.9790000000000001</v>
      </c>
      <c r="N1279" s="43"/>
      <c r="O1279" s="57"/>
      <c r="P1279" s="57">
        <v>4.9000000000000004</v>
      </c>
      <c r="Q1279" s="57">
        <v>4.4000000000000004</v>
      </c>
      <c r="R1279" s="57">
        <v>5</v>
      </c>
      <c r="S1279" s="27" t="s">
        <v>5529</v>
      </c>
      <c r="T1279" s="26"/>
      <c r="U1279" s="24" t="s">
        <v>867</v>
      </c>
      <c r="V1279" s="58"/>
      <c r="W1279" s="58"/>
      <c r="X1279" s="26">
        <v>0</v>
      </c>
      <c r="Y1279" s="26">
        <v>0</v>
      </c>
      <c r="Z1279" s="26">
        <v>0</v>
      </c>
      <c r="AA1279" s="26"/>
      <c r="AB1279" s="58"/>
      <c r="AC1279" s="24"/>
      <c r="AD1279" s="26" t="s">
        <v>3491</v>
      </c>
      <c r="AE1279" s="26">
        <v>0</v>
      </c>
      <c r="AF1279" s="26"/>
      <c r="AG1279" s="26"/>
      <c r="AH1279" s="26"/>
      <c r="AI1279" s="26"/>
      <c r="AJ1279" s="26" t="s">
        <v>1631</v>
      </c>
      <c r="AK1279" s="24"/>
      <c r="AL1279" s="24"/>
      <c r="AM1279" s="26"/>
      <c r="AN1279" s="26"/>
      <c r="AO1279" s="26"/>
      <c r="AP1279" s="26"/>
      <c r="AQ1279" s="26"/>
      <c r="AR1279" s="26" t="s">
        <v>129</v>
      </c>
      <c r="AS1279" s="26"/>
      <c r="AT1279" s="26"/>
      <c r="AU1279" s="26" t="s">
        <v>128</v>
      </c>
      <c r="AV1279" s="26" t="s">
        <v>128</v>
      </c>
      <c r="AW1279" s="26" t="s">
        <v>128</v>
      </c>
      <c r="AX1279" s="26" t="s">
        <v>129</v>
      </c>
      <c r="AY1279" s="26"/>
      <c r="AZ1279" s="26" t="s">
        <v>3926</v>
      </c>
      <c r="BA1279" s="41"/>
    </row>
    <row r="1280" spans="1:53" ht="16.05" customHeight="1" x14ac:dyDescent="0.3">
      <c r="A1280" s="23">
        <v>2014</v>
      </c>
      <c r="B1280" s="24" t="s">
        <v>130</v>
      </c>
      <c r="C1280" s="24" t="s">
        <v>131</v>
      </c>
      <c r="D1280" s="24" t="s">
        <v>138</v>
      </c>
      <c r="E1280" s="25">
        <v>41740</v>
      </c>
      <c r="F1280" s="38">
        <v>0.10487048611111111</v>
      </c>
      <c r="G1280" s="22">
        <v>41740</v>
      </c>
      <c r="H1280" s="37">
        <v>0.43820601851851854</v>
      </c>
      <c r="I1280" s="34" t="s">
        <v>6250</v>
      </c>
      <c r="J1280" s="43">
        <v>31.728000000000002</v>
      </c>
      <c r="K1280" s="43">
        <v>103.31699999999999</v>
      </c>
      <c r="L1280" s="56">
        <v>13</v>
      </c>
      <c r="M1280" s="43">
        <v>4.71</v>
      </c>
      <c r="N1280" s="43"/>
      <c r="O1280" s="57"/>
      <c r="P1280" s="57">
        <v>4.4000000000000004</v>
      </c>
      <c r="Q1280" s="57">
        <v>3.8</v>
      </c>
      <c r="R1280" s="57">
        <v>4.8</v>
      </c>
      <c r="S1280" s="27" t="s">
        <v>5110</v>
      </c>
      <c r="T1280" s="26"/>
      <c r="U1280" s="24" t="s">
        <v>867</v>
      </c>
      <c r="V1280" s="58"/>
      <c r="W1280" s="58"/>
      <c r="X1280" s="26">
        <v>0</v>
      </c>
      <c r="Y1280" s="26">
        <v>0</v>
      </c>
      <c r="Z1280" s="26">
        <v>0</v>
      </c>
      <c r="AA1280" s="26"/>
      <c r="AB1280" s="58"/>
      <c r="AC1280" s="24"/>
      <c r="AD1280" s="26" t="s">
        <v>3483</v>
      </c>
      <c r="AE1280" s="26">
        <v>0</v>
      </c>
      <c r="AF1280" s="26"/>
      <c r="AG1280" s="26"/>
      <c r="AH1280" s="26"/>
      <c r="AI1280" s="26"/>
      <c r="AJ1280" s="26" t="s">
        <v>1631</v>
      </c>
      <c r="AK1280" s="24"/>
      <c r="AL1280" s="24"/>
      <c r="AM1280" s="26"/>
      <c r="AN1280" s="26"/>
      <c r="AO1280" s="26"/>
      <c r="AP1280" s="26"/>
      <c r="AQ1280" s="26"/>
      <c r="AR1280" s="26" t="s">
        <v>129</v>
      </c>
      <c r="AS1280" s="26"/>
      <c r="AT1280" s="26"/>
      <c r="AU1280" s="26" t="s">
        <v>128</v>
      </c>
      <c r="AV1280" s="26" t="s">
        <v>128</v>
      </c>
      <c r="AW1280" s="26" t="s">
        <v>128</v>
      </c>
      <c r="AX1280" s="26" t="s">
        <v>129</v>
      </c>
      <c r="AY1280" s="26"/>
      <c r="AZ1280" s="26" t="s">
        <v>3927</v>
      </c>
      <c r="BA1280" s="41"/>
    </row>
    <row r="1281" spans="1:53" ht="16.05" customHeight="1" x14ac:dyDescent="0.3">
      <c r="A1281" s="23">
        <v>2014</v>
      </c>
      <c r="B1281" s="27" t="s">
        <v>443</v>
      </c>
      <c r="C1281" s="27" t="s">
        <v>444</v>
      </c>
      <c r="D1281" s="27" t="s">
        <v>445</v>
      </c>
      <c r="E1281" s="28">
        <v>41743</v>
      </c>
      <c r="F1281" s="36">
        <v>0.21322916666666666</v>
      </c>
      <c r="G1281" s="22">
        <v>41742</v>
      </c>
      <c r="H1281" s="37">
        <v>0.96322916666666669</v>
      </c>
      <c r="I1281" s="34" t="s">
        <v>6250</v>
      </c>
      <c r="J1281" s="35">
        <v>12.151</v>
      </c>
      <c r="K1281" s="35">
        <v>-86.281000000000006</v>
      </c>
      <c r="L1281" s="42">
        <v>9.8000000000000007</v>
      </c>
      <c r="M1281" s="35">
        <v>5.23</v>
      </c>
      <c r="N1281" s="35"/>
      <c r="O1281" s="44"/>
      <c r="P1281" s="44">
        <v>5.0999999999999996</v>
      </c>
      <c r="Q1281" s="44"/>
      <c r="R1281" s="44"/>
      <c r="S1281" s="24" t="s">
        <v>5344</v>
      </c>
      <c r="T1281" s="23" t="s">
        <v>134</v>
      </c>
      <c r="U1281" s="27"/>
      <c r="V1281" s="46"/>
      <c r="W1281" s="47"/>
      <c r="X1281" s="23">
        <v>1</v>
      </c>
      <c r="Y1281" s="23">
        <v>0</v>
      </c>
      <c r="Z1281" s="50">
        <v>4</v>
      </c>
      <c r="AA1281" s="23"/>
      <c r="AB1281" s="47"/>
      <c r="AC1281" s="27" t="s">
        <v>6276</v>
      </c>
      <c r="AD1281" s="23" t="s">
        <v>232</v>
      </c>
      <c r="AE1281" s="50" t="s">
        <v>6274</v>
      </c>
      <c r="AF1281" s="66" t="s">
        <v>141</v>
      </c>
      <c r="AG1281" s="23"/>
      <c r="AH1281" s="23"/>
      <c r="AI1281" s="23"/>
      <c r="AJ1281" s="23" t="s">
        <v>390</v>
      </c>
      <c r="AK1281" s="27" t="s">
        <v>97</v>
      </c>
      <c r="AL1281" s="27" t="s">
        <v>3226</v>
      </c>
      <c r="AM1281" s="23"/>
      <c r="AN1281" s="23"/>
      <c r="AO1281" s="23"/>
      <c r="AP1281" s="23"/>
      <c r="AQ1281" s="23" t="s">
        <v>129</v>
      </c>
      <c r="AR1281" s="23"/>
      <c r="AS1281" s="23" t="s">
        <v>128</v>
      </c>
      <c r="AT1281" s="23"/>
      <c r="AU1281" s="23" t="s">
        <v>129</v>
      </c>
      <c r="AV1281" s="23" t="s">
        <v>128</v>
      </c>
      <c r="AW1281" s="23" t="s">
        <v>128</v>
      </c>
      <c r="AX1281" s="23" t="s">
        <v>129</v>
      </c>
      <c r="AY1281" s="23"/>
      <c r="AZ1281" s="23" t="s">
        <v>3225</v>
      </c>
      <c r="BA1281" s="65" t="s">
        <v>6275</v>
      </c>
    </row>
    <row r="1282" spans="1:53" ht="16.05" customHeight="1" x14ac:dyDescent="0.3">
      <c r="A1282" s="23">
        <v>2014</v>
      </c>
      <c r="B1282" s="24" t="s">
        <v>130</v>
      </c>
      <c r="C1282" s="24" t="s">
        <v>131</v>
      </c>
      <c r="D1282" s="24" t="s">
        <v>298</v>
      </c>
      <c r="E1282" s="25">
        <v>41749</v>
      </c>
      <c r="F1282" s="38">
        <v>0.33386006944444446</v>
      </c>
      <c r="G1282" s="22">
        <v>41749</v>
      </c>
      <c r="H1282" s="37">
        <v>0.66719907407407408</v>
      </c>
      <c r="I1282" s="34" t="s">
        <v>6250</v>
      </c>
      <c r="J1282" s="43">
        <v>31.337</v>
      </c>
      <c r="K1282" s="43">
        <v>116.163</v>
      </c>
      <c r="L1282" s="56">
        <v>10</v>
      </c>
      <c r="M1282" s="43">
        <v>4.46</v>
      </c>
      <c r="N1282" s="43"/>
      <c r="O1282" s="57"/>
      <c r="P1282" s="57">
        <v>4.2</v>
      </c>
      <c r="Q1282" s="57">
        <v>3.4</v>
      </c>
      <c r="R1282" s="57">
        <v>4.3</v>
      </c>
      <c r="S1282" s="27" t="s">
        <v>5110</v>
      </c>
      <c r="T1282" s="26"/>
      <c r="U1282" s="24" t="s">
        <v>867</v>
      </c>
      <c r="V1282" s="58"/>
      <c r="W1282" s="58"/>
      <c r="X1282" s="26">
        <v>0</v>
      </c>
      <c r="Y1282" s="26">
        <v>0</v>
      </c>
      <c r="Z1282" s="26">
        <v>0</v>
      </c>
      <c r="AA1282" s="26"/>
      <c r="AB1282" s="58"/>
      <c r="AC1282" s="24"/>
      <c r="AD1282" s="26" t="s">
        <v>1050</v>
      </c>
      <c r="AE1282" s="26">
        <v>0</v>
      </c>
      <c r="AF1282" s="26"/>
      <c r="AG1282" s="26"/>
      <c r="AH1282" s="26"/>
      <c r="AI1282" s="26"/>
      <c r="AJ1282" s="26" t="s">
        <v>1631</v>
      </c>
      <c r="AK1282" s="24"/>
      <c r="AL1282" s="24"/>
      <c r="AM1282" s="26"/>
      <c r="AN1282" s="26"/>
      <c r="AO1282" s="26"/>
      <c r="AP1282" s="26"/>
      <c r="AQ1282" s="26"/>
      <c r="AR1282" s="26" t="s">
        <v>129</v>
      </c>
      <c r="AS1282" s="26"/>
      <c r="AT1282" s="26"/>
      <c r="AU1282" s="26" t="s">
        <v>128</v>
      </c>
      <c r="AV1282" s="26" t="s">
        <v>128</v>
      </c>
      <c r="AW1282" s="26" t="s">
        <v>128</v>
      </c>
      <c r="AX1282" s="26" t="s">
        <v>129</v>
      </c>
      <c r="AY1282" s="26"/>
      <c r="AZ1282" s="26" t="s">
        <v>3931</v>
      </c>
      <c r="BA1282" s="41"/>
    </row>
    <row r="1283" spans="1:53" ht="16.05" customHeight="1" x14ac:dyDescent="0.3">
      <c r="A1283" s="23">
        <v>2014</v>
      </c>
      <c r="B1283" s="24" t="s">
        <v>159</v>
      </c>
      <c r="C1283" s="24" t="s">
        <v>174</v>
      </c>
      <c r="D1283" s="24" t="s">
        <v>3932</v>
      </c>
      <c r="E1283" s="25">
        <v>41751</v>
      </c>
      <c r="F1283" s="38">
        <v>0.37392847222222225</v>
      </c>
      <c r="G1283" s="22">
        <v>41751</v>
      </c>
      <c r="H1283" s="37">
        <v>0.45725694444444448</v>
      </c>
      <c r="I1283" s="34" t="s">
        <v>6250</v>
      </c>
      <c r="J1283" s="43">
        <v>45.622</v>
      </c>
      <c r="K1283" s="43">
        <v>14.253</v>
      </c>
      <c r="L1283" s="56">
        <v>10</v>
      </c>
      <c r="M1283" s="43">
        <v>4.5999999999999996</v>
      </c>
      <c r="N1283" s="43">
        <v>4.3</v>
      </c>
      <c r="O1283" s="57"/>
      <c r="P1283" s="57">
        <v>4.3</v>
      </c>
      <c r="Q1283" s="57">
        <v>3.7</v>
      </c>
      <c r="R1283" s="57">
        <v>4.4000000000000004</v>
      </c>
      <c r="S1283" s="24" t="s">
        <v>5416</v>
      </c>
      <c r="T1283" s="26" t="s">
        <v>497</v>
      </c>
      <c r="U1283" s="24" t="s">
        <v>867</v>
      </c>
      <c r="V1283" s="58"/>
      <c r="W1283" s="58"/>
      <c r="X1283" s="26">
        <v>0</v>
      </c>
      <c r="Y1283" s="26">
        <v>0</v>
      </c>
      <c r="Z1283" s="26">
        <v>0</v>
      </c>
      <c r="AA1283" s="26"/>
      <c r="AB1283" s="58"/>
      <c r="AC1283" s="24"/>
      <c r="AD1283" s="26" t="s">
        <v>3483</v>
      </c>
      <c r="AE1283" s="26">
        <v>0</v>
      </c>
      <c r="AF1283" s="26"/>
      <c r="AG1283" s="26"/>
      <c r="AH1283" s="26"/>
      <c r="AI1283" s="26"/>
      <c r="AJ1283" s="26" t="s">
        <v>1631</v>
      </c>
      <c r="AK1283" s="24"/>
      <c r="AL1283" s="24"/>
      <c r="AM1283" s="26"/>
      <c r="AN1283" s="26"/>
      <c r="AO1283" s="26"/>
      <c r="AP1283" s="26"/>
      <c r="AQ1283" s="26"/>
      <c r="AR1283" s="26" t="s">
        <v>129</v>
      </c>
      <c r="AS1283" s="26"/>
      <c r="AT1283" s="26"/>
      <c r="AU1283" s="26" t="s">
        <v>128</v>
      </c>
      <c r="AV1283" s="26" t="s">
        <v>128</v>
      </c>
      <c r="AW1283" s="26" t="s">
        <v>128</v>
      </c>
      <c r="AX1283" s="26" t="s">
        <v>129</v>
      </c>
      <c r="AY1283" s="26"/>
      <c r="AZ1283" s="26" t="s">
        <v>3933</v>
      </c>
      <c r="BA1283" s="41"/>
    </row>
    <row r="1284" spans="1:53" ht="16.05" customHeight="1" x14ac:dyDescent="0.3">
      <c r="A1284" s="23">
        <v>2014</v>
      </c>
      <c r="B1284" s="24" t="s">
        <v>130</v>
      </c>
      <c r="C1284" s="24" t="s">
        <v>131</v>
      </c>
      <c r="D1284" s="24" t="s">
        <v>3526</v>
      </c>
      <c r="E1284" s="25">
        <v>41754</v>
      </c>
      <c r="F1284" s="38">
        <v>0.33831018518518513</v>
      </c>
      <c r="G1284" s="22">
        <v>41754</v>
      </c>
      <c r="H1284" s="37">
        <v>0.67164351851851845</v>
      </c>
      <c r="I1284" s="34" t="s">
        <v>6250</v>
      </c>
      <c r="J1284" s="43">
        <v>23.9</v>
      </c>
      <c r="K1284" s="43">
        <v>114.47</v>
      </c>
      <c r="L1284" s="56">
        <v>9</v>
      </c>
      <c r="M1284" s="35">
        <v>4.7039999999999997</v>
      </c>
      <c r="N1284" s="43"/>
      <c r="O1284" s="57"/>
      <c r="P1284" s="57"/>
      <c r="Q1284" s="57">
        <v>3.9</v>
      </c>
      <c r="R1284" s="57">
        <v>3.8</v>
      </c>
      <c r="S1284" s="67" t="s">
        <v>6078</v>
      </c>
      <c r="T1284" s="26"/>
      <c r="U1284" s="24" t="s">
        <v>193</v>
      </c>
      <c r="V1284" s="58"/>
      <c r="W1284" s="58"/>
      <c r="X1284" s="26">
        <v>0</v>
      </c>
      <c r="Y1284" s="26">
        <v>0</v>
      </c>
      <c r="Z1284" s="26">
        <v>0</v>
      </c>
      <c r="AA1284" s="26"/>
      <c r="AB1284" s="58"/>
      <c r="AC1284" s="24"/>
      <c r="AD1284" s="26" t="s">
        <v>3489</v>
      </c>
      <c r="AE1284" s="26">
        <v>0</v>
      </c>
      <c r="AF1284" s="26"/>
      <c r="AG1284" s="26"/>
      <c r="AH1284" s="26"/>
      <c r="AI1284" s="26"/>
      <c r="AJ1284" s="26" t="s">
        <v>1631</v>
      </c>
      <c r="AK1284" s="24"/>
      <c r="AL1284" s="24" t="s">
        <v>6196</v>
      </c>
      <c r="AM1284" s="26"/>
      <c r="AN1284" s="26"/>
      <c r="AO1284" s="26"/>
      <c r="AP1284" s="26"/>
      <c r="AQ1284" s="26"/>
      <c r="AR1284" s="26" t="s">
        <v>129</v>
      </c>
      <c r="AS1284" s="26"/>
      <c r="AT1284" s="26"/>
      <c r="AU1284" s="26" t="s">
        <v>128</v>
      </c>
      <c r="AV1284" s="26" t="s">
        <v>128</v>
      </c>
      <c r="AW1284" s="26" t="s">
        <v>128</v>
      </c>
      <c r="AX1284" s="26" t="s">
        <v>129</v>
      </c>
      <c r="AY1284" s="26"/>
      <c r="AZ1284" s="26" t="s">
        <v>3934</v>
      </c>
      <c r="BA1284" s="39" t="s">
        <v>6197</v>
      </c>
    </row>
    <row r="1285" spans="1:53" ht="16.05" customHeight="1" x14ac:dyDescent="0.3">
      <c r="A1285" s="23">
        <v>2014</v>
      </c>
      <c r="B1285" s="24" t="s">
        <v>153</v>
      </c>
      <c r="C1285" s="24" t="s">
        <v>154</v>
      </c>
      <c r="D1285" s="24" t="s">
        <v>3935</v>
      </c>
      <c r="E1285" s="25">
        <v>41758</v>
      </c>
      <c r="F1285" s="38">
        <v>0.29403125000000002</v>
      </c>
      <c r="G1285" s="22">
        <v>41758</v>
      </c>
      <c r="H1285" s="37">
        <v>0.37736111111111109</v>
      </c>
      <c r="I1285" s="34" t="s">
        <v>6250</v>
      </c>
      <c r="J1285" s="43">
        <v>43.15</v>
      </c>
      <c r="K1285" s="43">
        <v>0.02</v>
      </c>
      <c r="L1285" s="56">
        <v>10</v>
      </c>
      <c r="M1285" s="43">
        <v>4.2</v>
      </c>
      <c r="N1285" s="43"/>
      <c r="O1285" s="57"/>
      <c r="P1285" s="57">
        <v>3.9</v>
      </c>
      <c r="Q1285" s="57">
        <v>3.3</v>
      </c>
      <c r="R1285" s="57">
        <v>4.7</v>
      </c>
      <c r="S1285" s="24" t="s">
        <v>5277</v>
      </c>
      <c r="T1285" s="26"/>
      <c r="U1285" s="24" t="s">
        <v>867</v>
      </c>
      <c r="V1285" s="58"/>
      <c r="W1285" s="58"/>
      <c r="X1285" s="26">
        <v>0</v>
      </c>
      <c r="Y1285" s="26">
        <v>0</v>
      </c>
      <c r="Z1285" s="26">
        <v>0</v>
      </c>
      <c r="AA1285" s="26"/>
      <c r="AB1285" s="58"/>
      <c r="AC1285" s="24"/>
      <c r="AD1285" s="26" t="s">
        <v>3489</v>
      </c>
      <c r="AE1285" s="26">
        <v>0</v>
      </c>
      <c r="AF1285" s="26"/>
      <c r="AG1285" s="26"/>
      <c r="AH1285" s="26"/>
      <c r="AI1285" s="26"/>
      <c r="AJ1285" s="26" t="s">
        <v>1631</v>
      </c>
      <c r="AK1285" s="24"/>
      <c r="AL1285" s="24"/>
      <c r="AM1285" s="26"/>
      <c r="AN1285" s="26"/>
      <c r="AO1285" s="26"/>
      <c r="AP1285" s="26"/>
      <c r="AQ1285" s="26"/>
      <c r="AR1285" s="26" t="s">
        <v>129</v>
      </c>
      <c r="AS1285" s="26"/>
      <c r="AT1285" s="26"/>
      <c r="AU1285" s="26" t="s">
        <v>128</v>
      </c>
      <c r="AV1285" s="26" t="s">
        <v>128</v>
      </c>
      <c r="AW1285" s="26" t="s">
        <v>128</v>
      </c>
      <c r="AX1285" s="26" t="s">
        <v>129</v>
      </c>
      <c r="AY1285" s="26"/>
      <c r="AZ1285" s="26" t="s">
        <v>3936</v>
      </c>
      <c r="BA1285" s="41"/>
    </row>
    <row r="1286" spans="1:53" ht="16.05" customHeight="1" x14ac:dyDescent="0.3">
      <c r="A1286" s="23">
        <v>2014</v>
      </c>
      <c r="B1286" s="24" t="s">
        <v>123</v>
      </c>
      <c r="C1286" s="24" t="s">
        <v>124</v>
      </c>
      <c r="D1286" s="24" t="s">
        <v>124</v>
      </c>
      <c r="E1286" s="25">
        <v>41760</v>
      </c>
      <c r="F1286" s="38">
        <v>0.31677083333333333</v>
      </c>
      <c r="G1286" s="22">
        <v>41760</v>
      </c>
      <c r="H1286" s="37">
        <v>0.44177083333333328</v>
      </c>
      <c r="I1286" s="34" t="s">
        <v>6250</v>
      </c>
      <c r="J1286" s="43">
        <v>39.454999999999998</v>
      </c>
      <c r="K1286" s="43">
        <v>37.351999999999997</v>
      </c>
      <c r="L1286" s="56">
        <v>7</v>
      </c>
      <c r="M1286" s="43">
        <v>4.2</v>
      </c>
      <c r="N1286" s="43"/>
      <c r="O1286" s="57"/>
      <c r="P1286" s="57">
        <v>4.2</v>
      </c>
      <c r="Q1286" s="57"/>
      <c r="R1286" s="57">
        <v>4.2</v>
      </c>
      <c r="S1286" s="24" t="s">
        <v>5417</v>
      </c>
      <c r="T1286" s="26"/>
      <c r="U1286" s="24" t="s">
        <v>867</v>
      </c>
      <c r="V1286" s="58"/>
      <c r="W1286" s="58"/>
      <c r="X1286" s="26">
        <v>0</v>
      </c>
      <c r="Y1286" s="26">
        <v>0</v>
      </c>
      <c r="Z1286" s="26">
        <v>0</v>
      </c>
      <c r="AA1286" s="26"/>
      <c r="AB1286" s="58"/>
      <c r="AC1286" s="24"/>
      <c r="AD1286" s="26" t="s">
        <v>3483</v>
      </c>
      <c r="AE1286" s="26">
        <v>0</v>
      </c>
      <c r="AF1286" s="26"/>
      <c r="AG1286" s="26"/>
      <c r="AH1286" s="26"/>
      <c r="AI1286" s="26"/>
      <c r="AJ1286" s="26" t="s">
        <v>1631</v>
      </c>
      <c r="AK1286" s="24"/>
      <c r="AL1286" s="24"/>
      <c r="AM1286" s="26"/>
      <c r="AN1286" s="26"/>
      <c r="AO1286" s="26"/>
      <c r="AP1286" s="26"/>
      <c r="AQ1286" s="26"/>
      <c r="AR1286" s="26" t="s">
        <v>129</v>
      </c>
      <c r="AS1286" s="26"/>
      <c r="AT1286" s="26"/>
      <c r="AU1286" s="26" t="s">
        <v>128</v>
      </c>
      <c r="AV1286" s="26" t="s">
        <v>128</v>
      </c>
      <c r="AW1286" s="26" t="s">
        <v>128</v>
      </c>
      <c r="AX1286" s="26" t="s">
        <v>129</v>
      </c>
      <c r="AY1286" s="26"/>
      <c r="AZ1286" s="26" t="s">
        <v>3939</v>
      </c>
      <c r="BA1286" s="41"/>
    </row>
    <row r="1287" spans="1:53" ht="16.05" customHeight="1" x14ac:dyDescent="0.3">
      <c r="A1287" s="23">
        <v>2014</v>
      </c>
      <c r="B1287" s="24" t="s">
        <v>130</v>
      </c>
      <c r="C1287" s="24" t="s">
        <v>131</v>
      </c>
      <c r="D1287" s="24" t="s">
        <v>253</v>
      </c>
      <c r="E1287" s="25">
        <v>41763</v>
      </c>
      <c r="F1287" s="38">
        <v>0.84968657407407411</v>
      </c>
      <c r="G1287" s="22">
        <v>41764</v>
      </c>
      <c r="H1287" s="37">
        <v>0.18302083333333333</v>
      </c>
      <c r="I1287" s="34" t="s">
        <v>6250</v>
      </c>
      <c r="J1287" s="43">
        <v>40.691000000000003</v>
      </c>
      <c r="K1287" s="43">
        <v>77.762</v>
      </c>
      <c r="L1287" s="56">
        <v>16.600000000000001</v>
      </c>
      <c r="M1287" s="43">
        <v>5.26</v>
      </c>
      <c r="N1287" s="43"/>
      <c r="O1287" s="57"/>
      <c r="P1287" s="57">
        <v>5.3</v>
      </c>
      <c r="Q1287" s="57">
        <v>4.7</v>
      </c>
      <c r="R1287" s="57">
        <v>4.9000000000000004</v>
      </c>
      <c r="S1287" s="27" t="s">
        <v>5110</v>
      </c>
      <c r="T1287" s="26"/>
      <c r="U1287" s="24" t="s">
        <v>867</v>
      </c>
      <c r="V1287" s="58"/>
      <c r="W1287" s="58"/>
      <c r="X1287" s="26">
        <v>0</v>
      </c>
      <c r="Y1287" s="26">
        <v>0</v>
      </c>
      <c r="Z1287" s="26">
        <v>0</v>
      </c>
      <c r="AA1287" s="26"/>
      <c r="AB1287" s="58"/>
      <c r="AC1287" s="24"/>
      <c r="AD1287" s="26" t="s">
        <v>1050</v>
      </c>
      <c r="AE1287" s="26">
        <v>0</v>
      </c>
      <c r="AF1287" s="26"/>
      <c r="AG1287" s="26"/>
      <c r="AH1287" s="26"/>
      <c r="AI1287" s="26"/>
      <c r="AJ1287" s="26" t="s">
        <v>1631</v>
      </c>
      <c r="AK1287" s="24"/>
      <c r="AL1287" s="24"/>
      <c r="AM1287" s="26"/>
      <c r="AN1287" s="26"/>
      <c r="AO1287" s="26"/>
      <c r="AP1287" s="26"/>
      <c r="AQ1287" s="26"/>
      <c r="AR1287" s="26" t="s">
        <v>129</v>
      </c>
      <c r="AS1287" s="26"/>
      <c r="AT1287" s="26"/>
      <c r="AU1287" s="26" t="s">
        <v>128</v>
      </c>
      <c r="AV1287" s="26" t="s">
        <v>128</v>
      </c>
      <c r="AW1287" s="26" t="s">
        <v>128</v>
      </c>
      <c r="AX1287" s="26" t="s">
        <v>129</v>
      </c>
      <c r="AY1287" s="26"/>
      <c r="AZ1287" s="26" t="s">
        <v>3940</v>
      </c>
      <c r="BA1287" s="41"/>
    </row>
    <row r="1288" spans="1:53" ht="16.05" customHeight="1" x14ac:dyDescent="0.3">
      <c r="A1288" s="23">
        <v>2014</v>
      </c>
      <c r="B1288" s="24" t="s">
        <v>218</v>
      </c>
      <c r="C1288" s="24" t="s">
        <v>2631</v>
      </c>
      <c r="D1288" s="24" t="s">
        <v>3941</v>
      </c>
      <c r="E1288" s="25">
        <v>41765</v>
      </c>
      <c r="F1288" s="38">
        <v>3.4910879629629632E-2</v>
      </c>
      <c r="G1288" s="22">
        <v>41765</v>
      </c>
      <c r="H1288" s="37">
        <v>0.32657407407407407</v>
      </c>
      <c r="I1288" s="34" t="s">
        <v>6250</v>
      </c>
      <c r="J1288" s="43">
        <v>19.73</v>
      </c>
      <c r="K1288" s="43">
        <v>99.71</v>
      </c>
      <c r="L1288" s="56">
        <v>12.7</v>
      </c>
      <c r="M1288" s="35">
        <v>5.2430000000000003</v>
      </c>
      <c r="N1288" s="43"/>
      <c r="O1288" s="57"/>
      <c r="P1288" s="57">
        <v>4.9000000000000004</v>
      </c>
      <c r="Q1288" s="57">
        <v>4.8</v>
      </c>
      <c r="R1288" s="57">
        <v>5.6</v>
      </c>
      <c r="S1288" s="24" t="s">
        <v>5356</v>
      </c>
      <c r="T1288" s="26"/>
      <c r="U1288" s="24" t="s">
        <v>867</v>
      </c>
      <c r="V1288" s="58"/>
      <c r="W1288" s="58"/>
      <c r="X1288" s="26">
        <v>0</v>
      </c>
      <c r="Y1288" s="26">
        <v>0</v>
      </c>
      <c r="Z1288" s="26">
        <v>1</v>
      </c>
      <c r="AA1288" s="26"/>
      <c r="AB1288" s="58"/>
      <c r="AC1288" s="24"/>
      <c r="AD1288" s="26" t="s">
        <v>2152</v>
      </c>
      <c r="AE1288" s="26" t="s">
        <v>232</v>
      </c>
      <c r="AF1288" s="26"/>
      <c r="AG1288" s="26"/>
      <c r="AH1288" s="26"/>
      <c r="AI1288" s="26"/>
      <c r="AJ1288" s="26" t="s">
        <v>3599</v>
      </c>
      <c r="AK1288" s="24" t="s">
        <v>102</v>
      </c>
      <c r="AL1288" s="24" t="s">
        <v>3943</v>
      </c>
      <c r="AM1288" s="26"/>
      <c r="AN1288" s="26"/>
      <c r="AO1288" s="26"/>
      <c r="AP1288" s="26"/>
      <c r="AQ1288" s="26"/>
      <c r="AR1288" s="26" t="s">
        <v>129</v>
      </c>
      <c r="AS1288" s="26"/>
      <c r="AT1288" s="26"/>
      <c r="AU1288" s="26" t="s">
        <v>128</v>
      </c>
      <c r="AV1288" s="26" t="s">
        <v>128</v>
      </c>
      <c r="AW1288" s="26" t="s">
        <v>128</v>
      </c>
      <c r="AX1288" s="26" t="s">
        <v>129</v>
      </c>
      <c r="AY1288" s="26"/>
      <c r="AZ1288" s="26" t="s">
        <v>3942</v>
      </c>
      <c r="BA1288" s="41"/>
    </row>
    <row r="1289" spans="1:53" ht="16.05" customHeight="1" x14ac:dyDescent="0.3">
      <c r="A1289" s="23">
        <v>2014</v>
      </c>
      <c r="B1289" s="24" t="s">
        <v>130</v>
      </c>
      <c r="C1289" s="24" t="s">
        <v>131</v>
      </c>
      <c r="D1289" s="24" t="s">
        <v>132</v>
      </c>
      <c r="E1289" s="25">
        <v>41766</v>
      </c>
      <c r="F1289" s="38">
        <v>0.59146643518518516</v>
      </c>
      <c r="G1289" s="22">
        <v>41766</v>
      </c>
      <c r="H1289" s="37">
        <v>0.92480324074074083</v>
      </c>
      <c r="I1289" s="34" t="s">
        <v>6250</v>
      </c>
      <c r="J1289" s="43">
        <v>25.43</v>
      </c>
      <c r="K1289" s="43">
        <v>102.01</v>
      </c>
      <c r="L1289" s="56">
        <v>20.8</v>
      </c>
      <c r="M1289" s="35">
        <v>4.798</v>
      </c>
      <c r="N1289" s="43"/>
      <c r="O1289" s="57"/>
      <c r="P1289" s="57">
        <v>4.9000000000000004</v>
      </c>
      <c r="Q1289" s="57">
        <v>3.9</v>
      </c>
      <c r="R1289" s="57">
        <v>4.7</v>
      </c>
      <c r="S1289" s="24" t="s">
        <v>5553</v>
      </c>
      <c r="T1289" s="26"/>
      <c r="U1289" s="24" t="s">
        <v>867</v>
      </c>
      <c r="V1289" s="58"/>
      <c r="W1289" s="58"/>
      <c r="X1289" s="26">
        <v>0</v>
      </c>
      <c r="Y1289" s="26">
        <v>0</v>
      </c>
      <c r="Z1289" s="26">
        <v>2</v>
      </c>
      <c r="AA1289" s="26"/>
      <c r="AB1289" s="58"/>
      <c r="AC1289" s="24"/>
      <c r="AD1289" s="26" t="s">
        <v>3491</v>
      </c>
      <c r="AE1289" s="26">
        <v>0</v>
      </c>
      <c r="AF1289" s="26"/>
      <c r="AG1289" s="26"/>
      <c r="AH1289" s="26"/>
      <c r="AI1289" s="26"/>
      <c r="AJ1289" s="26" t="s">
        <v>1631</v>
      </c>
      <c r="AK1289" s="24"/>
      <c r="AL1289" s="24"/>
      <c r="AM1289" s="26"/>
      <c r="AN1289" s="26"/>
      <c r="AO1289" s="26"/>
      <c r="AP1289" s="26"/>
      <c r="AQ1289" s="26"/>
      <c r="AR1289" s="26" t="s">
        <v>129</v>
      </c>
      <c r="AS1289" s="26"/>
      <c r="AT1289" s="26"/>
      <c r="AU1289" s="26" t="s">
        <v>128</v>
      </c>
      <c r="AV1289" s="26" t="s">
        <v>128</v>
      </c>
      <c r="AW1289" s="26" t="s">
        <v>128</v>
      </c>
      <c r="AX1289" s="26" t="s">
        <v>129</v>
      </c>
      <c r="AY1289" s="26"/>
      <c r="AZ1289" s="26" t="s">
        <v>3944</v>
      </c>
      <c r="BA1289" s="41"/>
    </row>
    <row r="1290" spans="1:53" ht="16.05" customHeight="1" x14ac:dyDescent="0.3">
      <c r="A1290" s="23">
        <v>2014</v>
      </c>
      <c r="B1290" s="24" t="s">
        <v>218</v>
      </c>
      <c r="C1290" s="24" t="s">
        <v>426</v>
      </c>
      <c r="D1290" s="24" t="s">
        <v>1914</v>
      </c>
      <c r="E1290" s="25">
        <v>41767</v>
      </c>
      <c r="F1290" s="38">
        <v>0.24203009259259259</v>
      </c>
      <c r="G1290" s="25">
        <v>41767</v>
      </c>
      <c r="H1290" s="38">
        <v>0.53369212962962964</v>
      </c>
      <c r="I1290" s="34" t="s">
        <v>6252</v>
      </c>
      <c r="J1290" s="43">
        <v>-8.4700000000000006</v>
      </c>
      <c r="K1290" s="43">
        <v>109.29</v>
      </c>
      <c r="L1290" s="56">
        <v>73.8</v>
      </c>
      <c r="M1290" s="35">
        <v>4.8410000000000002</v>
      </c>
      <c r="N1290" s="43"/>
      <c r="O1290" s="57"/>
      <c r="P1290" s="57">
        <v>4.3</v>
      </c>
      <c r="Q1290" s="57"/>
      <c r="R1290" s="57">
        <v>4.3</v>
      </c>
      <c r="S1290" s="24" t="s">
        <v>5546</v>
      </c>
      <c r="T1290" s="26"/>
      <c r="U1290" s="24" t="s">
        <v>867</v>
      </c>
      <c r="V1290" s="58"/>
      <c r="W1290" s="58"/>
      <c r="X1290" s="26">
        <v>0</v>
      </c>
      <c r="Y1290" s="26">
        <v>0</v>
      </c>
      <c r="Z1290" s="26">
        <v>0</v>
      </c>
      <c r="AA1290" s="26"/>
      <c r="AB1290" s="58"/>
      <c r="AC1290" s="24"/>
      <c r="AD1290" s="26" t="s">
        <v>1050</v>
      </c>
      <c r="AE1290" s="26">
        <v>0</v>
      </c>
      <c r="AF1290" s="26"/>
      <c r="AG1290" s="26"/>
      <c r="AH1290" s="26"/>
      <c r="AI1290" s="26"/>
      <c r="AJ1290" s="26" t="s">
        <v>3493</v>
      </c>
      <c r="AK1290" s="24" t="s">
        <v>290</v>
      </c>
      <c r="AL1290" s="24" t="s">
        <v>3946</v>
      </c>
      <c r="AM1290" s="26"/>
      <c r="AN1290" s="26"/>
      <c r="AO1290" s="26"/>
      <c r="AP1290" s="26"/>
      <c r="AQ1290" s="26"/>
      <c r="AR1290" s="26" t="s">
        <v>129</v>
      </c>
      <c r="AS1290" s="26"/>
      <c r="AT1290" s="26"/>
      <c r="AU1290" s="26" t="s">
        <v>128</v>
      </c>
      <c r="AV1290" s="26" t="s">
        <v>128</v>
      </c>
      <c r="AW1290" s="26" t="s">
        <v>128</v>
      </c>
      <c r="AX1290" s="26" t="s">
        <v>129</v>
      </c>
      <c r="AY1290" s="26"/>
      <c r="AZ1290" s="26" t="s">
        <v>3945</v>
      </c>
      <c r="BA1290" s="41"/>
    </row>
    <row r="1291" spans="1:53" ht="16.05" customHeight="1" x14ac:dyDescent="0.3">
      <c r="A1291" s="23">
        <v>2014</v>
      </c>
      <c r="B1291" s="27" t="s">
        <v>357</v>
      </c>
      <c r="C1291" s="27" t="s">
        <v>648</v>
      </c>
      <c r="D1291" s="27" t="s">
        <v>3227</v>
      </c>
      <c r="E1291" s="28">
        <v>41767</v>
      </c>
      <c r="F1291" s="36">
        <v>0.95225694444444453</v>
      </c>
      <c r="G1291" s="22">
        <v>41768</v>
      </c>
      <c r="H1291" s="37">
        <v>0.16059027777777776</v>
      </c>
      <c r="I1291" s="34" t="s">
        <v>6250</v>
      </c>
      <c r="J1291" s="35">
        <v>26.387</v>
      </c>
      <c r="K1291" s="35">
        <v>68.358000000000004</v>
      </c>
      <c r="L1291" s="42">
        <v>15</v>
      </c>
      <c r="M1291" s="35">
        <v>5.0330000000000004</v>
      </c>
      <c r="N1291" s="43"/>
      <c r="O1291" s="44">
        <v>3.7</v>
      </c>
      <c r="P1291" s="57">
        <v>4.5</v>
      </c>
      <c r="Q1291" s="44">
        <v>4.5</v>
      </c>
      <c r="R1291" s="44"/>
      <c r="S1291" s="27" t="s">
        <v>5298</v>
      </c>
      <c r="T1291" s="23"/>
      <c r="U1291" s="27"/>
      <c r="V1291" s="46"/>
      <c r="W1291" s="47"/>
      <c r="X1291" s="50" t="s">
        <v>1477</v>
      </c>
      <c r="Y1291" s="50" t="s">
        <v>1477</v>
      </c>
      <c r="Z1291" s="50" t="s">
        <v>6277</v>
      </c>
      <c r="AA1291" s="23"/>
      <c r="AB1291" s="47"/>
      <c r="AC1291" s="27" t="s">
        <v>3018</v>
      </c>
      <c r="AD1291" s="23">
        <v>75</v>
      </c>
      <c r="AE1291" s="50">
        <v>25</v>
      </c>
      <c r="AF1291" s="23" t="s">
        <v>141</v>
      </c>
      <c r="AG1291" s="23" t="s">
        <v>129</v>
      </c>
      <c r="AH1291" s="23"/>
      <c r="AI1291" s="23"/>
      <c r="AJ1291" s="23" t="s">
        <v>311</v>
      </c>
      <c r="AK1291" s="27" t="s">
        <v>999</v>
      </c>
      <c r="AL1291" s="27"/>
      <c r="AM1291" s="23"/>
      <c r="AN1291" s="23"/>
      <c r="AO1291" s="23"/>
      <c r="AP1291" s="23"/>
      <c r="AQ1291" s="23" t="s">
        <v>129</v>
      </c>
      <c r="AR1291" s="23"/>
      <c r="AS1291" s="23" t="s">
        <v>128</v>
      </c>
      <c r="AT1291" s="23"/>
      <c r="AU1291" s="23" t="s">
        <v>129</v>
      </c>
      <c r="AV1291" s="23" t="s">
        <v>128</v>
      </c>
      <c r="AW1291" s="23" t="s">
        <v>128</v>
      </c>
      <c r="AX1291" s="23" t="s">
        <v>129</v>
      </c>
      <c r="AY1291" s="23"/>
      <c r="AZ1291" s="23" t="s">
        <v>3228</v>
      </c>
      <c r="BA1291" s="65" t="s">
        <v>3229</v>
      </c>
    </row>
    <row r="1292" spans="1:53" ht="16.05" customHeight="1" x14ac:dyDescent="0.3">
      <c r="A1292" s="23">
        <v>2014</v>
      </c>
      <c r="B1292" s="24" t="s">
        <v>254</v>
      </c>
      <c r="C1292" s="24" t="s">
        <v>511</v>
      </c>
      <c r="D1292" s="24" t="s">
        <v>511</v>
      </c>
      <c r="E1292" s="25">
        <v>41771</v>
      </c>
      <c r="F1292" s="38">
        <v>0.16205555555555554</v>
      </c>
      <c r="G1292" s="22">
        <v>41771</v>
      </c>
      <c r="H1292" s="37">
        <v>0.20372685185185188</v>
      </c>
      <c r="I1292" s="34" t="s">
        <v>6250</v>
      </c>
      <c r="J1292" s="43">
        <v>32.274000000000001</v>
      </c>
      <c r="K1292" s="43">
        <v>-5.9480000000000004</v>
      </c>
      <c r="L1292" s="56">
        <v>30</v>
      </c>
      <c r="M1292" s="43">
        <v>3.98</v>
      </c>
      <c r="N1292" s="43"/>
      <c r="O1292" s="57">
        <v>3.5</v>
      </c>
      <c r="P1292" s="57">
        <v>4</v>
      </c>
      <c r="Q1292" s="57"/>
      <c r="R1292" s="57">
        <v>4.3</v>
      </c>
      <c r="S1292" s="67" t="s">
        <v>5110</v>
      </c>
      <c r="T1292" s="26"/>
      <c r="U1292" s="24" t="s">
        <v>867</v>
      </c>
      <c r="V1292" s="58"/>
      <c r="W1292" s="58"/>
      <c r="X1292" s="26">
        <v>0</v>
      </c>
      <c r="Y1292" s="26">
        <v>0</v>
      </c>
      <c r="Z1292" s="26">
        <v>0</v>
      </c>
      <c r="AA1292" s="26"/>
      <c r="AB1292" s="58"/>
      <c r="AC1292" s="24"/>
      <c r="AD1292" s="26" t="s">
        <v>1050</v>
      </c>
      <c r="AE1292" s="26">
        <v>0</v>
      </c>
      <c r="AF1292" s="26"/>
      <c r="AG1292" s="26"/>
      <c r="AH1292" s="26"/>
      <c r="AI1292" s="26"/>
      <c r="AJ1292" s="26" t="s">
        <v>1631</v>
      </c>
      <c r="AK1292" s="24"/>
      <c r="AL1292" s="24"/>
      <c r="AM1292" s="26"/>
      <c r="AN1292" s="26"/>
      <c r="AO1292" s="26"/>
      <c r="AP1292" s="26"/>
      <c r="AQ1292" s="26"/>
      <c r="AR1292" s="26" t="s">
        <v>129</v>
      </c>
      <c r="AS1292" s="26"/>
      <c r="AT1292" s="26"/>
      <c r="AU1292" s="26" t="s">
        <v>128</v>
      </c>
      <c r="AV1292" s="26" t="s">
        <v>128</v>
      </c>
      <c r="AW1292" s="26" t="s">
        <v>128</v>
      </c>
      <c r="AX1292" s="26" t="s">
        <v>129</v>
      </c>
      <c r="AY1292" s="26"/>
      <c r="AZ1292" s="26" t="s">
        <v>3947</v>
      </c>
      <c r="BA1292" s="41"/>
    </row>
    <row r="1293" spans="1:53" ht="16.05" customHeight="1" x14ac:dyDescent="0.3">
      <c r="A1293" s="23">
        <v>2014</v>
      </c>
      <c r="B1293" s="24" t="s">
        <v>218</v>
      </c>
      <c r="C1293" s="24" t="s">
        <v>3948</v>
      </c>
      <c r="D1293" s="24" t="s">
        <v>3948</v>
      </c>
      <c r="E1293" s="25">
        <v>41774</v>
      </c>
      <c r="F1293" s="38">
        <v>0.52399710648148146</v>
      </c>
      <c r="G1293" s="22">
        <v>41774</v>
      </c>
      <c r="H1293" s="37">
        <v>0.81565972222222216</v>
      </c>
      <c r="I1293" s="34" t="s">
        <v>6250</v>
      </c>
      <c r="J1293" s="43">
        <v>16.193000000000001</v>
      </c>
      <c r="K1293" s="43">
        <v>107.277</v>
      </c>
      <c r="L1293" s="56">
        <v>0</v>
      </c>
      <c r="M1293" s="43">
        <v>4.67</v>
      </c>
      <c r="N1293" s="43"/>
      <c r="O1293" s="57"/>
      <c r="P1293" s="57">
        <v>4.4000000000000004</v>
      </c>
      <c r="Q1293" s="57">
        <v>3.8</v>
      </c>
      <c r="R1293" s="57">
        <v>4.7</v>
      </c>
      <c r="S1293" s="67" t="s">
        <v>5110</v>
      </c>
      <c r="T1293" s="26"/>
      <c r="U1293" s="24" t="s">
        <v>867</v>
      </c>
      <c r="V1293" s="58"/>
      <c r="W1293" s="58"/>
      <c r="X1293" s="26">
        <v>0</v>
      </c>
      <c r="Y1293" s="26">
        <v>0</v>
      </c>
      <c r="Z1293" s="26">
        <v>0</v>
      </c>
      <c r="AA1293" s="26"/>
      <c r="AB1293" s="58"/>
      <c r="AC1293" s="24"/>
      <c r="AD1293" s="26" t="s">
        <v>1050</v>
      </c>
      <c r="AE1293" s="26">
        <v>0</v>
      </c>
      <c r="AF1293" s="26"/>
      <c r="AG1293" s="26"/>
      <c r="AH1293" s="26"/>
      <c r="AI1293" s="26"/>
      <c r="AJ1293" s="26" t="s">
        <v>1631</v>
      </c>
      <c r="AK1293" s="24"/>
      <c r="AL1293" s="24"/>
      <c r="AM1293" s="26"/>
      <c r="AN1293" s="26"/>
      <c r="AO1293" s="26"/>
      <c r="AP1293" s="26"/>
      <c r="AQ1293" s="26"/>
      <c r="AR1293" s="26" t="s">
        <v>129</v>
      </c>
      <c r="AS1293" s="26"/>
      <c r="AT1293" s="26"/>
      <c r="AU1293" s="26" t="s">
        <v>128</v>
      </c>
      <c r="AV1293" s="26" t="s">
        <v>128</v>
      </c>
      <c r="AW1293" s="26" t="s">
        <v>128</v>
      </c>
      <c r="AX1293" s="26" t="s">
        <v>129</v>
      </c>
      <c r="AY1293" s="26"/>
      <c r="AZ1293" s="26" t="s">
        <v>3949</v>
      </c>
      <c r="BA1293" s="41"/>
    </row>
    <row r="1294" spans="1:53" ht="16.05" customHeight="1" x14ac:dyDescent="0.3">
      <c r="A1294" s="23">
        <v>2014</v>
      </c>
      <c r="B1294" s="24" t="s">
        <v>269</v>
      </c>
      <c r="C1294" s="24" t="s">
        <v>270</v>
      </c>
      <c r="D1294" s="24" t="s">
        <v>3950</v>
      </c>
      <c r="E1294" s="25">
        <v>41774</v>
      </c>
      <c r="F1294" s="38">
        <v>0.94674652777777768</v>
      </c>
      <c r="G1294" s="22">
        <v>41774</v>
      </c>
      <c r="H1294" s="37">
        <v>0.73841435185185189</v>
      </c>
      <c r="I1294" s="34" t="s">
        <v>6250</v>
      </c>
      <c r="J1294" s="43">
        <v>-7.7</v>
      </c>
      <c r="K1294" s="43">
        <v>-79.569999999999993</v>
      </c>
      <c r="L1294" s="56">
        <v>56.3</v>
      </c>
      <c r="M1294" s="35">
        <v>5.069</v>
      </c>
      <c r="N1294" s="43"/>
      <c r="O1294" s="57"/>
      <c r="P1294" s="57">
        <v>5</v>
      </c>
      <c r="Q1294" s="57"/>
      <c r="R1294" s="57">
        <v>5.8</v>
      </c>
      <c r="S1294" s="27" t="s">
        <v>5349</v>
      </c>
      <c r="T1294" s="26"/>
      <c r="U1294" s="24" t="s">
        <v>867</v>
      </c>
      <c r="V1294" s="58"/>
      <c r="W1294" s="58"/>
      <c r="X1294" s="26">
        <v>0</v>
      </c>
      <c r="Y1294" s="26">
        <v>0</v>
      </c>
      <c r="Z1294" s="26">
        <v>2</v>
      </c>
      <c r="AA1294" s="26"/>
      <c r="AB1294" s="58"/>
      <c r="AC1294" s="24"/>
      <c r="AD1294" s="26" t="s">
        <v>3489</v>
      </c>
      <c r="AE1294" s="26">
        <v>0</v>
      </c>
      <c r="AF1294" s="26"/>
      <c r="AG1294" s="26"/>
      <c r="AH1294" s="26"/>
      <c r="AI1294" s="26"/>
      <c r="AJ1294" s="26" t="s">
        <v>1631</v>
      </c>
      <c r="AK1294" s="24"/>
      <c r="AL1294" s="24"/>
      <c r="AM1294" s="26"/>
      <c r="AN1294" s="26"/>
      <c r="AO1294" s="26"/>
      <c r="AP1294" s="26"/>
      <c r="AQ1294" s="26"/>
      <c r="AR1294" s="26" t="s">
        <v>129</v>
      </c>
      <c r="AS1294" s="26"/>
      <c r="AT1294" s="26"/>
      <c r="AU1294" s="26" t="s">
        <v>128</v>
      </c>
      <c r="AV1294" s="26" t="s">
        <v>128</v>
      </c>
      <c r="AW1294" s="26" t="s">
        <v>128</v>
      </c>
      <c r="AX1294" s="26" t="s">
        <v>129</v>
      </c>
      <c r="AY1294" s="26"/>
      <c r="AZ1294" s="26" t="s">
        <v>3951</v>
      </c>
      <c r="BA1294" s="41"/>
    </row>
    <row r="1295" spans="1:53" ht="16.05" customHeight="1" x14ac:dyDescent="0.3">
      <c r="A1295" s="23">
        <v>2014</v>
      </c>
      <c r="B1295" s="24" t="s">
        <v>357</v>
      </c>
      <c r="C1295" s="24" t="s">
        <v>648</v>
      </c>
      <c r="D1295" s="24" t="s">
        <v>648</v>
      </c>
      <c r="E1295" s="25">
        <v>41775</v>
      </c>
      <c r="F1295" s="38">
        <v>0.27235763888888892</v>
      </c>
      <c r="G1295" s="22">
        <v>41775</v>
      </c>
      <c r="H1295" s="37">
        <v>0.48069444444444448</v>
      </c>
      <c r="I1295" s="34" t="s">
        <v>6250</v>
      </c>
      <c r="J1295" s="43">
        <v>29.3</v>
      </c>
      <c r="K1295" s="43">
        <v>67.75</v>
      </c>
      <c r="L1295" s="56">
        <v>15.8</v>
      </c>
      <c r="M1295" s="35">
        <v>4.8550000000000004</v>
      </c>
      <c r="N1295" s="43"/>
      <c r="O1295" s="57"/>
      <c r="P1295" s="57">
        <v>4.9000000000000004</v>
      </c>
      <c r="Q1295" s="57">
        <v>4.2</v>
      </c>
      <c r="R1295" s="57">
        <v>5.0999999999999996</v>
      </c>
      <c r="S1295" s="24" t="s">
        <v>5542</v>
      </c>
      <c r="T1295" s="26"/>
      <c r="U1295" s="24" t="s">
        <v>867</v>
      </c>
      <c r="V1295" s="58"/>
      <c r="W1295" s="58"/>
      <c r="X1295" s="26">
        <v>0</v>
      </c>
      <c r="Y1295" s="26">
        <v>0</v>
      </c>
      <c r="Z1295" s="26">
        <v>0</v>
      </c>
      <c r="AA1295" s="26"/>
      <c r="AB1295" s="58"/>
      <c r="AC1295" s="24"/>
      <c r="AD1295" s="26" t="s">
        <v>3489</v>
      </c>
      <c r="AE1295" s="26">
        <v>0</v>
      </c>
      <c r="AF1295" s="26"/>
      <c r="AG1295" s="26"/>
      <c r="AH1295" s="26"/>
      <c r="AI1295" s="26"/>
      <c r="AJ1295" s="26" t="s">
        <v>1631</v>
      </c>
      <c r="AK1295" s="24"/>
      <c r="AL1295" s="24"/>
      <c r="AM1295" s="26"/>
      <c r="AN1295" s="26"/>
      <c r="AO1295" s="26"/>
      <c r="AP1295" s="26"/>
      <c r="AQ1295" s="26"/>
      <c r="AR1295" s="26" t="s">
        <v>129</v>
      </c>
      <c r="AS1295" s="26"/>
      <c r="AT1295" s="26"/>
      <c r="AU1295" s="26" t="s">
        <v>128</v>
      </c>
      <c r="AV1295" s="26" t="s">
        <v>128</v>
      </c>
      <c r="AW1295" s="26" t="s">
        <v>128</v>
      </c>
      <c r="AX1295" s="26" t="s">
        <v>129</v>
      </c>
      <c r="AY1295" s="26"/>
      <c r="AZ1295" s="26" t="s">
        <v>3952</v>
      </c>
      <c r="BA1295" s="41"/>
    </row>
    <row r="1296" spans="1:53" ht="16.05" customHeight="1" x14ac:dyDescent="0.3">
      <c r="A1296" s="23">
        <v>2014</v>
      </c>
      <c r="B1296" s="27" t="s">
        <v>159</v>
      </c>
      <c r="C1296" s="27" t="s">
        <v>239</v>
      </c>
      <c r="D1296" s="27" t="s">
        <v>3232</v>
      </c>
      <c r="E1296" s="28">
        <v>41778</v>
      </c>
      <c r="F1296" s="36">
        <v>4.1192129629629634E-2</v>
      </c>
      <c r="G1296" s="22">
        <v>41778</v>
      </c>
      <c r="H1296" s="37">
        <v>0.12452546296296296</v>
      </c>
      <c r="I1296" s="34" t="s">
        <v>6250</v>
      </c>
      <c r="J1296" s="35">
        <v>40.942999999999998</v>
      </c>
      <c r="K1296" s="35">
        <v>19.905999999999999</v>
      </c>
      <c r="L1296" s="42">
        <v>10</v>
      </c>
      <c r="M1296" s="35">
        <v>5.1269999999999998</v>
      </c>
      <c r="N1296" s="35"/>
      <c r="O1296" s="44">
        <v>4.5999999999999996</v>
      </c>
      <c r="P1296" s="44">
        <v>5.0999999999999996</v>
      </c>
      <c r="Q1296" s="44"/>
      <c r="R1296" s="44"/>
      <c r="S1296" s="27" t="s">
        <v>5325</v>
      </c>
      <c r="T1296" s="23" t="s">
        <v>3233</v>
      </c>
      <c r="U1296" s="27"/>
      <c r="V1296" s="46"/>
      <c r="W1296" s="47"/>
      <c r="X1296" s="23"/>
      <c r="Y1296" s="23"/>
      <c r="Z1296" s="23"/>
      <c r="AA1296" s="23"/>
      <c r="AB1296" s="47"/>
      <c r="AC1296" s="27"/>
      <c r="AD1296" s="50">
        <v>65</v>
      </c>
      <c r="AE1296" s="23">
        <v>1</v>
      </c>
      <c r="AF1296" s="66" t="s">
        <v>141</v>
      </c>
      <c r="AG1296" s="23"/>
      <c r="AH1296" s="23"/>
      <c r="AI1296" s="23"/>
      <c r="AJ1296" s="23" t="s">
        <v>43</v>
      </c>
      <c r="AK1296" s="27"/>
      <c r="AL1296" s="27" t="s">
        <v>4889</v>
      </c>
      <c r="AM1296" s="23"/>
      <c r="AN1296" s="23"/>
      <c r="AO1296" s="23"/>
      <c r="AP1296" s="23"/>
      <c r="AQ1296" s="23" t="s">
        <v>129</v>
      </c>
      <c r="AR1296" s="23"/>
      <c r="AS1296" s="23" t="s">
        <v>128</v>
      </c>
      <c r="AT1296" s="23"/>
      <c r="AU1296" s="23" t="s">
        <v>129</v>
      </c>
      <c r="AV1296" s="23" t="s">
        <v>128</v>
      </c>
      <c r="AW1296" s="23" t="s">
        <v>128</v>
      </c>
      <c r="AX1296" s="23" t="s">
        <v>129</v>
      </c>
      <c r="AY1296" s="23"/>
      <c r="AZ1296" s="23" t="s">
        <v>3234</v>
      </c>
      <c r="BA1296" s="39" t="s">
        <v>4888</v>
      </c>
    </row>
    <row r="1297" spans="1:53" ht="16.05" customHeight="1" x14ac:dyDescent="0.3">
      <c r="A1297" s="26">
        <v>2014</v>
      </c>
      <c r="B1297" s="27" t="s">
        <v>159</v>
      </c>
      <c r="C1297" s="24" t="s">
        <v>239</v>
      </c>
      <c r="D1297" s="24" t="s">
        <v>4952</v>
      </c>
      <c r="E1297" s="25">
        <v>41779</v>
      </c>
      <c r="F1297" s="38">
        <v>0.19682951388888889</v>
      </c>
      <c r="G1297" s="22">
        <v>41779</v>
      </c>
      <c r="H1297" s="37">
        <v>0.28016203703703701</v>
      </c>
      <c r="I1297" s="34" t="s">
        <v>6250</v>
      </c>
      <c r="J1297" s="26">
        <v>40.909999999999997</v>
      </c>
      <c r="K1297" s="26">
        <v>19.8934</v>
      </c>
      <c r="L1297" s="26">
        <v>14.5</v>
      </c>
      <c r="M1297" s="43">
        <v>4.3</v>
      </c>
      <c r="N1297" s="43"/>
      <c r="O1297" s="57"/>
      <c r="P1297" s="57">
        <v>4.5</v>
      </c>
      <c r="Q1297" s="57">
        <v>3.4</v>
      </c>
      <c r="R1297" s="57">
        <v>4.5</v>
      </c>
      <c r="S1297" s="24" t="s">
        <v>5277</v>
      </c>
      <c r="T1297" s="26"/>
      <c r="U1297" s="24"/>
      <c r="V1297" s="41"/>
      <c r="W1297" s="41"/>
      <c r="X1297" s="26">
        <v>0</v>
      </c>
      <c r="Y1297" s="26">
        <v>0</v>
      </c>
      <c r="Z1297" s="26">
        <v>0</v>
      </c>
      <c r="AA1297" s="26"/>
      <c r="AB1297" s="41"/>
      <c r="AC1297" s="41"/>
      <c r="AD1297" s="26" t="s">
        <v>1050</v>
      </c>
      <c r="AE1297" s="26">
        <v>0</v>
      </c>
      <c r="AF1297" s="41"/>
      <c r="AG1297" s="26"/>
      <c r="AH1297" s="26"/>
      <c r="AI1297" s="26"/>
      <c r="AJ1297" s="26" t="s">
        <v>4954</v>
      </c>
      <c r="AK1297" s="41"/>
      <c r="AL1297" s="24" t="s">
        <v>5079</v>
      </c>
      <c r="AM1297" s="41"/>
      <c r="AN1297" s="41"/>
      <c r="AO1297" s="41"/>
      <c r="AP1297" s="41"/>
      <c r="AQ1297" s="41"/>
      <c r="AR1297" s="26" t="s">
        <v>129</v>
      </c>
      <c r="AS1297" s="26"/>
      <c r="AT1297" s="26"/>
      <c r="AU1297" s="26" t="s">
        <v>128</v>
      </c>
      <c r="AV1297" s="26" t="s">
        <v>128</v>
      </c>
      <c r="AW1297" s="26" t="s">
        <v>128</v>
      </c>
      <c r="AX1297" s="26" t="s">
        <v>129</v>
      </c>
      <c r="AY1297" s="26"/>
      <c r="AZ1297" s="26" t="s">
        <v>4953</v>
      </c>
      <c r="BA1297" s="41"/>
    </row>
    <row r="1298" spans="1:53" ht="16.05" customHeight="1" x14ac:dyDescent="0.3">
      <c r="A1298" s="23">
        <v>2014</v>
      </c>
      <c r="B1298" s="24" t="s">
        <v>187</v>
      </c>
      <c r="C1298" s="24" t="s">
        <v>188</v>
      </c>
      <c r="D1298" s="24" t="s">
        <v>3578</v>
      </c>
      <c r="E1298" s="25">
        <v>41780</v>
      </c>
      <c r="F1298" s="38">
        <v>0.40729513888888885</v>
      </c>
      <c r="G1298" s="22">
        <v>41780</v>
      </c>
      <c r="H1298" s="37">
        <v>0.59479166666666672</v>
      </c>
      <c r="I1298" s="34" t="s">
        <v>6250</v>
      </c>
      <c r="J1298" s="43">
        <v>29.52</v>
      </c>
      <c r="K1298" s="43">
        <v>50.68</v>
      </c>
      <c r="L1298" s="56">
        <v>14.5</v>
      </c>
      <c r="M1298" s="35">
        <v>5.29</v>
      </c>
      <c r="N1298" s="43"/>
      <c r="O1298" s="57"/>
      <c r="P1298" s="57">
        <v>5.0999999999999996</v>
      </c>
      <c r="Q1298" s="57">
        <v>4.5999999999999996</v>
      </c>
      <c r="R1298" s="57">
        <v>5.4</v>
      </c>
      <c r="S1298" s="24" t="s">
        <v>5361</v>
      </c>
      <c r="T1298" s="26"/>
      <c r="U1298" s="24" t="s">
        <v>867</v>
      </c>
      <c r="V1298" s="58"/>
      <c r="W1298" s="58"/>
      <c r="X1298" s="26">
        <v>0</v>
      </c>
      <c r="Y1298" s="26">
        <v>0</v>
      </c>
      <c r="Z1298" s="26">
        <v>0</v>
      </c>
      <c r="AA1298" s="26"/>
      <c r="AB1298" s="58"/>
      <c r="AC1298" s="24"/>
      <c r="AD1298" s="26" t="s">
        <v>1050</v>
      </c>
      <c r="AE1298" s="26">
        <v>0</v>
      </c>
      <c r="AF1298" s="26"/>
      <c r="AG1298" s="26"/>
      <c r="AH1298" s="26"/>
      <c r="AI1298" s="26"/>
      <c r="AJ1298" s="26" t="s">
        <v>1631</v>
      </c>
      <c r="AK1298" s="24" t="s">
        <v>3954</v>
      </c>
      <c r="AL1298" s="24"/>
      <c r="AM1298" s="26"/>
      <c r="AN1298" s="26"/>
      <c r="AO1298" s="26"/>
      <c r="AP1298" s="26"/>
      <c r="AQ1298" s="26"/>
      <c r="AR1298" s="26" t="s">
        <v>129</v>
      </c>
      <c r="AS1298" s="26"/>
      <c r="AT1298" s="26"/>
      <c r="AU1298" s="26" t="s">
        <v>128</v>
      </c>
      <c r="AV1298" s="26" t="s">
        <v>128</v>
      </c>
      <c r="AW1298" s="26" t="s">
        <v>128</v>
      </c>
      <c r="AX1298" s="26" t="s">
        <v>129</v>
      </c>
      <c r="AY1298" s="26"/>
      <c r="AZ1298" s="26" t="s">
        <v>3953</v>
      </c>
      <c r="BA1298" s="41"/>
    </row>
    <row r="1299" spans="1:53" ht="16.05" customHeight="1" x14ac:dyDescent="0.3">
      <c r="A1299" s="23">
        <v>2014</v>
      </c>
      <c r="B1299" s="24" t="s">
        <v>254</v>
      </c>
      <c r="C1299" s="24" t="s">
        <v>255</v>
      </c>
      <c r="D1299" s="24" t="s">
        <v>3581</v>
      </c>
      <c r="E1299" s="25">
        <v>41781</v>
      </c>
      <c r="F1299" s="38">
        <v>0.22365393518518517</v>
      </c>
      <c r="G1299" s="22">
        <v>41781</v>
      </c>
      <c r="H1299" s="37">
        <v>0.26532407407407405</v>
      </c>
      <c r="I1299" s="34" t="s">
        <v>6250</v>
      </c>
      <c r="J1299" s="43">
        <v>35.770000000000003</v>
      </c>
      <c r="K1299" s="43">
        <v>0.36</v>
      </c>
      <c r="L1299" s="56">
        <v>12</v>
      </c>
      <c r="M1299" s="35">
        <v>4.9729999999999999</v>
      </c>
      <c r="N1299" s="43"/>
      <c r="O1299" s="57"/>
      <c r="P1299" s="57">
        <v>4.8</v>
      </c>
      <c r="Q1299" s="57">
        <v>4</v>
      </c>
      <c r="R1299" s="57">
        <v>5.2</v>
      </c>
      <c r="S1299" s="24" t="s">
        <v>5367</v>
      </c>
      <c r="T1299" s="26"/>
      <c r="U1299" s="24" t="s">
        <v>867</v>
      </c>
      <c r="V1299" s="58"/>
      <c r="W1299" s="58"/>
      <c r="X1299" s="26">
        <v>0</v>
      </c>
      <c r="Y1299" s="26">
        <v>0</v>
      </c>
      <c r="Z1299" s="26">
        <v>0</v>
      </c>
      <c r="AA1299" s="26"/>
      <c r="AB1299" s="58"/>
      <c r="AC1299" s="24"/>
      <c r="AD1299" s="26" t="s">
        <v>1050</v>
      </c>
      <c r="AE1299" s="26">
        <v>0</v>
      </c>
      <c r="AF1299" s="26"/>
      <c r="AG1299" s="26"/>
      <c r="AH1299" s="26"/>
      <c r="AI1299" s="26"/>
      <c r="AJ1299" s="26" t="s">
        <v>1631</v>
      </c>
      <c r="AK1299" s="24" t="s">
        <v>1227</v>
      </c>
      <c r="AL1299" s="24"/>
      <c r="AM1299" s="26"/>
      <c r="AN1299" s="26"/>
      <c r="AO1299" s="26"/>
      <c r="AP1299" s="26"/>
      <c r="AQ1299" s="26"/>
      <c r="AR1299" s="26" t="s">
        <v>129</v>
      </c>
      <c r="AS1299" s="26"/>
      <c r="AT1299" s="26"/>
      <c r="AU1299" s="26" t="s">
        <v>128</v>
      </c>
      <c r="AV1299" s="26" t="s">
        <v>128</v>
      </c>
      <c r="AW1299" s="26" t="s">
        <v>128</v>
      </c>
      <c r="AX1299" s="26" t="s">
        <v>129</v>
      </c>
      <c r="AY1299" s="26"/>
      <c r="AZ1299" s="26" t="s">
        <v>3955</v>
      </c>
      <c r="BA1299" s="41"/>
    </row>
    <row r="1300" spans="1:53" ht="16.05" customHeight="1" x14ac:dyDescent="0.3">
      <c r="A1300" s="23">
        <v>2014</v>
      </c>
      <c r="B1300" s="24" t="s">
        <v>187</v>
      </c>
      <c r="C1300" s="24" t="s">
        <v>722</v>
      </c>
      <c r="D1300" s="24" t="s">
        <v>722</v>
      </c>
      <c r="E1300" s="25">
        <v>41783</v>
      </c>
      <c r="F1300" s="38">
        <v>0.31077430555555557</v>
      </c>
      <c r="G1300" s="22">
        <v>41783</v>
      </c>
      <c r="H1300" s="37">
        <v>0.43577546296296293</v>
      </c>
      <c r="I1300" s="34" t="s">
        <v>6250</v>
      </c>
      <c r="J1300" s="43">
        <v>30.498999999999999</v>
      </c>
      <c r="K1300" s="43">
        <v>35.222999999999999</v>
      </c>
      <c r="L1300" s="56">
        <v>22.4</v>
      </c>
      <c r="M1300" s="43">
        <v>4.09</v>
      </c>
      <c r="N1300" s="43"/>
      <c r="O1300" s="57"/>
      <c r="P1300" s="57">
        <v>3.9</v>
      </c>
      <c r="Q1300" s="57">
        <v>2.9</v>
      </c>
      <c r="R1300" s="57">
        <v>4.0999999999999996</v>
      </c>
      <c r="S1300" s="27" t="s">
        <v>5110</v>
      </c>
      <c r="T1300" s="26"/>
      <c r="U1300" s="24" t="s">
        <v>867</v>
      </c>
      <c r="V1300" s="58"/>
      <c r="W1300" s="58"/>
      <c r="X1300" s="26">
        <v>0</v>
      </c>
      <c r="Y1300" s="26">
        <v>0</v>
      </c>
      <c r="Z1300" s="26">
        <v>0</v>
      </c>
      <c r="AA1300" s="26"/>
      <c r="AB1300" s="58"/>
      <c r="AC1300" s="24"/>
      <c r="AD1300" s="26" t="s">
        <v>3489</v>
      </c>
      <c r="AE1300" s="26">
        <v>0</v>
      </c>
      <c r="AF1300" s="26"/>
      <c r="AG1300" s="26"/>
      <c r="AH1300" s="26"/>
      <c r="AI1300" s="26"/>
      <c r="AJ1300" s="26" t="s">
        <v>1631</v>
      </c>
      <c r="AK1300" s="24"/>
      <c r="AL1300" s="24"/>
      <c r="AM1300" s="26"/>
      <c r="AN1300" s="26"/>
      <c r="AO1300" s="26"/>
      <c r="AP1300" s="26"/>
      <c r="AQ1300" s="26"/>
      <c r="AR1300" s="26" t="s">
        <v>129</v>
      </c>
      <c r="AS1300" s="26"/>
      <c r="AT1300" s="26"/>
      <c r="AU1300" s="26" t="s">
        <v>128</v>
      </c>
      <c r="AV1300" s="26" t="s">
        <v>128</v>
      </c>
      <c r="AW1300" s="26" t="s">
        <v>128</v>
      </c>
      <c r="AX1300" s="26" t="s">
        <v>129</v>
      </c>
      <c r="AY1300" s="26"/>
      <c r="AZ1300" s="26" t="s">
        <v>3956</v>
      </c>
      <c r="BA1300" s="41"/>
    </row>
    <row r="1301" spans="1:53" ht="16.05" customHeight="1" x14ac:dyDescent="0.3">
      <c r="A1301" s="23">
        <v>2014</v>
      </c>
      <c r="B1301" s="24" t="s">
        <v>130</v>
      </c>
      <c r="C1301" s="24" t="s">
        <v>131</v>
      </c>
      <c r="D1301" s="24" t="s">
        <v>329</v>
      </c>
      <c r="E1301" s="25">
        <v>41786</v>
      </c>
      <c r="F1301" s="38">
        <v>0.58137893518518513</v>
      </c>
      <c r="G1301" s="22">
        <v>41786</v>
      </c>
      <c r="H1301" s="37">
        <v>0.91471064814814806</v>
      </c>
      <c r="I1301" s="34" t="s">
        <v>6250</v>
      </c>
      <c r="J1301" s="43">
        <v>31.914000000000001</v>
      </c>
      <c r="K1301" s="43">
        <v>110.354</v>
      </c>
      <c r="L1301" s="56">
        <v>10</v>
      </c>
      <c r="M1301" s="43">
        <v>4.28</v>
      </c>
      <c r="N1301" s="43"/>
      <c r="O1301" s="57"/>
      <c r="P1301" s="57">
        <v>4</v>
      </c>
      <c r="Q1301" s="57">
        <v>3.1</v>
      </c>
      <c r="R1301" s="57">
        <v>4</v>
      </c>
      <c r="S1301" s="27" t="s">
        <v>5110</v>
      </c>
      <c r="T1301" s="26"/>
      <c r="U1301" s="24" t="s">
        <v>193</v>
      </c>
      <c r="V1301" s="58"/>
      <c r="W1301" s="58"/>
      <c r="X1301" s="26">
        <v>0</v>
      </c>
      <c r="Y1301" s="26">
        <v>0</v>
      </c>
      <c r="Z1301" s="26">
        <v>0</v>
      </c>
      <c r="AA1301" s="26"/>
      <c r="AB1301" s="58"/>
      <c r="AC1301" s="24"/>
      <c r="AD1301" s="26" t="s">
        <v>1050</v>
      </c>
      <c r="AE1301" s="26">
        <v>0</v>
      </c>
      <c r="AF1301" s="26"/>
      <c r="AG1301" s="26"/>
      <c r="AH1301" s="26"/>
      <c r="AI1301" s="26"/>
      <c r="AJ1301" s="26" t="s">
        <v>1631</v>
      </c>
      <c r="AK1301" s="24"/>
      <c r="AL1301" s="24"/>
      <c r="AM1301" s="26"/>
      <c r="AN1301" s="26"/>
      <c r="AO1301" s="26"/>
      <c r="AP1301" s="26"/>
      <c r="AQ1301" s="26"/>
      <c r="AR1301" s="26" t="s">
        <v>129</v>
      </c>
      <c r="AS1301" s="26"/>
      <c r="AT1301" s="26"/>
      <c r="AU1301" s="26" t="s">
        <v>128</v>
      </c>
      <c r="AV1301" s="26" t="s">
        <v>128</v>
      </c>
      <c r="AW1301" s="26" t="s">
        <v>128</v>
      </c>
      <c r="AX1301" s="26" t="s">
        <v>129</v>
      </c>
      <c r="AY1301" s="26"/>
      <c r="AZ1301" s="26" t="s">
        <v>3957</v>
      </c>
      <c r="BA1301" s="39" t="s">
        <v>6007</v>
      </c>
    </row>
    <row r="1302" spans="1:53" ht="16.05" customHeight="1" x14ac:dyDescent="0.3">
      <c r="A1302" s="23">
        <v>2014</v>
      </c>
      <c r="B1302" s="24" t="s">
        <v>148</v>
      </c>
      <c r="C1302" s="24" t="s">
        <v>191</v>
      </c>
      <c r="D1302" s="24" t="s">
        <v>3528</v>
      </c>
      <c r="E1302" s="25">
        <v>41789</v>
      </c>
      <c r="F1302" s="38">
        <v>0.94787824074074079</v>
      </c>
      <c r="G1302" s="22">
        <v>41789</v>
      </c>
      <c r="H1302" s="37">
        <v>0.73954861111111114</v>
      </c>
      <c r="I1302" s="34" t="s">
        <v>6250</v>
      </c>
      <c r="J1302" s="43">
        <v>36.49</v>
      </c>
      <c r="K1302" s="43">
        <v>-97.994</v>
      </c>
      <c r="L1302" s="56">
        <v>1.9</v>
      </c>
      <c r="M1302" s="43">
        <v>4</v>
      </c>
      <c r="N1302" s="35"/>
      <c r="O1302" s="57">
        <v>4</v>
      </c>
      <c r="P1302" s="57"/>
      <c r="Q1302" s="57"/>
      <c r="R1302" s="57">
        <v>3.2</v>
      </c>
      <c r="S1302" s="67" t="s">
        <v>6039</v>
      </c>
      <c r="T1302" s="26"/>
      <c r="U1302" s="24" t="s">
        <v>193</v>
      </c>
      <c r="V1302" s="58"/>
      <c r="W1302" s="58"/>
      <c r="X1302" s="26">
        <v>0</v>
      </c>
      <c r="Y1302" s="26">
        <v>0</v>
      </c>
      <c r="Z1302" s="26">
        <v>0</v>
      </c>
      <c r="AA1302" s="26"/>
      <c r="AB1302" s="58"/>
      <c r="AC1302" s="24"/>
      <c r="AD1302" s="26" t="s">
        <v>3489</v>
      </c>
      <c r="AE1302" s="26">
        <v>0</v>
      </c>
      <c r="AF1302" s="26"/>
      <c r="AG1302" s="26"/>
      <c r="AH1302" s="26"/>
      <c r="AI1302" s="26"/>
      <c r="AJ1302" s="26" t="s">
        <v>3493</v>
      </c>
      <c r="AK1302" s="24" t="s">
        <v>1227</v>
      </c>
      <c r="AL1302" s="24" t="s">
        <v>3959</v>
      </c>
      <c r="AM1302" s="26"/>
      <c r="AN1302" s="26"/>
      <c r="AO1302" s="26"/>
      <c r="AP1302" s="26"/>
      <c r="AQ1302" s="26"/>
      <c r="AR1302" s="26" t="s">
        <v>129</v>
      </c>
      <c r="AS1302" s="26"/>
      <c r="AT1302" s="26"/>
      <c r="AU1302" s="26" t="s">
        <v>128</v>
      </c>
      <c r="AV1302" s="26" t="s">
        <v>128</v>
      </c>
      <c r="AW1302" s="26" t="s">
        <v>128</v>
      </c>
      <c r="AX1302" s="26" t="s">
        <v>129</v>
      </c>
      <c r="AY1302" s="26"/>
      <c r="AZ1302" s="26" t="s">
        <v>3958</v>
      </c>
      <c r="BA1302" s="41"/>
    </row>
    <row r="1303" spans="1:53" ht="16.05" customHeight="1" x14ac:dyDescent="0.3">
      <c r="A1303" s="23">
        <v>2014</v>
      </c>
      <c r="B1303" s="24" t="s">
        <v>590</v>
      </c>
      <c r="C1303" s="24" t="s">
        <v>590</v>
      </c>
      <c r="D1303" s="24" t="s">
        <v>3961</v>
      </c>
      <c r="E1303" s="25">
        <v>41792</v>
      </c>
      <c r="F1303" s="38">
        <v>0.33851446759259263</v>
      </c>
      <c r="G1303" s="22">
        <v>41792</v>
      </c>
      <c r="H1303" s="37">
        <v>0.50518518518518518</v>
      </c>
      <c r="I1303" s="34" t="s">
        <v>6250</v>
      </c>
      <c r="J1303" s="43">
        <v>43.518999999999998</v>
      </c>
      <c r="K1303" s="43">
        <v>45.430999999999997</v>
      </c>
      <c r="L1303" s="56">
        <v>10.5</v>
      </c>
      <c r="M1303" s="43">
        <v>4.7699999999999996</v>
      </c>
      <c r="N1303" s="43"/>
      <c r="O1303" s="57"/>
      <c r="P1303" s="57">
        <v>4.5999999999999996</v>
      </c>
      <c r="Q1303" s="57">
        <v>3.9</v>
      </c>
      <c r="R1303" s="57">
        <v>4.8</v>
      </c>
      <c r="S1303" s="67" t="s">
        <v>5110</v>
      </c>
      <c r="T1303" s="26"/>
      <c r="U1303" s="24" t="s">
        <v>867</v>
      </c>
      <c r="V1303" s="58"/>
      <c r="W1303" s="58"/>
      <c r="X1303" s="26">
        <v>0</v>
      </c>
      <c r="Y1303" s="26">
        <v>0</v>
      </c>
      <c r="Z1303" s="26">
        <v>0</v>
      </c>
      <c r="AA1303" s="26"/>
      <c r="AB1303" s="58"/>
      <c r="AC1303" s="24"/>
      <c r="AD1303" s="26" t="s">
        <v>1050</v>
      </c>
      <c r="AE1303" s="26">
        <v>0</v>
      </c>
      <c r="AF1303" s="26"/>
      <c r="AG1303" s="26"/>
      <c r="AH1303" s="26"/>
      <c r="AI1303" s="26"/>
      <c r="AJ1303" s="26" t="s">
        <v>1631</v>
      </c>
      <c r="AK1303" s="24"/>
      <c r="AL1303" s="24"/>
      <c r="AM1303" s="26"/>
      <c r="AN1303" s="26"/>
      <c r="AO1303" s="26"/>
      <c r="AP1303" s="26"/>
      <c r="AQ1303" s="26"/>
      <c r="AR1303" s="26" t="s">
        <v>129</v>
      </c>
      <c r="AS1303" s="26"/>
      <c r="AT1303" s="26"/>
      <c r="AU1303" s="26" t="s">
        <v>128</v>
      </c>
      <c r="AV1303" s="26" t="s">
        <v>128</v>
      </c>
      <c r="AW1303" s="26" t="s">
        <v>128</v>
      </c>
      <c r="AX1303" s="26" t="s">
        <v>129</v>
      </c>
      <c r="AY1303" s="26"/>
      <c r="AZ1303" s="26" t="s">
        <v>3962</v>
      </c>
      <c r="BA1303" s="41"/>
    </row>
    <row r="1304" spans="1:53" ht="16.05" customHeight="1" x14ac:dyDescent="0.3">
      <c r="A1304" s="26">
        <v>2014</v>
      </c>
      <c r="B1304" s="24" t="s">
        <v>187</v>
      </c>
      <c r="C1304" s="24" t="s">
        <v>188</v>
      </c>
      <c r="D1304" s="24" t="s">
        <v>3482</v>
      </c>
      <c r="E1304" s="25">
        <v>41792</v>
      </c>
      <c r="F1304" s="38">
        <v>0.95227673611111108</v>
      </c>
      <c r="G1304" s="22">
        <v>41793</v>
      </c>
      <c r="H1304" s="37">
        <v>0.13978009259259258</v>
      </c>
      <c r="I1304" s="34" t="s">
        <v>6250</v>
      </c>
      <c r="J1304" s="26">
        <v>27.806000000000001</v>
      </c>
      <c r="K1304" s="26">
        <v>57.265000000000001</v>
      </c>
      <c r="L1304" s="26">
        <v>17.399999999999999</v>
      </c>
      <c r="M1304" s="43">
        <v>4.7699999999999996</v>
      </c>
      <c r="N1304" s="43"/>
      <c r="O1304" s="57"/>
      <c r="P1304" s="57">
        <v>4.7</v>
      </c>
      <c r="Q1304" s="57">
        <v>3.9</v>
      </c>
      <c r="R1304" s="57">
        <v>4.9000000000000004</v>
      </c>
      <c r="S1304" s="24" t="s">
        <v>5110</v>
      </c>
      <c r="T1304" s="26"/>
      <c r="U1304" s="24" t="s">
        <v>867</v>
      </c>
      <c r="V1304" s="41"/>
      <c r="W1304" s="41"/>
      <c r="X1304" s="26">
        <v>0</v>
      </c>
      <c r="Y1304" s="26">
        <v>0</v>
      </c>
      <c r="Z1304" s="26">
        <v>0</v>
      </c>
      <c r="AA1304" s="26"/>
      <c r="AB1304" s="41"/>
      <c r="AC1304" s="41"/>
      <c r="AD1304" s="26" t="s">
        <v>1050</v>
      </c>
      <c r="AE1304" s="26">
        <v>0</v>
      </c>
      <c r="AF1304" s="41"/>
      <c r="AG1304" s="26"/>
      <c r="AH1304" s="26"/>
      <c r="AI1304" s="26"/>
      <c r="AJ1304" s="26" t="s">
        <v>3476</v>
      </c>
      <c r="AK1304" s="41"/>
      <c r="AL1304" s="24" t="s">
        <v>5080</v>
      </c>
      <c r="AM1304" s="41"/>
      <c r="AN1304" s="41"/>
      <c r="AO1304" s="41"/>
      <c r="AP1304" s="41"/>
      <c r="AQ1304" s="41"/>
      <c r="AR1304" s="26" t="s">
        <v>129</v>
      </c>
      <c r="AS1304" s="26"/>
      <c r="AT1304" s="26"/>
      <c r="AU1304" s="26" t="s">
        <v>128</v>
      </c>
      <c r="AV1304" s="26" t="s">
        <v>128</v>
      </c>
      <c r="AW1304" s="26" t="s">
        <v>128</v>
      </c>
      <c r="AX1304" s="26" t="s">
        <v>129</v>
      </c>
      <c r="AY1304" s="26"/>
      <c r="AZ1304" s="26" t="s">
        <v>4955</v>
      </c>
      <c r="BA1304" s="41"/>
    </row>
    <row r="1305" spans="1:53" ht="16.05" customHeight="1" x14ac:dyDescent="0.3">
      <c r="A1305" s="23">
        <v>2014</v>
      </c>
      <c r="B1305" s="24" t="s">
        <v>269</v>
      </c>
      <c r="C1305" s="24" t="s">
        <v>270</v>
      </c>
      <c r="D1305" s="24" t="s">
        <v>847</v>
      </c>
      <c r="E1305" s="25">
        <v>41793</v>
      </c>
      <c r="F1305" s="38">
        <v>0.89879513888888896</v>
      </c>
      <c r="G1305" s="22">
        <v>41793</v>
      </c>
      <c r="H1305" s="37">
        <v>0.69046296296296295</v>
      </c>
      <c r="I1305" s="34" t="s">
        <v>6250</v>
      </c>
      <c r="J1305" s="43">
        <v>-12.51</v>
      </c>
      <c r="K1305" s="43">
        <v>-76.84</v>
      </c>
      <c r="L1305" s="56">
        <v>58.6</v>
      </c>
      <c r="M1305" s="35">
        <v>4.9749999999999996</v>
      </c>
      <c r="N1305" s="43"/>
      <c r="O1305" s="57"/>
      <c r="P1305" s="57">
        <v>5.2</v>
      </c>
      <c r="Q1305" s="57">
        <v>4.2</v>
      </c>
      <c r="R1305" s="57">
        <v>5.4</v>
      </c>
      <c r="S1305" s="24" t="s">
        <v>5367</v>
      </c>
      <c r="T1305" s="26"/>
      <c r="U1305" s="24" t="s">
        <v>867</v>
      </c>
      <c r="V1305" s="58"/>
      <c r="W1305" s="58"/>
      <c r="X1305" s="26">
        <v>0</v>
      </c>
      <c r="Y1305" s="26">
        <v>0</v>
      </c>
      <c r="Z1305" s="26">
        <v>2</v>
      </c>
      <c r="AA1305" s="26"/>
      <c r="AB1305" s="58"/>
      <c r="AC1305" s="24"/>
      <c r="AD1305" s="26" t="s">
        <v>3483</v>
      </c>
      <c r="AE1305" s="26">
        <v>0</v>
      </c>
      <c r="AF1305" s="26"/>
      <c r="AG1305" s="26"/>
      <c r="AH1305" s="26"/>
      <c r="AI1305" s="26"/>
      <c r="AJ1305" s="26" t="s">
        <v>3476</v>
      </c>
      <c r="AK1305" s="24"/>
      <c r="AL1305" s="24" t="s">
        <v>3964</v>
      </c>
      <c r="AM1305" s="26"/>
      <c r="AN1305" s="26"/>
      <c r="AO1305" s="26"/>
      <c r="AP1305" s="26"/>
      <c r="AQ1305" s="26"/>
      <c r="AR1305" s="26" t="s">
        <v>129</v>
      </c>
      <c r="AS1305" s="26"/>
      <c r="AT1305" s="26"/>
      <c r="AU1305" s="26" t="s">
        <v>128</v>
      </c>
      <c r="AV1305" s="26" t="s">
        <v>128</v>
      </c>
      <c r="AW1305" s="26" t="s">
        <v>128</v>
      </c>
      <c r="AX1305" s="26" t="s">
        <v>129</v>
      </c>
      <c r="AY1305" s="26"/>
      <c r="AZ1305" s="26" t="s">
        <v>3963</v>
      </c>
      <c r="BA1305" s="41"/>
    </row>
    <row r="1306" spans="1:53" ht="16.05" customHeight="1" x14ac:dyDescent="0.3">
      <c r="A1306" s="23">
        <v>2014</v>
      </c>
      <c r="B1306" s="24" t="s">
        <v>130</v>
      </c>
      <c r="C1306" s="24" t="s">
        <v>131</v>
      </c>
      <c r="D1306" s="24" t="s">
        <v>3558</v>
      </c>
      <c r="E1306" s="25">
        <v>41796</v>
      </c>
      <c r="F1306" s="38">
        <v>1.1493055555555555E-2</v>
      </c>
      <c r="G1306" s="22">
        <v>41796</v>
      </c>
      <c r="H1306" s="37">
        <v>0.34482638888888889</v>
      </c>
      <c r="I1306" s="34" t="s">
        <v>6250</v>
      </c>
      <c r="J1306" s="43">
        <v>34.15</v>
      </c>
      <c r="K1306" s="43">
        <v>89.26</v>
      </c>
      <c r="L1306" s="56">
        <v>18.899999999999999</v>
      </c>
      <c r="M1306" s="35">
        <v>4.7030000000000003</v>
      </c>
      <c r="N1306" s="43"/>
      <c r="O1306" s="57"/>
      <c r="P1306" s="57">
        <v>4.4000000000000004</v>
      </c>
      <c r="Q1306" s="57">
        <v>3.9</v>
      </c>
      <c r="R1306" s="57">
        <v>4.4000000000000004</v>
      </c>
      <c r="S1306" s="24" t="s">
        <v>5554</v>
      </c>
      <c r="T1306" s="26"/>
      <c r="U1306" s="24" t="s">
        <v>867</v>
      </c>
      <c r="V1306" s="58"/>
      <c r="W1306" s="58"/>
      <c r="X1306" s="26">
        <v>0</v>
      </c>
      <c r="Y1306" s="26">
        <v>0</v>
      </c>
      <c r="Z1306" s="26">
        <v>0</v>
      </c>
      <c r="AA1306" s="26"/>
      <c r="AB1306" s="58"/>
      <c r="AC1306" s="24"/>
      <c r="AD1306" s="26" t="s">
        <v>3483</v>
      </c>
      <c r="AE1306" s="26">
        <v>0</v>
      </c>
      <c r="AF1306" s="26"/>
      <c r="AG1306" s="26"/>
      <c r="AH1306" s="26"/>
      <c r="AI1306" s="26"/>
      <c r="AJ1306" s="26" t="s">
        <v>3493</v>
      </c>
      <c r="AK1306" s="24"/>
      <c r="AL1306" s="24" t="s">
        <v>3966</v>
      </c>
      <c r="AM1306" s="26"/>
      <c r="AN1306" s="26"/>
      <c r="AO1306" s="26"/>
      <c r="AP1306" s="26"/>
      <c r="AQ1306" s="26"/>
      <c r="AR1306" s="26" t="s">
        <v>129</v>
      </c>
      <c r="AS1306" s="26"/>
      <c r="AT1306" s="26"/>
      <c r="AU1306" s="26" t="s">
        <v>128</v>
      </c>
      <c r="AV1306" s="26" t="s">
        <v>128</v>
      </c>
      <c r="AW1306" s="26" t="s">
        <v>128</v>
      </c>
      <c r="AX1306" s="26" t="s">
        <v>129</v>
      </c>
      <c r="AY1306" s="26"/>
      <c r="AZ1306" s="26" t="s">
        <v>3965</v>
      </c>
      <c r="BA1306" s="41"/>
    </row>
    <row r="1307" spans="1:53" ht="16.05" customHeight="1" x14ac:dyDescent="0.3">
      <c r="A1307" s="26">
        <v>2014</v>
      </c>
      <c r="B1307" s="24" t="s">
        <v>1095</v>
      </c>
      <c r="C1307" s="24" t="s">
        <v>2597</v>
      </c>
      <c r="D1307" s="24" t="s">
        <v>4956</v>
      </c>
      <c r="E1307" s="25">
        <v>41798</v>
      </c>
      <c r="F1307" s="38">
        <v>0.25354328703703705</v>
      </c>
      <c r="G1307" s="22">
        <v>41798</v>
      </c>
      <c r="H1307" s="37">
        <v>0.12854166666666667</v>
      </c>
      <c r="I1307" s="34" t="s">
        <v>6250</v>
      </c>
      <c r="J1307" s="26">
        <v>-31.270399999999999</v>
      </c>
      <c r="K1307" s="26">
        <v>-66.420199999999994</v>
      </c>
      <c r="L1307" s="26">
        <v>9.6999999999999993</v>
      </c>
      <c r="M1307" s="43">
        <v>4.4000000000000004</v>
      </c>
      <c r="N1307" s="43"/>
      <c r="O1307" s="57"/>
      <c r="P1307" s="57">
        <v>4.8</v>
      </c>
      <c r="Q1307" s="57"/>
      <c r="R1307" s="57"/>
      <c r="S1307" s="24" t="s">
        <v>5436</v>
      </c>
      <c r="T1307" s="26"/>
      <c r="U1307" s="24"/>
      <c r="V1307" s="41"/>
      <c r="W1307" s="41"/>
      <c r="X1307" s="26">
        <v>0</v>
      </c>
      <c r="Y1307" s="26">
        <v>0</v>
      </c>
      <c r="Z1307" s="26">
        <v>0</v>
      </c>
      <c r="AA1307" s="26"/>
      <c r="AB1307" s="41"/>
      <c r="AC1307" s="41"/>
      <c r="AD1307" s="26" t="s">
        <v>1050</v>
      </c>
      <c r="AE1307" s="26">
        <v>0</v>
      </c>
      <c r="AF1307" s="41"/>
      <c r="AG1307" s="26"/>
      <c r="AH1307" s="26"/>
      <c r="AI1307" s="26"/>
      <c r="AJ1307" s="26" t="s">
        <v>1631</v>
      </c>
      <c r="AK1307" s="41"/>
      <c r="AL1307" s="24"/>
      <c r="AM1307" s="41"/>
      <c r="AN1307" s="41"/>
      <c r="AO1307" s="41"/>
      <c r="AP1307" s="41"/>
      <c r="AQ1307" s="41"/>
      <c r="AR1307" s="26" t="s">
        <v>129</v>
      </c>
      <c r="AS1307" s="26"/>
      <c r="AT1307" s="26"/>
      <c r="AU1307" s="26" t="s">
        <v>128</v>
      </c>
      <c r="AV1307" s="26" t="s">
        <v>128</v>
      </c>
      <c r="AW1307" s="26" t="s">
        <v>128</v>
      </c>
      <c r="AX1307" s="26" t="s">
        <v>129</v>
      </c>
      <c r="AY1307" s="26"/>
      <c r="AZ1307" s="26" t="s">
        <v>4957</v>
      </c>
      <c r="BA1307" s="41"/>
    </row>
    <row r="1308" spans="1:53" ht="16.05" customHeight="1" x14ac:dyDescent="0.3">
      <c r="A1308" s="23">
        <v>2014</v>
      </c>
      <c r="B1308" s="24" t="s">
        <v>130</v>
      </c>
      <c r="C1308" s="24" t="s">
        <v>131</v>
      </c>
      <c r="D1308" s="24" t="s">
        <v>138</v>
      </c>
      <c r="E1308" s="25">
        <v>41799</v>
      </c>
      <c r="F1308" s="38">
        <v>0.99599537037037045</v>
      </c>
      <c r="G1308" s="22">
        <v>41800</v>
      </c>
      <c r="H1308" s="37">
        <v>0.32932870370370371</v>
      </c>
      <c r="I1308" s="34" t="s">
        <v>6250</v>
      </c>
      <c r="J1308" s="43">
        <v>32.479999999999997</v>
      </c>
      <c r="K1308" s="43">
        <v>105.17</v>
      </c>
      <c r="L1308" s="56">
        <v>23.8</v>
      </c>
      <c r="M1308" s="35">
        <v>4.7930000000000001</v>
      </c>
      <c r="N1308" s="43"/>
      <c r="O1308" s="57"/>
      <c r="P1308" s="57">
        <v>5</v>
      </c>
      <c r="Q1308" s="57">
        <v>4</v>
      </c>
      <c r="R1308" s="57">
        <v>4.8</v>
      </c>
      <c r="S1308" s="24" t="s">
        <v>5555</v>
      </c>
      <c r="T1308" s="26"/>
      <c r="U1308" s="24" t="s">
        <v>867</v>
      </c>
      <c r="V1308" s="58"/>
      <c r="W1308" s="58"/>
      <c r="X1308" s="26">
        <v>0</v>
      </c>
      <c r="Y1308" s="26">
        <v>0</v>
      </c>
      <c r="Z1308" s="26">
        <v>0</v>
      </c>
      <c r="AA1308" s="26"/>
      <c r="AB1308" s="58"/>
      <c r="AC1308" s="24"/>
      <c r="AD1308" s="26" t="s">
        <v>1050</v>
      </c>
      <c r="AE1308" s="26">
        <v>0</v>
      </c>
      <c r="AF1308" s="26"/>
      <c r="AG1308" s="26"/>
      <c r="AH1308" s="26"/>
      <c r="AI1308" s="26"/>
      <c r="AJ1308" s="26" t="s">
        <v>3476</v>
      </c>
      <c r="AK1308" s="24"/>
      <c r="AL1308" s="24" t="s">
        <v>3968</v>
      </c>
      <c r="AM1308" s="26"/>
      <c r="AN1308" s="26"/>
      <c r="AO1308" s="26"/>
      <c r="AP1308" s="26"/>
      <c r="AQ1308" s="26"/>
      <c r="AR1308" s="26" t="s">
        <v>129</v>
      </c>
      <c r="AS1308" s="26"/>
      <c r="AT1308" s="26"/>
      <c r="AU1308" s="26" t="s">
        <v>128</v>
      </c>
      <c r="AV1308" s="26" t="s">
        <v>128</v>
      </c>
      <c r="AW1308" s="26" t="s">
        <v>128</v>
      </c>
      <c r="AX1308" s="26" t="s">
        <v>129</v>
      </c>
      <c r="AY1308" s="26"/>
      <c r="AZ1308" s="26" t="s">
        <v>3967</v>
      </c>
      <c r="BA1308" s="41"/>
    </row>
    <row r="1309" spans="1:53" ht="16.05" customHeight="1" x14ac:dyDescent="0.3">
      <c r="A1309" s="23">
        <v>2014</v>
      </c>
      <c r="B1309" s="24" t="s">
        <v>269</v>
      </c>
      <c r="C1309" s="24" t="s">
        <v>270</v>
      </c>
      <c r="D1309" s="24" t="s">
        <v>3897</v>
      </c>
      <c r="E1309" s="25">
        <v>41803</v>
      </c>
      <c r="F1309" s="38">
        <v>5.1834953703703703E-2</v>
      </c>
      <c r="G1309" s="22">
        <v>41802</v>
      </c>
      <c r="H1309" s="37">
        <v>0.84350694444444452</v>
      </c>
      <c r="I1309" s="34" t="s">
        <v>6250</v>
      </c>
      <c r="J1309" s="43">
        <v>-4.7720000000000002</v>
      </c>
      <c r="K1309" s="43">
        <v>-80.462999999999994</v>
      </c>
      <c r="L1309" s="56">
        <v>42</v>
      </c>
      <c r="M1309" s="43">
        <v>4.46</v>
      </c>
      <c r="N1309" s="43"/>
      <c r="O1309" s="57"/>
      <c r="P1309" s="57">
        <v>3.8</v>
      </c>
      <c r="Q1309" s="57">
        <v>3.4</v>
      </c>
      <c r="R1309" s="57">
        <v>4.5999999999999996</v>
      </c>
      <c r="S1309" s="67" t="s">
        <v>5110</v>
      </c>
      <c r="T1309" s="26"/>
      <c r="U1309" s="24" t="s">
        <v>867</v>
      </c>
      <c r="V1309" s="58"/>
      <c r="W1309" s="58"/>
      <c r="X1309" s="26">
        <v>0</v>
      </c>
      <c r="Y1309" s="26">
        <v>0</v>
      </c>
      <c r="Z1309" s="26">
        <v>0</v>
      </c>
      <c r="AA1309" s="26"/>
      <c r="AB1309" s="58"/>
      <c r="AC1309" s="24"/>
      <c r="AD1309" s="26" t="s">
        <v>3483</v>
      </c>
      <c r="AE1309" s="26">
        <v>0</v>
      </c>
      <c r="AF1309" s="26"/>
      <c r="AG1309" s="26"/>
      <c r="AH1309" s="26"/>
      <c r="AI1309" s="26"/>
      <c r="AJ1309" s="26" t="s">
        <v>1631</v>
      </c>
      <c r="AK1309" s="24"/>
      <c r="AL1309" s="24"/>
      <c r="AM1309" s="26"/>
      <c r="AN1309" s="26"/>
      <c r="AO1309" s="26"/>
      <c r="AP1309" s="26"/>
      <c r="AQ1309" s="26"/>
      <c r="AR1309" s="26" t="s">
        <v>129</v>
      </c>
      <c r="AS1309" s="26"/>
      <c r="AT1309" s="26"/>
      <c r="AU1309" s="26" t="s">
        <v>128</v>
      </c>
      <c r="AV1309" s="26" t="s">
        <v>128</v>
      </c>
      <c r="AW1309" s="26" t="s">
        <v>128</v>
      </c>
      <c r="AX1309" s="26" t="s">
        <v>129</v>
      </c>
      <c r="AY1309" s="26"/>
      <c r="AZ1309" s="26" t="s">
        <v>3969</v>
      </c>
      <c r="BA1309" s="41"/>
    </row>
    <row r="1310" spans="1:53" ht="16.05" customHeight="1" x14ac:dyDescent="0.3">
      <c r="A1310" s="23">
        <v>2014</v>
      </c>
      <c r="B1310" s="24" t="s">
        <v>357</v>
      </c>
      <c r="C1310" s="24" t="s">
        <v>648</v>
      </c>
      <c r="D1310" s="24" t="s">
        <v>648</v>
      </c>
      <c r="E1310" s="25">
        <v>41803</v>
      </c>
      <c r="F1310" s="38">
        <v>0.2618657407407407</v>
      </c>
      <c r="G1310" s="22">
        <v>41803</v>
      </c>
      <c r="H1310" s="37">
        <v>0.47019675925925924</v>
      </c>
      <c r="I1310" s="34" t="s">
        <v>6250</v>
      </c>
      <c r="J1310" s="43">
        <v>27.51</v>
      </c>
      <c r="K1310" s="43">
        <v>65.88</v>
      </c>
      <c r="L1310" s="56">
        <v>12.2</v>
      </c>
      <c r="M1310" s="35">
        <v>5.335</v>
      </c>
      <c r="N1310" s="43"/>
      <c r="O1310" s="57"/>
      <c r="P1310" s="57">
        <v>5.0999999999999996</v>
      </c>
      <c r="Q1310" s="57">
        <v>4.9000000000000004</v>
      </c>
      <c r="R1310" s="57">
        <v>5.3</v>
      </c>
      <c r="S1310" s="24" t="s">
        <v>5312</v>
      </c>
      <c r="T1310" s="26"/>
      <c r="U1310" s="24" t="s">
        <v>867</v>
      </c>
      <c r="V1310" s="58"/>
      <c r="W1310" s="58"/>
      <c r="X1310" s="26">
        <v>0</v>
      </c>
      <c r="Y1310" s="26">
        <v>0</v>
      </c>
      <c r="Z1310" s="26">
        <v>0</v>
      </c>
      <c r="AA1310" s="26"/>
      <c r="AB1310" s="58"/>
      <c r="AC1310" s="24"/>
      <c r="AD1310" s="26" t="s">
        <v>1050</v>
      </c>
      <c r="AE1310" s="26">
        <v>0</v>
      </c>
      <c r="AF1310" s="26"/>
      <c r="AG1310" s="26"/>
      <c r="AH1310" s="26"/>
      <c r="AI1310" s="26"/>
      <c r="AJ1310" s="26" t="s">
        <v>3493</v>
      </c>
      <c r="AK1310" s="24"/>
      <c r="AL1310" s="24" t="s">
        <v>3971</v>
      </c>
      <c r="AM1310" s="26"/>
      <c r="AN1310" s="26"/>
      <c r="AO1310" s="26"/>
      <c r="AP1310" s="26"/>
      <c r="AQ1310" s="26"/>
      <c r="AR1310" s="26" t="s">
        <v>129</v>
      </c>
      <c r="AS1310" s="26"/>
      <c r="AT1310" s="26"/>
      <c r="AU1310" s="26" t="s">
        <v>128</v>
      </c>
      <c r="AV1310" s="26" t="s">
        <v>128</v>
      </c>
      <c r="AW1310" s="26" t="s">
        <v>128</v>
      </c>
      <c r="AX1310" s="26" t="s">
        <v>129</v>
      </c>
      <c r="AY1310" s="26"/>
      <c r="AZ1310" s="26" t="s">
        <v>3970</v>
      </c>
      <c r="BA1310" s="41"/>
    </row>
    <row r="1311" spans="1:53" ht="16.05" customHeight="1" x14ac:dyDescent="0.3">
      <c r="A1311" s="26">
        <v>2014</v>
      </c>
      <c r="B1311" s="24" t="s">
        <v>357</v>
      </c>
      <c r="C1311" s="24" t="s">
        <v>358</v>
      </c>
      <c r="D1311" s="24" t="s">
        <v>2139</v>
      </c>
      <c r="E1311" s="25">
        <v>41803</v>
      </c>
      <c r="F1311" s="38">
        <v>0.5644813657407407</v>
      </c>
      <c r="G1311" s="22">
        <v>41803</v>
      </c>
      <c r="H1311" s="37">
        <v>0.79364583333333327</v>
      </c>
      <c r="I1311" s="34" t="s">
        <v>6250</v>
      </c>
      <c r="J1311" s="26">
        <v>33.271099999999997</v>
      </c>
      <c r="K1311" s="26">
        <v>75.561400000000006</v>
      </c>
      <c r="L1311" s="26">
        <v>28.7</v>
      </c>
      <c r="M1311" s="43">
        <v>4.7699999999999996</v>
      </c>
      <c r="N1311" s="43"/>
      <c r="O1311" s="57"/>
      <c r="P1311" s="57">
        <v>4.9000000000000004</v>
      </c>
      <c r="Q1311" s="57">
        <v>3.9</v>
      </c>
      <c r="R1311" s="57">
        <v>4.5999999999999996</v>
      </c>
      <c r="S1311" s="24" t="s">
        <v>5110</v>
      </c>
      <c r="T1311" s="26"/>
      <c r="U1311" s="24"/>
      <c r="V1311" s="41"/>
      <c r="W1311" s="41"/>
      <c r="X1311" s="26">
        <v>2</v>
      </c>
      <c r="Y1311" s="26">
        <v>2</v>
      </c>
      <c r="Z1311" s="26">
        <v>1</v>
      </c>
      <c r="AA1311" s="26"/>
      <c r="AB1311" s="41"/>
      <c r="AC1311" s="41" t="s">
        <v>4958</v>
      </c>
      <c r="AD1311" s="26" t="s">
        <v>2152</v>
      </c>
      <c r="AE1311" s="26" t="s">
        <v>232</v>
      </c>
      <c r="AF1311" s="41"/>
      <c r="AG1311" s="26"/>
      <c r="AH1311" s="26"/>
      <c r="AI1311" s="26"/>
      <c r="AJ1311" s="26" t="s">
        <v>1631</v>
      </c>
      <c r="AK1311" s="41" t="s">
        <v>99</v>
      </c>
      <c r="AL1311" s="24"/>
      <c r="AM1311" s="41"/>
      <c r="AN1311" s="41"/>
      <c r="AO1311" s="41"/>
      <c r="AP1311" s="41"/>
      <c r="AQ1311" s="41"/>
      <c r="AR1311" s="26" t="s">
        <v>129</v>
      </c>
      <c r="AS1311" s="26"/>
      <c r="AT1311" s="26"/>
      <c r="AU1311" s="26" t="s">
        <v>128</v>
      </c>
      <c r="AV1311" s="26" t="s">
        <v>128</v>
      </c>
      <c r="AW1311" s="26" t="s">
        <v>128</v>
      </c>
      <c r="AX1311" s="26" t="s">
        <v>129</v>
      </c>
      <c r="AY1311" s="26"/>
      <c r="AZ1311" s="26" t="s">
        <v>4959</v>
      </c>
      <c r="BA1311" s="41"/>
    </row>
    <row r="1312" spans="1:53" ht="16.05" customHeight="1" x14ac:dyDescent="0.3">
      <c r="A1312" s="23">
        <v>2014</v>
      </c>
      <c r="B1312" s="24" t="s">
        <v>443</v>
      </c>
      <c r="C1312" s="24" t="s">
        <v>635</v>
      </c>
      <c r="D1312" s="24" t="s">
        <v>635</v>
      </c>
      <c r="E1312" s="25">
        <v>41806</v>
      </c>
      <c r="F1312" s="38">
        <v>0.41982407407407413</v>
      </c>
      <c r="G1312" s="22">
        <v>41806</v>
      </c>
      <c r="H1312" s="37">
        <v>0.1698263888888889</v>
      </c>
      <c r="I1312" s="34" t="s">
        <v>6250</v>
      </c>
      <c r="J1312" s="43">
        <v>15.4</v>
      </c>
      <c r="K1312" s="43">
        <v>-92.03</v>
      </c>
      <c r="L1312" s="56">
        <v>14.2</v>
      </c>
      <c r="M1312" s="35">
        <v>5.0549999999999997</v>
      </c>
      <c r="N1312" s="43"/>
      <c r="O1312" s="57"/>
      <c r="P1312" s="57">
        <v>5.2</v>
      </c>
      <c r="Q1312" s="57">
        <v>4.4000000000000004</v>
      </c>
      <c r="R1312" s="57">
        <v>5.4</v>
      </c>
      <c r="S1312" s="27" t="s">
        <v>5372</v>
      </c>
      <c r="T1312" s="26"/>
      <c r="U1312" s="24" t="s">
        <v>867</v>
      </c>
      <c r="V1312" s="58"/>
      <c r="W1312" s="58"/>
      <c r="X1312" s="26">
        <v>0</v>
      </c>
      <c r="Y1312" s="26">
        <v>0</v>
      </c>
      <c r="Z1312" s="26">
        <v>0</v>
      </c>
      <c r="AA1312" s="26"/>
      <c r="AB1312" s="58"/>
      <c r="AC1312" s="24"/>
      <c r="AD1312" s="26" t="s">
        <v>2152</v>
      </c>
      <c r="AE1312" s="26" t="s">
        <v>232</v>
      </c>
      <c r="AF1312" s="26"/>
      <c r="AG1312" s="26"/>
      <c r="AH1312" s="26"/>
      <c r="AI1312" s="26"/>
      <c r="AJ1312" s="26" t="s">
        <v>1631</v>
      </c>
      <c r="AK1312" s="24"/>
      <c r="AL1312" s="24"/>
      <c r="AM1312" s="26"/>
      <c r="AN1312" s="26"/>
      <c r="AO1312" s="26"/>
      <c r="AP1312" s="26"/>
      <c r="AQ1312" s="26"/>
      <c r="AR1312" s="26" t="s">
        <v>129</v>
      </c>
      <c r="AS1312" s="26"/>
      <c r="AT1312" s="26"/>
      <c r="AU1312" s="26" t="s">
        <v>128</v>
      </c>
      <c r="AV1312" s="26" t="s">
        <v>128</v>
      </c>
      <c r="AW1312" s="26" t="s">
        <v>128</v>
      </c>
      <c r="AX1312" s="26" t="s">
        <v>129</v>
      </c>
      <c r="AY1312" s="26"/>
      <c r="AZ1312" s="26" t="s">
        <v>3972</v>
      </c>
      <c r="BA1312" s="41"/>
    </row>
    <row r="1313" spans="1:53" ht="16.05" customHeight="1" x14ac:dyDescent="0.3">
      <c r="A1313" s="23">
        <v>2014</v>
      </c>
      <c r="B1313" s="24" t="s">
        <v>357</v>
      </c>
      <c r="C1313" s="24" t="s">
        <v>358</v>
      </c>
      <c r="D1313" s="24" t="s">
        <v>3635</v>
      </c>
      <c r="E1313" s="25">
        <v>41807</v>
      </c>
      <c r="F1313" s="38">
        <v>0.72993090277777783</v>
      </c>
      <c r="G1313" s="22">
        <v>41807</v>
      </c>
      <c r="H1313" s="37">
        <v>0.95909722222222227</v>
      </c>
      <c r="I1313" s="34" t="s">
        <v>6250</v>
      </c>
      <c r="J1313" s="43">
        <v>32.305</v>
      </c>
      <c r="K1313" s="43">
        <v>76.52</v>
      </c>
      <c r="L1313" s="56">
        <v>0</v>
      </c>
      <c r="M1313" s="43">
        <v>4.21</v>
      </c>
      <c r="N1313" s="43"/>
      <c r="O1313" s="57"/>
      <c r="P1313" s="57">
        <v>4.2</v>
      </c>
      <c r="Q1313" s="57">
        <v>3.1</v>
      </c>
      <c r="R1313" s="57">
        <v>4.0999999999999996</v>
      </c>
      <c r="S1313" s="67" t="s">
        <v>5110</v>
      </c>
      <c r="T1313" s="26"/>
      <c r="U1313" s="24" t="s">
        <v>867</v>
      </c>
      <c r="V1313" s="58"/>
      <c r="W1313" s="58"/>
      <c r="X1313" s="26">
        <v>0</v>
      </c>
      <c r="Y1313" s="26">
        <v>0</v>
      </c>
      <c r="Z1313" s="26">
        <v>0</v>
      </c>
      <c r="AA1313" s="26"/>
      <c r="AB1313" s="58"/>
      <c r="AC1313" s="24"/>
      <c r="AD1313" s="26" t="s">
        <v>3483</v>
      </c>
      <c r="AE1313" s="26">
        <v>0</v>
      </c>
      <c r="AF1313" s="26"/>
      <c r="AG1313" s="26"/>
      <c r="AH1313" s="26"/>
      <c r="AI1313" s="26"/>
      <c r="AJ1313" s="26" t="s">
        <v>3476</v>
      </c>
      <c r="AK1313" s="24"/>
      <c r="AL1313" s="24" t="s">
        <v>3974</v>
      </c>
      <c r="AM1313" s="26"/>
      <c r="AN1313" s="26"/>
      <c r="AO1313" s="26"/>
      <c r="AP1313" s="26"/>
      <c r="AQ1313" s="26"/>
      <c r="AR1313" s="26" t="s">
        <v>129</v>
      </c>
      <c r="AS1313" s="26"/>
      <c r="AT1313" s="26"/>
      <c r="AU1313" s="26" t="s">
        <v>128</v>
      </c>
      <c r="AV1313" s="26" t="s">
        <v>128</v>
      </c>
      <c r="AW1313" s="26" t="s">
        <v>128</v>
      </c>
      <c r="AX1313" s="26" t="s">
        <v>129</v>
      </c>
      <c r="AY1313" s="26"/>
      <c r="AZ1313" s="26" t="s">
        <v>3973</v>
      </c>
      <c r="BA1313" s="41"/>
    </row>
    <row r="1314" spans="1:53" ht="16.05" customHeight="1" x14ac:dyDescent="0.3">
      <c r="A1314" s="23">
        <v>2014</v>
      </c>
      <c r="B1314" s="24" t="s">
        <v>187</v>
      </c>
      <c r="C1314" s="24" t="s">
        <v>188</v>
      </c>
      <c r="D1314" s="24" t="s">
        <v>3578</v>
      </c>
      <c r="E1314" s="25">
        <v>41810</v>
      </c>
      <c r="F1314" s="38">
        <v>0.95439895833333332</v>
      </c>
      <c r="G1314" s="22">
        <v>41811</v>
      </c>
      <c r="H1314" s="37">
        <v>0.14189814814814813</v>
      </c>
      <c r="I1314" s="34" t="s">
        <v>6250</v>
      </c>
      <c r="J1314" s="43">
        <v>29.873000000000001</v>
      </c>
      <c r="K1314" s="43">
        <v>50.86</v>
      </c>
      <c r="L1314" s="56">
        <v>11.8</v>
      </c>
      <c r="M1314" s="43">
        <v>4.71</v>
      </c>
      <c r="N1314" s="43"/>
      <c r="O1314" s="57"/>
      <c r="P1314" s="57">
        <v>5</v>
      </c>
      <c r="Q1314" s="57">
        <v>3.8</v>
      </c>
      <c r="R1314" s="57">
        <v>5.0999999999999996</v>
      </c>
      <c r="S1314" s="24" t="s">
        <v>5110</v>
      </c>
      <c r="T1314" s="26"/>
      <c r="U1314" s="24" t="s">
        <v>867</v>
      </c>
      <c r="V1314" s="58"/>
      <c r="W1314" s="58"/>
      <c r="X1314" s="26">
        <v>0</v>
      </c>
      <c r="Y1314" s="26">
        <v>0</v>
      </c>
      <c r="Z1314" s="26">
        <v>1</v>
      </c>
      <c r="AA1314" s="26"/>
      <c r="AB1314" s="58"/>
      <c r="AC1314" s="24"/>
      <c r="AD1314" s="26" t="s">
        <v>2152</v>
      </c>
      <c r="AE1314" s="26" t="s">
        <v>232</v>
      </c>
      <c r="AF1314" s="26"/>
      <c r="AG1314" s="26"/>
      <c r="AH1314" s="26"/>
      <c r="AI1314" s="26"/>
      <c r="AJ1314" s="26" t="s">
        <v>3493</v>
      </c>
      <c r="AK1314" s="24"/>
      <c r="AL1314" s="24" t="s">
        <v>3978</v>
      </c>
      <c r="AM1314" s="26"/>
      <c r="AN1314" s="26"/>
      <c r="AO1314" s="26"/>
      <c r="AP1314" s="26"/>
      <c r="AQ1314" s="26"/>
      <c r="AR1314" s="26" t="s">
        <v>129</v>
      </c>
      <c r="AS1314" s="26"/>
      <c r="AT1314" s="26"/>
      <c r="AU1314" s="26" t="s">
        <v>128</v>
      </c>
      <c r="AV1314" s="26" t="s">
        <v>128</v>
      </c>
      <c r="AW1314" s="26" t="s">
        <v>128</v>
      </c>
      <c r="AX1314" s="26" t="s">
        <v>129</v>
      </c>
      <c r="AY1314" s="26"/>
      <c r="AZ1314" s="26" t="s">
        <v>3977</v>
      </c>
      <c r="BA1314" s="41"/>
    </row>
    <row r="1315" spans="1:53" ht="16.05" customHeight="1" x14ac:dyDescent="0.3">
      <c r="A1315" s="23">
        <v>2014</v>
      </c>
      <c r="B1315" s="24" t="s">
        <v>393</v>
      </c>
      <c r="C1315" s="24" t="s">
        <v>1311</v>
      </c>
      <c r="D1315" s="24" t="s">
        <v>1311</v>
      </c>
      <c r="E1315" s="25">
        <v>41811</v>
      </c>
      <c r="F1315" s="38">
        <v>0.27087187499999998</v>
      </c>
      <c r="G1315" s="22">
        <v>41811</v>
      </c>
      <c r="H1315" s="37">
        <v>0.52086805555555549</v>
      </c>
      <c r="I1315" s="34" t="s">
        <v>6250</v>
      </c>
      <c r="J1315" s="43">
        <v>49.524000000000001</v>
      </c>
      <c r="K1315" s="43">
        <v>72.933000000000007</v>
      </c>
      <c r="L1315" s="56">
        <v>10.9</v>
      </c>
      <c r="M1315" s="43">
        <v>4.53</v>
      </c>
      <c r="N1315" s="43"/>
      <c r="O1315" s="57"/>
      <c r="P1315" s="57">
        <v>4.8</v>
      </c>
      <c r="Q1315" s="57">
        <v>3.5</v>
      </c>
      <c r="R1315" s="57">
        <v>4.8</v>
      </c>
      <c r="S1315" s="67" t="s">
        <v>5110</v>
      </c>
      <c r="T1315" s="26"/>
      <c r="U1315" s="24" t="s">
        <v>193</v>
      </c>
      <c r="V1315" s="58"/>
      <c r="W1315" s="58"/>
      <c r="X1315" s="26">
        <v>0</v>
      </c>
      <c r="Y1315" s="26">
        <v>0</v>
      </c>
      <c r="Z1315" s="26">
        <v>0</v>
      </c>
      <c r="AA1315" s="26"/>
      <c r="AB1315" s="58"/>
      <c r="AC1315" s="24"/>
      <c r="AD1315" s="26" t="s">
        <v>3483</v>
      </c>
      <c r="AE1315" s="26">
        <v>0</v>
      </c>
      <c r="AF1315" s="26"/>
      <c r="AG1315" s="26"/>
      <c r="AH1315" s="26"/>
      <c r="AI1315" s="26"/>
      <c r="AJ1315" s="26" t="s">
        <v>1631</v>
      </c>
      <c r="AK1315" s="24"/>
      <c r="AL1315" s="24"/>
      <c r="AM1315" s="26"/>
      <c r="AN1315" s="26"/>
      <c r="AO1315" s="26"/>
      <c r="AP1315" s="26"/>
      <c r="AQ1315" s="26"/>
      <c r="AR1315" s="26" t="s">
        <v>129</v>
      </c>
      <c r="AS1315" s="26"/>
      <c r="AT1315" s="26"/>
      <c r="AU1315" s="26" t="s">
        <v>128</v>
      </c>
      <c r="AV1315" s="26" t="s">
        <v>128</v>
      </c>
      <c r="AW1315" s="26" t="s">
        <v>128</v>
      </c>
      <c r="AX1315" s="26" t="s">
        <v>129</v>
      </c>
      <c r="AY1315" s="26"/>
      <c r="AZ1315" s="26" t="s">
        <v>3979</v>
      </c>
      <c r="BA1315" s="41"/>
    </row>
    <row r="1316" spans="1:53" ht="16.05" customHeight="1" x14ac:dyDescent="0.3">
      <c r="A1316" s="23">
        <v>2014</v>
      </c>
      <c r="B1316" s="24" t="s">
        <v>218</v>
      </c>
      <c r="C1316" s="24" t="s">
        <v>426</v>
      </c>
      <c r="D1316" s="24" t="s">
        <v>1914</v>
      </c>
      <c r="E1316" s="25">
        <v>41812</v>
      </c>
      <c r="F1316" s="38">
        <v>0.27699537037037036</v>
      </c>
      <c r="G1316" s="25">
        <v>41812</v>
      </c>
      <c r="H1316" s="38">
        <v>0.56865740740740744</v>
      </c>
      <c r="I1316" s="34" t="s">
        <v>6252</v>
      </c>
      <c r="J1316" s="43">
        <v>-8.1999999999999993</v>
      </c>
      <c r="K1316" s="43">
        <v>108.1</v>
      </c>
      <c r="L1316" s="56">
        <v>65.2</v>
      </c>
      <c r="M1316" s="35">
        <v>5.0750000000000002</v>
      </c>
      <c r="N1316" s="43"/>
      <c r="O1316" s="57"/>
      <c r="P1316" s="57">
        <v>5</v>
      </c>
      <c r="Q1316" s="57"/>
      <c r="R1316" s="57">
        <v>5.5</v>
      </c>
      <c r="S1316" s="27" t="s">
        <v>5349</v>
      </c>
      <c r="T1316" s="26"/>
      <c r="U1316" s="24" t="s">
        <v>867</v>
      </c>
      <c r="V1316" s="58"/>
      <c r="W1316" s="58"/>
      <c r="X1316" s="26">
        <v>0</v>
      </c>
      <c r="Y1316" s="26">
        <v>0</v>
      </c>
      <c r="Z1316" s="26">
        <v>0</v>
      </c>
      <c r="AA1316" s="26"/>
      <c r="AB1316" s="58"/>
      <c r="AC1316" s="24"/>
      <c r="AD1316" s="26" t="s">
        <v>1050</v>
      </c>
      <c r="AE1316" s="26">
        <v>0</v>
      </c>
      <c r="AF1316" s="26"/>
      <c r="AG1316" s="26"/>
      <c r="AH1316" s="26"/>
      <c r="AI1316" s="26"/>
      <c r="AJ1316" s="26" t="s">
        <v>1631</v>
      </c>
      <c r="AK1316" s="24"/>
      <c r="AL1316" s="24"/>
      <c r="AM1316" s="26"/>
      <c r="AN1316" s="26"/>
      <c r="AO1316" s="26"/>
      <c r="AP1316" s="26"/>
      <c r="AQ1316" s="26"/>
      <c r="AR1316" s="26" t="s">
        <v>129</v>
      </c>
      <c r="AS1316" s="26"/>
      <c r="AT1316" s="26"/>
      <c r="AU1316" s="26" t="s">
        <v>128</v>
      </c>
      <c r="AV1316" s="26" t="s">
        <v>128</v>
      </c>
      <c r="AW1316" s="26" t="s">
        <v>128</v>
      </c>
      <c r="AX1316" s="26" t="s">
        <v>129</v>
      </c>
      <c r="AY1316" s="26"/>
      <c r="AZ1316" s="26" t="s">
        <v>3980</v>
      </c>
      <c r="BA1316" s="41"/>
    </row>
    <row r="1317" spans="1:53" ht="16.05" customHeight="1" x14ac:dyDescent="0.3">
      <c r="A1317" s="23">
        <v>2014</v>
      </c>
      <c r="B1317" s="24" t="s">
        <v>269</v>
      </c>
      <c r="C1317" s="24" t="s">
        <v>270</v>
      </c>
      <c r="D1317" s="24" t="s">
        <v>3877</v>
      </c>
      <c r="E1317" s="25">
        <v>41812</v>
      </c>
      <c r="F1317" s="38">
        <v>0.75414351851851846</v>
      </c>
      <c r="G1317" s="22">
        <v>41812</v>
      </c>
      <c r="H1317" s="37">
        <v>0.5458101851851852</v>
      </c>
      <c r="I1317" s="34" t="s">
        <v>6250</v>
      </c>
      <c r="J1317" s="43">
        <v>-13.81</v>
      </c>
      <c r="K1317" s="43">
        <v>-75.53</v>
      </c>
      <c r="L1317" s="56">
        <v>77.599999999999994</v>
      </c>
      <c r="M1317" s="35">
        <v>5.21</v>
      </c>
      <c r="N1317" s="43"/>
      <c r="O1317" s="57"/>
      <c r="P1317" s="57">
        <v>4.9000000000000004</v>
      </c>
      <c r="Q1317" s="57"/>
      <c r="R1317" s="57">
        <v>5.5</v>
      </c>
      <c r="S1317" s="24" t="s">
        <v>5332</v>
      </c>
      <c r="T1317" s="26"/>
      <c r="U1317" s="24" t="s">
        <v>867</v>
      </c>
      <c r="V1317" s="58"/>
      <c r="W1317" s="58"/>
      <c r="X1317" s="26">
        <v>0</v>
      </c>
      <c r="Y1317" s="26">
        <v>0</v>
      </c>
      <c r="Z1317" s="26">
        <v>4</v>
      </c>
      <c r="AA1317" s="26"/>
      <c r="AB1317" s="58"/>
      <c r="AC1317" s="24"/>
      <c r="AD1317" s="26"/>
      <c r="AE1317" s="26"/>
      <c r="AF1317" s="26"/>
      <c r="AG1317" s="26"/>
      <c r="AH1317" s="26"/>
      <c r="AI1317" s="26"/>
      <c r="AJ1317" s="26" t="s">
        <v>1631</v>
      </c>
      <c r="AK1317" s="24"/>
      <c r="AL1317" s="24"/>
      <c r="AM1317" s="26"/>
      <c r="AN1317" s="26"/>
      <c r="AO1317" s="26"/>
      <c r="AP1317" s="26"/>
      <c r="AQ1317" s="26"/>
      <c r="AR1317" s="26" t="s">
        <v>129</v>
      </c>
      <c r="AS1317" s="26"/>
      <c r="AT1317" s="26"/>
      <c r="AU1317" s="26" t="s">
        <v>128</v>
      </c>
      <c r="AV1317" s="26" t="s">
        <v>128</v>
      </c>
      <c r="AW1317" s="26" t="s">
        <v>128</v>
      </c>
      <c r="AX1317" s="26" t="s">
        <v>129</v>
      </c>
      <c r="AY1317" s="26"/>
      <c r="AZ1317" s="26" t="s">
        <v>3981</v>
      </c>
      <c r="BA1317" s="41"/>
    </row>
    <row r="1318" spans="1:53" ht="16.05" customHeight="1" x14ac:dyDescent="0.3">
      <c r="A1318" s="23">
        <v>2014</v>
      </c>
      <c r="B1318" s="24" t="s">
        <v>269</v>
      </c>
      <c r="C1318" s="24" t="s">
        <v>1567</v>
      </c>
      <c r="D1318" s="24" t="s">
        <v>1567</v>
      </c>
      <c r="E1318" s="25">
        <v>41818</v>
      </c>
      <c r="F1318" s="38">
        <v>0.45126087962962963</v>
      </c>
      <c r="G1318" s="22">
        <v>41818</v>
      </c>
      <c r="H1318" s="37">
        <v>0.28459490740740739</v>
      </c>
      <c r="I1318" s="34" t="s">
        <v>6250</v>
      </c>
      <c r="J1318" s="43">
        <v>-18.023</v>
      </c>
      <c r="K1318" s="43">
        <v>-63.834000000000003</v>
      </c>
      <c r="L1318" s="56">
        <v>10</v>
      </c>
      <c r="M1318" s="43">
        <v>4.46</v>
      </c>
      <c r="N1318" s="43"/>
      <c r="O1318" s="57"/>
      <c r="P1318" s="57">
        <v>4.5</v>
      </c>
      <c r="Q1318" s="57">
        <v>3.4</v>
      </c>
      <c r="R1318" s="57">
        <v>4.5999999999999996</v>
      </c>
      <c r="S1318" s="67" t="s">
        <v>5110</v>
      </c>
      <c r="T1318" s="26"/>
      <c r="U1318" s="24" t="s">
        <v>867</v>
      </c>
      <c r="V1318" s="58"/>
      <c r="W1318" s="58"/>
      <c r="X1318" s="26">
        <v>0</v>
      </c>
      <c r="Y1318" s="26">
        <v>0</v>
      </c>
      <c r="Z1318" s="26">
        <v>0</v>
      </c>
      <c r="AA1318" s="26"/>
      <c r="AB1318" s="58"/>
      <c r="AC1318" s="24"/>
      <c r="AD1318" s="26" t="s">
        <v>1050</v>
      </c>
      <c r="AE1318" s="26">
        <v>0</v>
      </c>
      <c r="AF1318" s="26"/>
      <c r="AG1318" s="26"/>
      <c r="AH1318" s="26"/>
      <c r="AI1318" s="26"/>
      <c r="AJ1318" s="26" t="s">
        <v>1631</v>
      </c>
      <c r="AK1318" s="24" t="s">
        <v>1227</v>
      </c>
      <c r="AL1318" s="24"/>
      <c r="AM1318" s="26"/>
      <c r="AN1318" s="26"/>
      <c r="AO1318" s="26"/>
      <c r="AP1318" s="26"/>
      <c r="AQ1318" s="26"/>
      <c r="AR1318" s="26" t="s">
        <v>129</v>
      </c>
      <c r="AS1318" s="26"/>
      <c r="AT1318" s="26"/>
      <c r="AU1318" s="26" t="s">
        <v>128</v>
      </c>
      <c r="AV1318" s="26" t="s">
        <v>128</v>
      </c>
      <c r="AW1318" s="26" t="s">
        <v>128</v>
      </c>
      <c r="AX1318" s="26" t="s">
        <v>129</v>
      </c>
      <c r="AY1318" s="26"/>
      <c r="AZ1318" s="26" t="s">
        <v>3982</v>
      </c>
      <c r="BA1318" s="41"/>
    </row>
    <row r="1319" spans="1:53" ht="16.05" customHeight="1" x14ac:dyDescent="0.3">
      <c r="A1319" s="23">
        <v>2014</v>
      </c>
      <c r="B1319" s="24" t="s">
        <v>148</v>
      </c>
      <c r="C1319" s="24" t="s">
        <v>191</v>
      </c>
      <c r="D1319" s="24" t="s">
        <v>3983</v>
      </c>
      <c r="E1319" s="25">
        <v>41819</v>
      </c>
      <c r="F1319" s="38">
        <v>0.2080613425925926</v>
      </c>
      <c r="G1319" s="22">
        <v>41818</v>
      </c>
      <c r="H1319" s="37">
        <v>0.91638888888888881</v>
      </c>
      <c r="I1319" s="34" t="s">
        <v>6250</v>
      </c>
      <c r="J1319" s="43">
        <v>32.659999999999997</v>
      </c>
      <c r="K1319" s="43">
        <v>-109.12</v>
      </c>
      <c r="L1319" s="56">
        <v>14.3</v>
      </c>
      <c r="M1319" s="35">
        <v>5.319</v>
      </c>
      <c r="N1319" s="43"/>
      <c r="O1319" s="57"/>
      <c r="P1319" s="57">
        <v>5.4</v>
      </c>
      <c r="Q1319" s="57">
        <v>5</v>
      </c>
      <c r="R1319" s="57">
        <v>5.2</v>
      </c>
      <c r="S1319" s="24" t="s">
        <v>5297</v>
      </c>
      <c r="T1319" s="26" t="s">
        <v>139</v>
      </c>
      <c r="U1319" s="24" t="s">
        <v>867</v>
      </c>
      <c r="V1319" s="58"/>
      <c r="W1319" s="58"/>
      <c r="X1319" s="26">
        <v>0</v>
      </c>
      <c r="Y1319" s="26">
        <v>0</v>
      </c>
      <c r="Z1319" s="26">
        <v>0</v>
      </c>
      <c r="AA1319" s="26"/>
      <c r="AB1319" s="58"/>
      <c r="AC1319" s="24"/>
      <c r="AD1319" s="26" t="s">
        <v>3483</v>
      </c>
      <c r="AE1319" s="26">
        <v>0</v>
      </c>
      <c r="AF1319" s="26"/>
      <c r="AG1319" s="26"/>
      <c r="AH1319" s="26"/>
      <c r="AI1319" s="26"/>
      <c r="AJ1319" s="26" t="s">
        <v>1631</v>
      </c>
      <c r="AK1319" s="24" t="s">
        <v>290</v>
      </c>
      <c r="AL1319" s="24"/>
      <c r="AM1319" s="26"/>
      <c r="AN1319" s="26"/>
      <c r="AO1319" s="26"/>
      <c r="AP1319" s="26"/>
      <c r="AQ1319" s="26"/>
      <c r="AR1319" s="26" t="s">
        <v>129</v>
      </c>
      <c r="AS1319" s="26"/>
      <c r="AT1319" s="26"/>
      <c r="AU1319" s="26" t="s">
        <v>128</v>
      </c>
      <c r="AV1319" s="26" t="s">
        <v>128</v>
      </c>
      <c r="AW1319" s="26" t="s">
        <v>128</v>
      </c>
      <c r="AX1319" s="26" t="s">
        <v>129</v>
      </c>
      <c r="AY1319" s="26"/>
      <c r="AZ1319" s="26" t="s">
        <v>3984</v>
      </c>
      <c r="BA1319" s="41"/>
    </row>
    <row r="1320" spans="1:53" ht="16.05" customHeight="1" x14ac:dyDescent="0.3">
      <c r="A1320" s="23">
        <v>2014</v>
      </c>
      <c r="B1320" s="24" t="s">
        <v>123</v>
      </c>
      <c r="C1320" s="24" t="s">
        <v>901</v>
      </c>
      <c r="D1320" s="24" t="s">
        <v>901</v>
      </c>
      <c r="E1320" s="25">
        <v>41819</v>
      </c>
      <c r="F1320" s="38">
        <v>0.72648148148148151</v>
      </c>
      <c r="G1320" s="22">
        <v>41819</v>
      </c>
      <c r="H1320" s="37">
        <v>0.89314814814814814</v>
      </c>
      <c r="I1320" s="34" t="s">
        <v>6250</v>
      </c>
      <c r="J1320" s="43">
        <v>41.886000000000003</v>
      </c>
      <c r="K1320" s="43">
        <v>46.710999999999999</v>
      </c>
      <c r="L1320" s="56">
        <v>7</v>
      </c>
      <c r="M1320" s="43">
        <v>5</v>
      </c>
      <c r="N1320" s="43"/>
      <c r="O1320" s="57"/>
      <c r="P1320" s="57">
        <v>5</v>
      </c>
      <c r="Q1320" s="57">
        <v>5</v>
      </c>
      <c r="R1320" s="57">
        <v>5.2</v>
      </c>
      <c r="S1320" s="24" t="s">
        <v>5417</v>
      </c>
      <c r="T1320" s="26"/>
      <c r="U1320" s="24" t="s">
        <v>867</v>
      </c>
      <c r="V1320" s="58"/>
      <c r="W1320" s="58"/>
      <c r="X1320" s="26">
        <v>0</v>
      </c>
      <c r="Y1320" s="26">
        <v>0</v>
      </c>
      <c r="Z1320" s="26">
        <v>0</v>
      </c>
      <c r="AA1320" s="26"/>
      <c r="AB1320" s="58"/>
      <c r="AC1320" s="24"/>
      <c r="AD1320" s="26" t="s">
        <v>2152</v>
      </c>
      <c r="AE1320" s="26" t="s">
        <v>232</v>
      </c>
      <c r="AF1320" s="26"/>
      <c r="AG1320" s="26"/>
      <c r="AH1320" s="26"/>
      <c r="AI1320" s="26"/>
      <c r="AJ1320" s="26" t="s">
        <v>1631</v>
      </c>
      <c r="AK1320" s="24"/>
      <c r="AL1320" s="24"/>
      <c r="AM1320" s="26"/>
      <c r="AN1320" s="26"/>
      <c r="AO1320" s="26"/>
      <c r="AP1320" s="26"/>
      <c r="AQ1320" s="26"/>
      <c r="AR1320" s="26" t="s">
        <v>129</v>
      </c>
      <c r="AS1320" s="26"/>
      <c r="AT1320" s="26"/>
      <c r="AU1320" s="26" t="s">
        <v>128</v>
      </c>
      <c r="AV1320" s="26" t="s">
        <v>128</v>
      </c>
      <c r="AW1320" s="26" t="s">
        <v>128</v>
      </c>
      <c r="AX1320" s="26" t="s">
        <v>129</v>
      </c>
      <c r="AY1320" s="26"/>
      <c r="AZ1320" s="26" t="s">
        <v>3985</v>
      </c>
      <c r="BA1320" s="41"/>
    </row>
    <row r="1321" spans="1:53" ht="15.6" customHeight="1" x14ac:dyDescent="0.3">
      <c r="A1321" s="26">
        <v>2014</v>
      </c>
      <c r="B1321" s="24" t="s">
        <v>123</v>
      </c>
      <c r="C1321" s="24" t="s">
        <v>124</v>
      </c>
      <c r="D1321" s="24" t="s">
        <v>4938</v>
      </c>
      <c r="E1321" s="25">
        <v>41823</v>
      </c>
      <c r="F1321" s="38">
        <v>0.21164745370370372</v>
      </c>
      <c r="G1321" s="22">
        <v>41823</v>
      </c>
      <c r="H1321" s="37">
        <v>0.33664351851851854</v>
      </c>
      <c r="I1321" s="34" t="s">
        <v>6250</v>
      </c>
      <c r="J1321" s="26">
        <v>40.213000000000001</v>
      </c>
      <c r="K1321" s="26">
        <v>27.96</v>
      </c>
      <c r="L1321" s="26">
        <v>12.6</v>
      </c>
      <c r="M1321" s="43">
        <v>4.5</v>
      </c>
      <c r="N1321" s="43"/>
      <c r="O1321" s="57">
        <v>4.5</v>
      </c>
      <c r="P1321" s="57">
        <v>4.3</v>
      </c>
      <c r="Q1321" s="57">
        <v>3.8</v>
      </c>
      <c r="R1321" s="57">
        <v>4.5</v>
      </c>
      <c r="S1321" s="24" t="s">
        <v>5443</v>
      </c>
      <c r="T1321" s="26"/>
      <c r="U1321" s="24"/>
      <c r="V1321" s="41"/>
      <c r="W1321" s="41"/>
      <c r="X1321" s="26">
        <v>0</v>
      </c>
      <c r="Y1321" s="26">
        <v>0</v>
      </c>
      <c r="Z1321" s="26">
        <v>0</v>
      </c>
      <c r="AA1321" s="26"/>
      <c r="AB1321" s="41"/>
      <c r="AC1321" s="41"/>
      <c r="AD1321" s="26" t="s">
        <v>1050</v>
      </c>
      <c r="AE1321" s="26">
        <v>0</v>
      </c>
      <c r="AF1321" s="41"/>
      <c r="AG1321" s="26"/>
      <c r="AH1321" s="26"/>
      <c r="AI1321" s="26"/>
      <c r="AJ1321" s="26" t="s">
        <v>1631</v>
      </c>
      <c r="AK1321" s="41"/>
      <c r="AL1321" s="24"/>
      <c r="AM1321" s="41"/>
      <c r="AN1321" s="41"/>
      <c r="AO1321" s="41"/>
      <c r="AP1321" s="41"/>
      <c r="AQ1321" s="41"/>
      <c r="AR1321" s="26" t="s">
        <v>129</v>
      </c>
      <c r="AS1321" s="26"/>
      <c r="AT1321" s="26"/>
      <c r="AU1321" s="26" t="s">
        <v>128</v>
      </c>
      <c r="AV1321" s="26" t="s">
        <v>128</v>
      </c>
      <c r="AW1321" s="26" t="s">
        <v>128</v>
      </c>
      <c r="AX1321" s="26" t="s">
        <v>129</v>
      </c>
      <c r="AY1321" s="26"/>
      <c r="AZ1321" s="26" t="s">
        <v>4961</v>
      </c>
      <c r="BA1321" s="41"/>
    </row>
    <row r="1322" spans="1:53" ht="16.05" customHeight="1" x14ac:dyDescent="0.3">
      <c r="A1322" s="26">
        <v>2014</v>
      </c>
      <c r="B1322" s="24" t="s">
        <v>357</v>
      </c>
      <c r="C1322" s="24" t="s">
        <v>648</v>
      </c>
      <c r="D1322" s="24" t="s">
        <v>2139</v>
      </c>
      <c r="E1322" s="25">
        <v>41823</v>
      </c>
      <c r="F1322" s="38">
        <v>0.86111423611111115</v>
      </c>
      <c r="G1322" s="22">
        <v>41824</v>
      </c>
      <c r="H1322" s="37">
        <v>6.9444444444444434E-2</v>
      </c>
      <c r="I1322" s="34" t="s">
        <v>6250</v>
      </c>
      <c r="J1322" s="26">
        <v>35.496299999999998</v>
      </c>
      <c r="K1322" s="26">
        <v>75.049000000000007</v>
      </c>
      <c r="L1322" s="26">
        <v>27.8</v>
      </c>
      <c r="M1322" s="43">
        <v>5.0199999999999996</v>
      </c>
      <c r="N1322" s="43"/>
      <c r="O1322" s="57"/>
      <c r="P1322" s="57">
        <v>4.8</v>
      </c>
      <c r="Q1322" s="57"/>
      <c r="R1322" s="57">
        <v>5</v>
      </c>
      <c r="S1322" s="24" t="s">
        <v>5110</v>
      </c>
      <c r="T1322" s="26"/>
      <c r="U1322" s="24"/>
      <c r="V1322" s="41"/>
      <c r="W1322" s="41"/>
      <c r="X1322" s="26">
        <v>0</v>
      </c>
      <c r="Y1322" s="26">
        <v>0</v>
      </c>
      <c r="Z1322" s="26">
        <v>0</v>
      </c>
      <c r="AA1322" s="26"/>
      <c r="AB1322" s="41"/>
      <c r="AC1322" s="41"/>
      <c r="AD1322" s="26" t="s">
        <v>2152</v>
      </c>
      <c r="AE1322" s="26" t="s">
        <v>232</v>
      </c>
      <c r="AF1322" s="41"/>
      <c r="AG1322" s="26"/>
      <c r="AH1322" s="26"/>
      <c r="AI1322" s="26"/>
      <c r="AJ1322" s="26" t="s">
        <v>1631</v>
      </c>
      <c r="AK1322" s="41"/>
      <c r="AL1322" s="24"/>
      <c r="AM1322" s="41"/>
      <c r="AN1322" s="41"/>
      <c r="AO1322" s="41"/>
      <c r="AP1322" s="41"/>
      <c r="AQ1322" s="41"/>
      <c r="AR1322" s="26" t="s">
        <v>129</v>
      </c>
      <c r="AS1322" s="26"/>
      <c r="AT1322" s="26"/>
      <c r="AU1322" s="26" t="s">
        <v>128</v>
      </c>
      <c r="AV1322" s="26" t="s">
        <v>128</v>
      </c>
      <c r="AW1322" s="26" t="s">
        <v>128</v>
      </c>
      <c r="AX1322" s="26" t="s">
        <v>129</v>
      </c>
      <c r="AY1322" s="26"/>
      <c r="AZ1322" s="26" t="s">
        <v>4960</v>
      </c>
      <c r="BA1322" s="41"/>
    </row>
    <row r="1323" spans="1:53" ht="16.05" customHeight="1" x14ac:dyDescent="0.3">
      <c r="A1323" s="23">
        <v>2014</v>
      </c>
      <c r="B1323" s="24" t="s">
        <v>187</v>
      </c>
      <c r="C1323" s="24" t="s">
        <v>188</v>
      </c>
      <c r="D1323" s="24" t="s">
        <v>3590</v>
      </c>
      <c r="E1323" s="25">
        <v>41825</v>
      </c>
      <c r="F1323" s="38">
        <v>0.13320127314814814</v>
      </c>
      <c r="G1323" s="22">
        <v>41825</v>
      </c>
      <c r="H1323" s="37">
        <v>0.32070601851851849</v>
      </c>
      <c r="I1323" s="34" t="s">
        <v>6250</v>
      </c>
      <c r="J1323" s="43">
        <v>28.367999999999999</v>
      </c>
      <c r="K1323" s="43">
        <v>55.051000000000002</v>
      </c>
      <c r="L1323" s="56">
        <v>10</v>
      </c>
      <c r="M1323" s="43">
        <v>4.5030000000000001</v>
      </c>
      <c r="N1323" s="43"/>
      <c r="O1323" s="57"/>
      <c r="P1323" s="57">
        <v>4.7</v>
      </c>
      <c r="Q1323" s="57">
        <v>3.6</v>
      </c>
      <c r="R1323" s="57">
        <v>4.9000000000000004</v>
      </c>
      <c r="S1323" s="24" t="s">
        <v>6052</v>
      </c>
      <c r="T1323" s="26"/>
      <c r="U1323" s="24" t="s">
        <v>867</v>
      </c>
      <c r="V1323" s="58"/>
      <c r="W1323" s="58"/>
      <c r="X1323" s="26">
        <v>0</v>
      </c>
      <c r="Y1323" s="26">
        <v>0</v>
      </c>
      <c r="Z1323" s="26">
        <v>0</v>
      </c>
      <c r="AA1323" s="26"/>
      <c r="AB1323" s="58"/>
      <c r="AC1323" s="24"/>
      <c r="AD1323" s="26" t="s">
        <v>3483</v>
      </c>
      <c r="AE1323" s="26">
        <v>0</v>
      </c>
      <c r="AF1323" s="26"/>
      <c r="AG1323" s="26"/>
      <c r="AH1323" s="26"/>
      <c r="AI1323" s="26"/>
      <c r="AJ1323" s="26" t="s">
        <v>1631</v>
      </c>
      <c r="AK1323" s="24"/>
      <c r="AL1323" s="24"/>
      <c r="AM1323" s="26"/>
      <c r="AN1323" s="26"/>
      <c r="AO1323" s="26"/>
      <c r="AP1323" s="26"/>
      <c r="AQ1323" s="26"/>
      <c r="AR1323" s="26" t="s">
        <v>129</v>
      </c>
      <c r="AS1323" s="26"/>
      <c r="AT1323" s="26"/>
      <c r="AU1323" s="26" t="s">
        <v>128</v>
      </c>
      <c r="AV1323" s="26" t="s">
        <v>128</v>
      </c>
      <c r="AW1323" s="26" t="s">
        <v>128</v>
      </c>
      <c r="AX1323" s="26" t="s">
        <v>129</v>
      </c>
      <c r="AY1323" s="26"/>
      <c r="AZ1323" s="26" t="s">
        <v>3986</v>
      </c>
      <c r="BA1323" s="41"/>
    </row>
    <row r="1324" spans="1:53" ht="16.05" customHeight="1" x14ac:dyDescent="0.3">
      <c r="A1324" s="23">
        <v>2014</v>
      </c>
      <c r="B1324" s="24" t="s">
        <v>153</v>
      </c>
      <c r="C1324" s="24" t="s">
        <v>860</v>
      </c>
      <c r="D1324" s="24" t="s">
        <v>860</v>
      </c>
      <c r="E1324" s="25">
        <v>41825</v>
      </c>
      <c r="F1324" s="38">
        <v>0.50346365740740739</v>
      </c>
      <c r="G1324" s="22">
        <v>41825</v>
      </c>
      <c r="H1324" s="37">
        <v>0.58679398148148143</v>
      </c>
      <c r="I1324" s="34" t="s">
        <v>6250</v>
      </c>
      <c r="J1324" s="43">
        <v>51.383000000000003</v>
      </c>
      <c r="K1324" s="43">
        <v>16.047999999999998</v>
      </c>
      <c r="L1324" s="56">
        <v>0</v>
      </c>
      <c r="M1324" s="43">
        <v>4.32</v>
      </c>
      <c r="N1324" s="43"/>
      <c r="O1324" s="57"/>
      <c r="P1324" s="57">
        <v>4.2</v>
      </c>
      <c r="Q1324" s="57">
        <v>4.0999999999999996</v>
      </c>
      <c r="R1324" s="57">
        <v>4.4000000000000004</v>
      </c>
      <c r="S1324" s="67" t="s">
        <v>5110</v>
      </c>
      <c r="T1324" s="26"/>
      <c r="U1324" s="24" t="s">
        <v>193</v>
      </c>
      <c r="V1324" s="58"/>
      <c r="W1324" s="58"/>
      <c r="X1324" s="26">
        <v>0</v>
      </c>
      <c r="Y1324" s="26">
        <v>0</v>
      </c>
      <c r="Z1324" s="26">
        <v>3</v>
      </c>
      <c r="AA1324" s="26"/>
      <c r="AB1324" s="58"/>
      <c r="AC1324" s="24"/>
      <c r="AD1324" s="26" t="s">
        <v>3489</v>
      </c>
      <c r="AE1324" s="26">
        <v>0</v>
      </c>
      <c r="AF1324" s="26"/>
      <c r="AG1324" s="26"/>
      <c r="AH1324" s="26"/>
      <c r="AI1324" s="26"/>
      <c r="AJ1324" s="26" t="s">
        <v>1631</v>
      </c>
      <c r="AK1324" s="24"/>
      <c r="AL1324" s="24"/>
      <c r="AM1324" s="26"/>
      <c r="AN1324" s="26"/>
      <c r="AO1324" s="26"/>
      <c r="AP1324" s="26"/>
      <c r="AQ1324" s="26"/>
      <c r="AR1324" s="26" t="s">
        <v>129</v>
      </c>
      <c r="AS1324" s="26"/>
      <c r="AT1324" s="26"/>
      <c r="AU1324" s="26" t="s">
        <v>128</v>
      </c>
      <c r="AV1324" s="26" t="s">
        <v>128</v>
      </c>
      <c r="AW1324" s="26" t="s">
        <v>128</v>
      </c>
      <c r="AX1324" s="26" t="s">
        <v>129</v>
      </c>
      <c r="AY1324" s="26"/>
      <c r="AZ1324" s="26" t="s">
        <v>3987</v>
      </c>
      <c r="BA1324" s="41"/>
    </row>
    <row r="1325" spans="1:53" ht="16.05" customHeight="1" x14ac:dyDescent="0.3">
      <c r="A1325" s="23">
        <v>2014</v>
      </c>
      <c r="B1325" s="24" t="s">
        <v>187</v>
      </c>
      <c r="C1325" s="24" t="s">
        <v>1632</v>
      </c>
      <c r="D1325" s="24" t="s">
        <v>1632</v>
      </c>
      <c r="E1325" s="25">
        <v>41825</v>
      </c>
      <c r="F1325" s="38">
        <v>0.90386828703703703</v>
      </c>
      <c r="G1325" s="22">
        <v>41826</v>
      </c>
      <c r="H1325" s="37">
        <v>2.8865740740740744E-2</v>
      </c>
      <c r="I1325" s="34" t="s">
        <v>6250</v>
      </c>
      <c r="J1325" s="43">
        <v>33.582999999999998</v>
      </c>
      <c r="K1325" s="43">
        <v>35.457999999999998</v>
      </c>
      <c r="L1325" s="56">
        <v>1.7</v>
      </c>
      <c r="M1325" s="43">
        <v>3.98</v>
      </c>
      <c r="N1325" s="43"/>
      <c r="O1325" s="57"/>
      <c r="P1325" s="57">
        <v>4.0999999999999996</v>
      </c>
      <c r="Q1325" s="57">
        <v>2.7</v>
      </c>
      <c r="R1325" s="57">
        <v>4</v>
      </c>
      <c r="S1325" s="67" t="s">
        <v>5110</v>
      </c>
      <c r="T1325" s="26"/>
      <c r="U1325" s="24" t="s">
        <v>867</v>
      </c>
      <c r="V1325" s="58"/>
      <c r="W1325" s="58"/>
      <c r="X1325" s="26">
        <v>0</v>
      </c>
      <c r="Y1325" s="26">
        <v>0</v>
      </c>
      <c r="Z1325" s="26">
        <v>0</v>
      </c>
      <c r="AA1325" s="26"/>
      <c r="AB1325" s="58"/>
      <c r="AC1325" s="24"/>
      <c r="AD1325" s="26" t="s">
        <v>3483</v>
      </c>
      <c r="AE1325" s="26">
        <v>0</v>
      </c>
      <c r="AF1325" s="26"/>
      <c r="AG1325" s="26"/>
      <c r="AH1325" s="26"/>
      <c r="AI1325" s="26"/>
      <c r="AJ1325" s="26" t="s">
        <v>1631</v>
      </c>
      <c r="AK1325" s="24"/>
      <c r="AL1325" s="24"/>
      <c r="AM1325" s="26"/>
      <c r="AN1325" s="26"/>
      <c r="AO1325" s="26"/>
      <c r="AP1325" s="26"/>
      <c r="AQ1325" s="26"/>
      <c r="AR1325" s="26" t="s">
        <v>129</v>
      </c>
      <c r="AS1325" s="26"/>
      <c r="AT1325" s="26"/>
      <c r="AU1325" s="26" t="s">
        <v>128</v>
      </c>
      <c r="AV1325" s="26" t="s">
        <v>128</v>
      </c>
      <c r="AW1325" s="26" t="s">
        <v>128</v>
      </c>
      <c r="AX1325" s="26" t="s">
        <v>129</v>
      </c>
      <c r="AY1325" s="26"/>
      <c r="AZ1325" s="26" t="s">
        <v>3988</v>
      </c>
      <c r="BA1325" s="41"/>
    </row>
    <row r="1326" spans="1:53" ht="16.05" customHeight="1" x14ac:dyDescent="0.3">
      <c r="A1326" s="23">
        <v>2014</v>
      </c>
      <c r="B1326" s="24" t="s">
        <v>598</v>
      </c>
      <c r="C1326" s="24" t="s">
        <v>598</v>
      </c>
      <c r="D1326" s="24" t="s">
        <v>3989</v>
      </c>
      <c r="E1326" s="25">
        <v>41828</v>
      </c>
      <c r="F1326" s="38">
        <v>0.37876157407407413</v>
      </c>
      <c r="G1326" s="22">
        <v>41828</v>
      </c>
      <c r="H1326" s="37">
        <v>0.75376157407407407</v>
      </c>
      <c r="I1326" s="34" t="s">
        <v>6250</v>
      </c>
      <c r="J1326" s="43">
        <v>42.77</v>
      </c>
      <c r="K1326" s="43">
        <v>141.19</v>
      </c>
      <c r="L1326" s="56">
        <v>12</v>
      </c>
      <c r="M1326" s="35">
        <v>5.4169999999999998</v>
      </c>
      <c r="N1326" s="43">
        <v>5.4</v>
      </c>
      <c r="O1326" s="57"/>
      <c r="P1326" s="57">
        <v>5.5</v>
      </c>
      <c r="Q1326" s="57">
        <v>5.0999999999999996</v>
      </c>
      <c r="R1326" s="57">
        <v>5.8</v>
      </c>
      <c r="S1326" s="24" t="s">
        <v>5556</v>
      </c>
      <c r="T1326" s="26" t="s">
        <v>3990</v>
      </c>
      <c r="U1326" s="24" t="s">
        <v>867</v>
      </c>
      <c r="V1326" s="58"/>
      <c r="W1326" s="58"/>
      <c r="X1326" s="26">
        <v>0</v>
      </c>
      <c r="Y1326" s="26">
        <v>0</v>
      </c>
      <c r="Z1326" s="26">
        <v>3</v>
      </c>
      <c r="AA1326" s="26"/>
      <c r="AB1326" s="58"/>
      <c r="AC1326" s="24"/>
      <c r="AD1326" s="26">
        <v>0</v>
      </c>
      <c r="AE1326" s="26">
        <v>0</v>
      </c>
      <c r="AF1326" s="26"/>
      <c r="AG1326" s="26"/>
      <c r="AH1326" s="26"/>
      <c r="AI1326" s="26"/>
      <c r="AJ1326" s="26" t="s">
        <v>1631</v>
      </c>
      <c r="AK1326" s="24"/>
      <c r="AL1326" s="24"/>
      <c r="AM1326" s="26"/>
      <c r="AN1326" s="26"/>
      <c r="AO1326" s="26"/>
      <c r="AP1326" s="26"/>
      <c r="AQ1326" s="26"/>
      <c r="AR1326" s="26" t="s">
        <v>129</v>
      </c>
      <c r="AS1326" s="26"/>
      <c r="AT1326" s="26"/>
      <c r="AU1326" s="26" t="s">
        <v>128</v>
      </c>
      <c r="AV1326" s="26" t="s">
        <v>128</v>
      </c>
      <c r="AW1326" s="26" t="s">
        <v>128</v>
      </c>
      <c r="AX1326" s="26" t="s">
        <v>129</v>
      </c>
      <c r="AY1326" s="26"/>
      <c r="AZ1326" s="26" t="s">
        <v>3991</v>
      </c>
      <c r="BA1326" s="41"/>
    </row>
    <row r="1327" spans="1:53" ht="16.05" customHeight="1" x14ac:dyDescent="0.3">
      <c r="A1327" s="23">
        <v>2014</v>
      </c>
      <c r="B1327" s="24" t="s">
        <v>130</v>
      </c>
      <c r="C1327" s="24" t="s">
        <v>131</v>
      </c>
      <c r="D1327" s="24" t="s">
        <v>253</v>
      </c>
      <c r="E1327" s="25">
        <v>41828</v>
      </c>
      <c r="F1327" s="38">
        <v>0.91170254629629632</v>
      </c>
      <c r="G1327" s="22">
        <v>41829</v>
      </c>
      <c r="H1327" s="37">
        <v>0.24503472222222222</v>
      </c>
      <c r="I1327" s="34" t="s">
        <v>6250</v>
      </c>
      <c r="J1327" s="43">
        <v>39.4</v>
      </c>
      <c r="K1327" s="43">
        <v>78.23</v>
      </c>
      <c r="L1327" s="56">
        <v>21.2</v>
      </c>
      <c r="M1327" s="35">
        <v>5.0759999999999996</v>
      </c>
      <c r="N1327" s="43"/>
      <c r="O1327" s="57"/>
      <c r="P1327" s="57">
        <v>5.0999999999999996</v>
      </c>
      <c r="Q1327" s="57">
        <v>4.5999999999999996</v>
      </c>
      <c r="R1327" s="57">
        <v>5.0999999999999996</v>
      </c>
      <c r="S1327" s="27" t="s">
        <v>5328</v>
      </c>
      <c r="T1327" s="26"/>
      <c r="U1327" s="24" t="s">
        <v>867</v>
      </c>
      <c r="V1327" s="58"/>
      <c r="W1327" s="58"/>
      <c r="X1327" s="26">
        <v>0</v>
      </c>
      <c r="Y1327" s="26">
        <v>0</v>
      </c>
      <c r="Z1327" s="26">
        <v>1</v>
      </c>
      <c r="AA1327" s="26"/>
      <c r="AB1327" s="58"/>
      <c r="AC1327" s="24"/>
      <c r="AD1327" s="26" t="s">
        <v>361</v>
      </c>
      <c r="AE1327" s="26" t="s">
        <v>2152</v>
      </c>
      <c r="AF1327" s="26"/>
      <c r="AG1327" s="26"/>
      <c r="AH1327" s="26"/>
      <c r="AI1327" s="26"/>
      <c r="AJ1327" s="26" t="s">
        <v>1631</v>
      </c>
      <c r="AK1327" s="24"/>
      <c r="AL1327" s="24"/>
      <c r="AM1327" s="26"/>
      <c r="AN1327" s="26"/>
      <c r="AO1327" s="26"/>
      <c r="AP1327" s="26"/>
      <c r="AQ1327" s="26"/>
      <c r="AR1327" s="26" t="s">
        <v>129</v>
      </c>
      <c r="AS1327" s="26"/>
      <c r="AT1327" s="26"/>
      <c r="AU1327" s="26" t="s">
        <v>128</v>
      </c>
      <c r="AV1327" s="26" t="s">
        <v>128</v>
      </c>
      <c r="AW1327" s="26" t="s">
        <v>128</v>
      </c>
      <c r="AX1327" s="26" t="s">
        <v>129</v>
      </c>
      <c r="AY1327" s="26"/>
      <c r="AZ1327" s="26" t="s">
        <v>3992</v>
      </c>
      <c r="BA1327" s="41"/>
    </row>
    <row r="1328" spans="1:53" ht="16.05" customHeight="1" x14ac:dyDescent="0.3">
      <c r="A1328" s="23">
        <v>2014</v>
      </c>
      <c r="B1328" s="24" t="s">
        <v>269</v>
      </c>
      <c r="C1328" s="24" t="s">
        <v>270</v>
      </c>
      <c r="D1328" s="24" t="s">
        <v>3287</v>
      </c>
      <c r="E1328" s="25">
        <v>41829</v>
      </c>
      <c r="F1328" s="38">
        <v>0.72199189814814824</v>
      </c>
      <c r="G1328" s="22">
        <v>41829</v>
      </c>
      <c r="H1328" s="37">
        <v>0.5136574074074074</v>
      </c>
      <c r="I1328" s="34" t="s">
        <v>6250</v>
      </c>
      <c r="J1328" s="43">
        <v>-16.954999999999998</v>
      </c>
      <c r="K1328" s="43">
        <v>-72.091999999999999</v>
      </c>
      <c r="L1328" s="56">
        <v>35</v>
      </c>
      <c r="M1328" s="43">
        <v>4.7</v>
      </c>
      <c r="N1328" s="43"/>
      <c r="O1328" s="57"/>
      <c r="P1328" s="57">
        <v>4.9000000000000004</v>
      </c>
      <c r="Q1328" s="57"/>
      <c r="R1328" s="57">
        <v>5.3</v>
      </c>
      <c r="S1328" s="24" t="s">
        <v>5436</v>
      </c>
      <c r="T1328" s="26"/>
      <c r="U1328" s="24" t="s">
        <v>867</v>
      </c>
      <c r="V1328" s="58"/>
      <c r="W1328" s="58"/>
      <c r="X1328" s="26">
        <v>0</v>
      </c>
      <c r="Y1328" s="26">
        <v>0</v>
      </c>
      <c r="Z1328" s="26">
        <v>2</v>
      </c>
      <c r="AA1328" s="26"/>
      <c r="AB1328" s="58"/>
      <c r="AC1328" s="24"/>
      <c r="AD1328" s="26">
        <v>0</v>
      </c>
      <c r="AE1328" s="26">
        <v>0</v>
      </c>
      <c r="AF1328" s="26"/>
      <c r="AG1328" s="26"/>
      <c r="AH1328" s="26"/>
      <c r="AI1328" s="26"/>
      <c r="AJ1328" s="26" t="s">
        <v>1631</v>
      </c>
      <c r="AK1328" s="24"/>
      <c r="AL1328" s="24"/>
      <c r="AM1328" s="26"/>
      <c r="AN1328" s="26"/>
      <c r="AO1328" s="26"/>
      <c r="AP1328" s="26"/>
      <c r="AQ1328" s="26"/>
      <c r="AR1328" s="26" t="s">
        <v>129</v>
      </c>
      <c r="AS1328" s="26"/>
      <c r="AT1328" s="26"/>
      <c r="AU1328" s="26" t="s">
        <v>128</v>
      </c>
      <c r="AV1328" s="26" t="s">
        <v>128</v>
      </c>
      <c r="AW1328" s="26" t="s">
        <v>128</v>
      </c>
      <c r="AX1328" s="26" t="s">
        <v>129</v>
      </c>
      <c r="AY1328" s="26"/>
      <c r="AZ1328" s="26" t="s">
        <v>3993</v>
      </c>
      <c r="BA1328" s="41"/>
    </row>
    <row r="1329" spans="1:53" ht="16.05" customHeight="1" x14ac:dyDescent="0.3">
      <c r="A1329" s="23">
        <v>2014</v>
      </c>
      <c r="B1329" s="24" t="s">
        <v>130</v>
      </c>
      <c r="C1329" s="24" t="s">
        <v>131</v>
      </c>
      <c r="D1329" s="24" t="s">
        <v>3526</v>
      </c>
      <c r="E1329" s="25">
        <v>41831</v>
      </c>
      <c r="F1329" s="38">
        <v>0.23846064814814816</v>
      </c>
      <c r="G1329" s="22">
        <v>41831</v>
      </c>
      <c r="H1329" s="37">
        <v>0.57179398148148153</v>
      </c>
      <c r="I1329" s="34" t="s">
        <v>6250</v>
      </c>
      <c r="J1329" s="43">
        <v>23.91</v>
      </c>
      <c r="K1329" s="43">
        <v>114.49</v>
      </c>
      <c r="L1329" s="56">
        <v>10</v>
      </c>
      <c r="M1329" s="43">
        <v>4.9050000000000002</v>
      </c>
      <c r="N1329" s="43"/>
      <c r="O1329" s="57"/>
      <c r="P1329" s="57"/>
      <c r="Q1329" s="57">
        <v>4.2</v>
      </c>
      <c r="R1329" s="57">
        <v>4.2</v>
      </c>
      <c r="S1329" s="24" t="s">
        <v>6051</v>
      </c>
      <c r="T1329" s="26"/>
      <c r="U1329" s="24" t="s">
        <v>193</v>
      </c>
      <c r="V1329" s="58"/>
      <c r="W1329" s="58"/>
      <c r="X1329" s="26">
        <v>0</v>
      </c>
      <c r="Y1329" s="26">
        <v>0</v>
      </c>
      <c r="Z1329" s="26">
        <v>0</v>
      </c>
      <c r="AA1329" s="26"/>
      <c r="AB1329" s="58"/>
      <c r="AC1329" s="24"/>
      <c r="AD1329" s="26" t="s">
        <v>1050</v>
      </c>
      <c r="AE1329" s="26">
        <v>0</v>
      </c>
      <c r="AF1329" s="26"/>
      <c r="AG1329" s="26"/>
      <c r="AH1329" s="26"/>
      <c r="AI1329" s="26"/>
      <c r="AJ1329" s="26" t="s">
        <v>1631</v>
      </c>
      <c r="AK1329" s="24"/>
      <c r="AL1329" s="24"/>
      <c r="AM1329" s="26"/>
      <c r="AN1329" s="26"/>
      <c r="AO1329" s="26"/>
      <c r="AP1329" s="26"/>
      <c r="AQ1329" s="26"/>
      <c r="AR1329" s="26" t="s">
        <v>129</v>
      </c>
      <c r="AS1329" s="26"/>
      <c r="AT1329" s="26"/>
      <c r="AU1329" s="26" t="s">
        <v>128</v>
      </c>
      <c r="AV1329" s="26" t="s">
        <v>128</v>
      </c>
      <c r="AW1329" s="26" t="s">
        <v>128</v>
      </c>
      <c r="AX1329" s="26" t="s">
        <v>129</v>
      </c>
      <c r="AY1329" s="26"/>
      <c r="AZ1329" s="26" t="s">
        <v>3994</v>
      </c>
      <c r="BA1329" s="41"/>
    </row>
    <row r="1330" spans="1:53" ht="16.05" customHeight="1" x14ac:dyDescent="0.3">
      <c r="A1330" s="23">
        <v>2014</v>
      </c>
      <c r="B1330" s="24" t="s">
        <v>153</v>
      </c>
      <c r="C1330" s="27" t="s">
        <v>966</v>
      </c>
      <c r="D1330" s="24" t="s">
        <v>3995</v>
      </c>
      <c r="E1330" s="25">
        <v>41831</v>
      </c>
      <c r="F1330" s="38">
        <v>0.49617256944444449</v>
      </c>
      <c r="G1330" s="25">
        <v>41831</v>
      </c>
      <c r="H1330" s="38">
        <v>0.53783564814814822</v>
      </c>
      <c r="I1330" s="34" t="s">
        <v>6252</v>
      </c>
      <c r="J1330" s="43">
        <v>49.048000000000002</v>
      </c>
      <c r="K1330" s="43">
        <v>-2.5329999999999999</v>
      </c>
      <c r="L1330" s="56">
        <v>0</v>
      </c>
      <c r="M1330" s="43">
        <v>3.9670000000000001</v>
      </c>
      <c r="N1330" s="43"/>
      <c r="O1330" s="57"/>
      <c r="P1330" s="57">
        <v>3.7</v>
      </c>
      <c r="Q1330" s="57">
        <v>2.8</v>
      </c>
      <c r="R1330" s="57">
        <v>4.8</v>
      </c>
      <c r="S1330" s="24" t="s">
        <v>6046</v>
      </c>
      <c r="T1330" s="26" t="s">
        <v>497</v>
      </c>
      <c r="U1330" s="24" t="s">
        <v>867</v>
      </c>
      <c r="V1330" s="58"/>
      <c r="W1330" s="58"/>
      <c r="X1330" s="26">
        <v>0</v>
      </c>
      <c r="Y1330" s="26">
        <v>0</v>
      </c>
      <c r="Z1330" s="26">
        <v>0</v>
      </c>
      <c r="AA1330" s="26"/>
      <c r="AB1330" s="58"/>
      <c r="AC1330" s="24"/>
      <c r="AD1330" s="26" t="s">
        <v>3489</v>
      </c>
      <c r="AE1330" s="26">
        <v>0</v>
      </c>
      <c r="AF1330" s="26"/>
      <c r="AG1330" s="26"/>
      <c r="AH1330" s="26"/>
      <c r="AI1330" s="26"/>
      <c r="AJ1330" s="26" t="s">
        <v>3476</v>
      </c>
      <c r="AK1330" s="24"/>
      <c r="AL1330" s="24" t="s">
        <v>3997</v>
      </c>
      <c r="AM1330" s="26"/>
      <c r="AN1330" s="26"/>
      <c r="AO1330" s="26"/>
      <c r="AP1330" s="26"/>
      <c r="AQ1330" s="26"/>
      <c r="AR1330" s="26" t="s">
        <v>129</v>
      </c>
      <c r="AS1330" s="26"/>
      <c r="AT1330" s="26"/>
      <c r="AU1330" s="26" t="s">
        <v>128</v>
      </c>
      <c r="AV1330" s="26" t="s">
        <v>128</v>
      </c>
      <c r="AW1330" s="26" t="s">
        <v>128</v>
      </c>
      <c r="AX1330" s="26" t="s">
        <v>129</v>
      </c>
      <c r="AY1330" s="26"/>
      <c r="AZ1330" s="26" t="s">
        <v>3996</v>
      </c>
      <c r="BA1330" s="41"/>
    </row>
    <row r="1331" spans="1:53" ht="16.05" customHeight="1" x14ac:dyDescent="0.3">
      <c r="A1331" s="23">
        <v>2014</v>
      </c>
      <c r="B1331" s="24" t="s">
        <v>218</v>
      </c>
      <c r="C1331" s="24" t="s">
        <v>426</v>
      </c>
      <c r="D1331" s="24" t="s">
        <v>1914</v>
      </c>
      <c r="E1331" s="25">
        <v>41834</v>
      </c>
      <c r="F1331" s="38">
        <v>0.2118888888888889</v>
      </c>
      <c r="G1331" s="25">
        <v>41834</v>
      </c>
      <c r="H1331" s="38">
        <v>0.5035532407407407</v>
      </c>
      <c r="I1331" s="34" t="s">
        <v>6252</v>
      </c>
      <c r="J1331" s="43">
        <v>-9.09</v>
      </c>
      <c r="K1331" s="43">
        <v>111.31</v>
      </c>
      <c r="L1331" s="56">
        <v>60.8</v>
      </c>
      <c r="M1331" s="35">
        <v>5.5030000000000001</v>
      </c>
      <c r="N1331" s="43"/>
      <c r="O1331" s="57"/>
      <c r="P1331" s="57">
        <v>5.6</v>
      </c>
      <c r="Q1331" s="57"/>
      <c r="R1331" s="57">
        <v>5.6</v>
      </c>
      <c r="S1331" s="24" t="s">
        <v>5495</v>
      </c>
      <c r="T1331" s="26" t="s">
        <v>582</v>
      </c>
      <c r="U1331" s="24" t="s">
        <v>867</v>
      </c>
      <c r="V1331" s="58"/>
      <c r="W1331" s="58"/>
      <c r="X1331" s="26">
        <v>0</v>
      </c>
      <c r="Y1331" s="26">
        <v>0</v>
      </c>
      <c r="Z1331" s="26">
        <v>0</v>
      </c>
      <c r="AA1331" s="26"/>
      <c r="AB1331" s="58"/>
      <c r="AC1331" s="24"/>
      <c r="AD1331" s="26" t="s">
        <v>1050</v>
      </c>
      <c r="AE1331" s="26">
        <v>0</v>
      </c>
      <c r="AF1331" s="26"/>
      <c r="AG1331" s="26"/>
      <c r="AH1331" s="26"/>
      <c r="AI1331" s="26"/>
      <c r="AJ1331" s="26" t="s">
        <v>1631</v>
      </c>
      <c r="AK1331" s="24"/>
      <c r="AL1331" s="24"/>
      <c r="AM1331" s="26"/>
      <c r="AN1331" s="26"/>
      <c r="AO1331" s="26"/>
      <c r="AP1331" s="26"/>
      <c r="AQ1331" s="26"/>
      <c r="AR1331" s="26" t="s">
        <v>129</v>
      </c>
      <c r="AS1331" s="26"/>
      <c r="AT1331" s="26"/>
      <c r="AU1331" s="26" t="s">
        <v>128</v>
      </c>
      <c r="AV1331" s="26" t="s">
        <v>128</v>
      </c>
      <c r="AW1331" s="26" t="s">
        <v>128</v>
      </c>
      <c r="AX1331" s="26" t="s">
        <v>129</v>
      </c>
      <c r="AY1331" s="26"/>
      <c r="AZ1331" s="26" t="s">
        <v>3998</v>
      </c>
      <c r="BA1331" s="41"/>
    </row>
    <row r="1332" spans="1:53" ht="16.05" customHeight="1" x14ac:dyDescent="0.3">
      <c r="A1332" s="23">
        <v>2014</v>
      </c>
      <c r="B1332" s="24" t="s">
        <v>218</v>
      </c>
      <c r="C1332" s="24" t="s">
        <v>2631</v>
      </c>
      <c r="D1332" s="24" t="s">
        <v>3941</v>
      </c>
      <c r="E1332" s="25">
        <v>41835</v>
      </c>
      <c r="F1332" s="38">
        <v>0.56310219907407411</v>
      </c>
      <c r="G1332" s="22">
        <v>41835</v>
      </c>
      <c r="H1332" s="37">
        <v>0.85476851851851843</v>
      </c>
      <c r="I1332" s="34" t="s">
        <v>6250</v>
      </c>
      <c r="J1332" s="43">
        <v>19.731999999999999</v>
      </c>
      <c r="K1332" s="43">
        <v>99.765000000000001</v>
      </c>
      <c r="L1332" s="56">
        <v>0</v>
      </c>
      <c r="M1332" s="43">
        <v>4.3019999999999996</v>
      </c>
      <c r="N1332" s="43"/>
      <c r="O1332" s="57"/>
      <c r="P1332" s="57">
        <v>3.5</v>
      </c>
      <c r="Q1332" s="57">
        <v>3.3</v>
      </c>
      <c r="R1332" s="57">
        <v>4.3</v>
      </c>
      <c r="S1332" s="24" t="s">
        <v>6053</v>
      </c>
      <c r="T1332" s="26"/>
      <c r="U1332" s="24" t="s">
        <v>867</v>
      </c>
      <c r="V1332" s="58"/>
      <c r="W1332" s="58"/>
      <c r="X1332" s="26">
        <v>0</v>
      </c>
      <c r="Y1332" s="26">
        <v>0</v>
      </c>
      <c r="Z1332" s="26">
        <v>0</v>
      </c>
      <c r="AA1332" s="26"/>
      <c r="AB1332" s="58"/>
      <c r="AC1332" s="24"/>
      <c r="AD1332" s="26" t="s">
        <v>3483</v>
      </c>
      <c r="AE1332" s="26">
        <v>0</v>
      </c>
      <c r="AF1332" s="26"/>
      <c r="AG1332" s="26"/>
      <c r="AH1332" s="26"/>
      <c r="AI1332" s="26"/>
      <c r="AJ1332" s="26" t="s">
        <v>3599</v>
      </c>
      <c r="AK1332" s="24"/>
      <c r="AL1332" s="24" t="s">
        <v>3943</v>
      </c>
      <c r="AM1332" s="26"/>
      <c r="AN1332" s="26"/>
      <c r="AO1332" s="26"/>
      <c r="AP1332" s="26"/>
      <c r="AQ1332" s="26"/>
      <c r="AR1332" s="26" t="s">
        <v>129</v>
      </c>
      <c r="AS1332" s="26"/>
      <c r="AT1332" s="26"/>
      <c r="AU1332" s="26" t="s">
        <v>128</v>
      </c>
      <c r="AV1332" s="26" t="s">
        <v>128</v>
      </c>
      <c r="AW1332" s="26" t="s">
        <v>128</v>
      </c>
      <c r="AX1332" s="26" t="s">
        <v>129</v>
      </c>
      <c r="AY1332" s="26"/>
      <c r="AZ1332" s="26" t="s">
        <v>4001</v>
      </c>
      <c r="BA1332" s="41"/>
    </row>
    <row r="1333" spans="1:53" ht="16.05" customHeight="1" x14ac:dyDescent="0.3">
      <c r="A1333" s="23">
        <v>2014</v>
      </c>
      <c r="B1333" s="24" t="s">
        <v>148</v>
      </c>
      <c r="C1333" s="24" t="s">
        <v>191</v>
      </c>
      <c r="D1333" s="24" t="s">
        <v>3255</v>
      </c>
      <c r="E1333" s="25">
        <v>41837</v>
      </c>
      <c r="F1333" s="38">
        <v>0.44493564814814812</v>
      </c>
      <c r="G1333" s="22">
        <v>41837</v>
      </c>
      <c r="H1333" s="37">
        <v>0.23659722222222224</v>
      </c>
      <c r="I1333" s="34" t="s">
        <v>6250</v>
      </c>
      <c r="J1333" s="43">
        <v>37.165999999999997</v>
      </c>
      <c r="K1333" s="43">
        <v>-97.790999999999997</v>
      </c>
      <c r="L1333" s="56">
        <v>0</v>
      </c>
      <c r="M1333" s="35">
        <v>3.9710000000000001</v>
      </c>
      <c r="N1333" s="43"/>
      <c r="O1333" s="57">
        <v>3.9</v>
      </c>
      <c r="P1333" s="57">
        <v>3.9</v>
      </c>
      <c r="Q1333" s="57"/>
      <c r="R1333" s="57">
        <v>3.6</v>
      </c>
      <c r="S1333" s="67" t="s">
        <v>6060</v>
      </c>
      <c r="T1333" s="26" t="s">
        <v>582</v>
      </c>
      <c r="U1333" s="24" t="s">
        <v>193</v>
      </c>
      <c r="V1333" s="58"/>
      <c r="W1333" s="58"/>
      <c r="X1333" s="26">
        <v>0</v>
      </c>
      <c r="Y1333" s="26">
        <v>0</v>
      </c>
      <c r="Z1333" s="26">
        <v>0</v>
      </c>
      <c r="AA1333" s="26"/>
      <c r="AB1333" s="58"/>
      <c r="AC1333" s="24"/>
      <c r="AD1333" s="26" t="s">
        <v>3489</v>
      </c>
      <c r="AE1333" s="26">
        <v>0</v>
      </c>
      <c r="AF1333" s="26"/>
      <c r="AG1333" s="26"/>
      <c r="AH1333" s="26"/>
      <c r="AI1333" s="26"/>
      <c r="AJ1333" s="26" t="s">
        <v>3476</v>
      </c>
      <c r="AK1333" s="24"/>
      <c r="AL1333" s="24" t="s">
        <v>4003</v>
      </c>
      <c r="AM1333" s="26"/>
      <c r="AN1333" s="26"/>
      <c r="AO1333" s="26"/>
      <c r="AP1333" s="26"/>
      <c r="AQ1333" s="26"/>
      <c r="AR1333" s="26" t="s">
        <v>129</v>
      </c>
      <c r="AS1333" s="26"/>
      <c r="AT1333" s="26"/>
      <c r="AU1333" s="26" t="s">
        <v>128</v>
      </c>
      <c r="AV1333" s="26" t="s">
        <v>128</v>
      </c>
      <c r="AW1333" s="26" t="s">
        <v>128</v>
      </c>
      <c r="AX1333" s="26" t="s">
        <v>129</v>
      </c>
      <c r="AY1333" s="26"/>
      <c r="AZ1333" s="26" t="s">
        <v>4002</v>
      </c>
      <c r="BA1333" s="41"/>
    </row>
    <row r="1334" spans="1:53" ht="16.05" customHeight="1" x14ac:dyDescent="0.3">
      <c r="A1334" s="23">
        <v>2014</v>
      </c>
      <c r="B1334" s="24" t="s">
        <v>218</v>
      </c>
      <c r="C1334" s="24" t="s">
        <v>3948</v>
      </c>
      <c r="D1334" s="24" t="s">
        <v>3948</v>
      </c>
      <c r="E1334" s="25">
        <v>41839</v>
      </c>
      <c r="F1334" s="38">
        <v>0.51040856481481478</v>
      </c>
      <c r="G1334" s="22">
        <v>41839</v>
      </c>
      <c r="H1334" s="37">
        <v>0.80207175925925922</v>
      </c>
      <c r="I1334" s="34" t="s">
        <v>6250</v>
      </c>
      <c r="J1334" s="43">
        <v>21.58</v>
      </c>
      <c r="K1334" s="43">
        <v>104</v>
      </c>
      <c r="L1334" s="56">
        <v>4</v>
      </c>
      <c r="M1334" s="43">
        <v>4.67</v>
      </c>
      <c r="N1334" s="43"/>
      <c r="O1334" s="57"/>
      <c r="P1334" s="57">
        <v>4.4000000000000004</v>
      </c>
      <c r="Q1334" s="57">
        <v>4.4000000000000004</v>
      </c>
      <c r="R1334" s="57">
        <v>4.3</v>
      </c>
      <c r="S1334" s="67" t="s">
        <v>5110</v>
      </c>
      <c r="T1334" s="26"/>
      <c r="U1334" s="24" t="s">
        <v>193</v>
      </c>
      <c r="V1334" s="58"/>
      <c r="W1334" s="58"/>
      <c r="X1334" s="26">
        <v>0</v>
      </c>
      <c r="Y1334" s="26">
        <v>0</v>
      </c>
      <c r="Z1334" s="26">
        <v>0</v>
      </c>
      <c r="AA1334" s="26"/>
      <c r="AB1334" s="58"/>
      <c r="AC1334" s="24"/>
      <c r="AD1334" s="26" t="s">
        <v>3483</v>
      </c>
      <c r="AE1334" s="26">
        <v>0</v>
      </c>
      <c r="AF1334" s="26"/>
      <c r="AG1334" s="26"/>
      <c r="AH1334" s="26"/>
      <c r="AI1334" s="26"/>
      <c r="AJ1334" s="26" t="s">
        <v>1631</v>
      </c>
      <c r="AK1334" s="24"/>
      <c r="AL1334" s="24"/>
      <c r="AM1334" s="26"/>
      <c r="AN1334" s="26"/>
      <c r="AO1334" s="26"/>
      <c r="AP1334" s="26"/>
      <c r="AQ1334" s="26"/>
      <c r="AR1334" s="26" t="s">
        <v>129</v>
      </c>
      <c r="AS1334" s="26"/>
      <c r="AT1334" s="26"/>
      <c r="AU1334" s="26" t="s">
        <v>128</v>
      </c>
      <c r="AV1334" s="26" t="s">
        <v>128</v>
      </c>
      <c r="AW1334" s="26" t="s">
        <v>128</v>
      </c>
      <c r="AX1334" s="26" t="s">
        <v>129</v>
      </c>
      <c r="AY1334" s="26"/>
      <c r="AZ1334" s="26" t="s">
        <v>4004</v>
      </c>
      <c r="BA1334" s="41"/>
    </row>
    <row r="1335" spans="1:53" ht="16.05" customHeight="1" x14ac:dyDescent="0.3">
      <c r="A1335" s="26">
        <v>2014</v>
      </c>
      <c r="B1335" s="24" t="s">
        <v>130</v>
      </c>
      <c r="C1335" s="24" t="s">
        <v>131</v>
      </c>
      <c r="D1335" s="24" t="s">
        <v>2931</v>
      </c>
      <c r="E1335" s="25">
        <v>41839</v>
      </c>
      <c r="F1335" s="38">
        <v>0.93137696759259259</v>
      </c>
      <c r="G1335" s="22">
        <v>41840</v>
      </c>
      <c r="H1335" s="37">
        <v>0.26471064814814815</v>
      </c>
      <c r="I1335" s="34" t="s">
        <v>6250</v>
      </c>
      <c r="J1335" s="26">
        <v>26.632000000000001</v>
      </c>
      <c r="K1335" s="26">
        <v>105.524</v>
      </c>
      <c r="L1335" s="26">
        <v>10</v>
      </c>
      <c r="M1335" s="43">
        <v>4.32</v>
      </c>
      <c r="N1335" s="43"/>
      <c r="O1335" s="57"/>
      <c r="P1335" s="57">
        <v>4.3</v>
      </c>
      <c r="Q1335" s="57"/>
      <c r="R1335" s="57">
        <v>2.4</v>
      </c>
      <c r="S1335" s="24" t="s">
        <v>5110</v>
      </c>
      <c r="T1335" s="26"/>
      <c r="U1335" s="24" t="s">
        <v>867</v>
      </c>
      <c r="V1335" s="41"/>
      <c r="W1335" s="41"/>
      <c r="X1335" s="26">
        <v>0</v>
      </c>
      <c r="Y1335" s="26">
        <v>0</v>
      </c>
      <c r="Z1335" s="26">
        <v>0</v>
      </c>
      <c r="AA1335" s="26"/>
      <c r="AB1335" s="41"/>
      <c r="AC1335" s="41"/>
      <c r="AD1335" s="26" t="s">
        <v>1050</v>
      </c>
      <c r="AE1335" s="26">
        <v>0</v>
      </c>
      <c r="AF1335" s="41"/>
      <c r="AG1335" s="26"/>
      <c r="AH1335" s="26"/>
      <c r="AI1335" s="26"/>
      <c r="AJ1335" s="26" t="s">
        <v>1631</v>
      </c>
      <c r="AK1335" s="41"/>
      <c r="AL1335" s="24"/>
      <c r="AM1335" s="41"/>
      <c r="AN1335" s="41"/>
      <c r="AO1335" s="41"/>
      <c r="AP1335" s="41"/>
      <c r="AQ1335" s="41"/>
      <c r="AR1335" s="26" t="s">
        <v>129</v>
      </c>
      <c r="AS1335" s="26"/>
      <c r="AT1335" s="26"/>
      <c r="AU1335" s="26" t="s">
        <v>128</v>
      </c>
      <c r="AV1335" s="26" t="s">
        <v>128</v>
      </c>
      <c r="AW1335" s="26" t="s">
        <v>128</v>
      </c>
      <c r="AX1335" s="26" t="s">
        <v>129</v>
      </c>
      <c r="AY1335" s="26"/>
      <c r="AZ1335" s="26" t="s">
        <v>4962</v>
      </c>
      <c r="BA1335" s="41"/>
    </row>
    <row r="1336" spans="1:53" ht="16.05" customHeight="1" x14ac:dyDescent="0.3">
      <c r="A1336" s="23">
        <v>2014</v>
      </c>
      <c r="B1336" s="24" t="s">
        <v>187</v>
      </c>
      <c r="C1336" s="24" t="s">
        <v>188</v>
      </c>
      <c r="D1336" s="24" t="s">
        <v>3482</v>
      </c>
      <c r="E1336" s="25">
        <v>41842</v>
      </c>
      <c r="F1336" s="38">
        <v>0.64077777777777778</v>
      </c>
      <c r="G1336" s="22">
        <v>41842</v>
      </c>
      <c r="H1336" s="37">
        <v>0.82827546296296306</v>
      </c>
      <c r="I1336" s="34" t="s">
        <v>6250</v>
      </c>
      <c r="J1336" s="43">
        <v>27.54</v>
      </c>
      <c r="K1336" s="43">
        <v>57.11</v>
      </c>
      <c r="L1336" s="56">
        <v>31.2</v>
      </c>
      <c r="M1336" s="35">
        <v>5.0279999999999996</v>
      </c>
      <c r="N1336" s="43"/>
      <c r="O1336" s="57"/>
      <c r="P1336" s="57">
        <v>4.9000000000000004</v>
      </c>
      <c r="Q1336" s="57">
        <v>4.2</v>
      </c>
      <c r="R1336" s="57">
        <v>5</v>
      </c>
      <c r="S1336" s="27" t="s">
        <v>5298</v>
      </c>
      <c r="T1336" s="26"/>
      <c r="U1336" s="24" t="s">
        <v>867</v>
      </c>
      <c r="V1336" s="58"/>
      <c r="W1336" s="58"/>
      <c r="X1336" s="26">
        <v>0</v>
      </c>
      <c r="Y1336" s="26">
        <v>0</v>
      </c>
      <c r="Z1336" s="26">
        <v>0</v>
      </c>
      <c r="AA1336" s="26"/>
      <c r="AB1336" s="58"/>
      <c r="AC1336" s="24"/>
      <c r="AD1336" s="26" t="s">
        <v>3491</v>
      </c>
      <c r="AE1336" s="26">
        <v>0</v>
      </c>
      <c r="AF1336" s="26"/>
      <c r="AG1336" s="26"/>
      <c r="AH1336" s="26"/>
      <c r="AI1336" s="26"/>
      <c r="AJ1336" s="26" t="s">
        <v>1631</v>
      </c>
      <c r="AK1336" s="24"/>
      <c r="AL1336" s="24"/>
      <c r="AM1336" s="26"/>
      <c r="AN1336" s="26"/>
      <c r="AO1336" s="26"/>
      <c r="AP1336" s="26"/>
      <c r="AQ1336" s="26"/>
      <c r="AR1336" s="26" t="s">
        <v>129</v>
      </c>
      <c r="AS1336" s="26"/>
      <c r="AT1336" s="26"/>
      <c r="AU1336" s="26" t="s">
        <v>128</v>
      </c>
      <c r="AV1336" s="26" t="s">
        <v>128</v>
      </c>
      <c r="AW1336" s="26" t="s">
        <v>128</v>
      </c>
      <c r="AX1336" s="26" t="s">
        <v>129</v>
      </c>
      <c r="AY1336" s="26"/>
      <c r="AZ1336" s="26" t="s">
        <v>4005</v>
      </c>
      <c r="BA1336" s="41"/>
    </row>
    <row r="1337" spans="1:53" ht="16.05" customHeight="1" x14ac:dyDescent="0.3">
      <c r="A1337" s="23">
        <v>2014</v>
      </c>
      <c r="B1337" s="24" t="s">
        <v>443</v>
      </c>
      <c r="C1337" s="24" t="s">
        <v>1213</v>
      </c>
      <c r="D1337" s="24" t="s">
        <v>3852</v>
      </c>
      <c r="E1337" s="25">
        <v>41844</v>
      </c>
      <c r="F1337" s="38">
        <v>0.7836481481481482</v>
      </c>
      <c r="G1337" s="22">
        <v>41844</v>
      </c>
      <c r="H1337" s="37">
        <v>0.53364583333333326</v>
      </c>
      <c r="I1337" s="34" t="s">
        <v>6250</v>
      </c>
      <c r="J1337" s="43">
        <v>10.052</v>
      </c>
      <c r="K1337" s="43">
        <v>-84.313000000000002</v>
      </c>
      <c r="L1337" s="56">
        <v>5.9</v>
      </c>
      <c r="M1337" s="43">
        <v>4.5999999999999996</v>
      </c>
      <c r="N1337" s="43"/>
      <c r="O1337" s="57"/>
      <c r="P1337" s="57">
        <v>4.0999999999999996</v>
      </c>
      <c r="Q1337" s="57">
        <v>3.4</v>
      </c>
      <c r="R1337" s="57">
        <v>4.5999999999999996</v>
      </c>
      <c r="S1337" s="24" t="s">
        <v>5429</v>
      </c>
      <c r="T1337" s="26" t="s">
        <v>134</v>
      </c>
      <c r="U1337" s="24" t="s">
        <v>867</v>
      </c>
      <c r="V1337" s="58"/>
      <c r="W1337" s="58"/>
      <c r="X1337" s="26">
        <v>0</v>
      </c>
      <c r="Y1337" s="26">
        <v>0</v>
      </c>
      <c r="Z1337" s="26">
        <v>0</v>
      </c>
      <c r="AA1337" s="26"/>
      <c r="AB1337" s="58"/>
      <c r="AC1337" s="24"/>
      <c r="AD1337" s="26" t="s">
        <v>3483</v>
      </c>
      <c r="AE1337" s="26">
        <v>0</v>
      </c>
      <c r="AF1337" s="26"/>
      <c r="AG1337" s="26"/>
      <c r="AH1337" s="26"/>
      <c r="AI1337" s="26"/>
      <c r="AJ1337" s="26" t="s">
        <v>1631</v>
      </c>
      <c r="AK1337" s="24"/>
      <c r="AL1337" s="24"/>
      <c r="AM1337" s="26"/>
      <c r="AN1337" s="26"/>
      <c r="AO1337" s="26"/>
      <c r="AP1337" s="26"/>
      <c r="AQ1337" s="26"/>
      <c r="AR1337" s="26" t="s">
        <v>129</v>
      </c>
      <c r="AS1337" s="26"/>
      <c r="AT1337" s="26"/>
      <c r="AU1337" s="26" t="s">
        <v>128</v>
      </c>
      <c r="AV1337" s="26" t="s">
        <v>128</v>
      </c>
      <c r="AW1337" s="26" t="s">
        <v>128</v>
      </c>
      <c r="AX1337" s="26" t="s">
        <v>129</v>
      </c>
      <c r="AY1337" s="26"/>
      <c r="AZ1337" s="26" t="s">
        <v>4006</v>
      </c>
      <c r="BA1337" s="41"/>
    </row>
    <row r="1338" spans="1:53" ht="16.05" customHeight="1" x14ac:dyDescent="0.3">
      <c r="A1338" s="23">
        <v>2014</v>
      </c>
      <c r="B1338" s="24" t="s">
        <v>218</v>
      </c>
      <c r="C1338" s="24" t="s">
        <v>481</v>
      </c>
      <c r="D1338" s="24" t="s">
        <v>482</v>
      </c>
      <c r="E1338" s="25">
        <v>41844</v>
      </c>
      <c r="F1338" s="38">
        <v>0.99822569444444442</v>
      </c>
      <c r="G1338" s="22">
        <v>41845</v>
      </c>
      <c r="H1338" s="37">
        <v>0.33156249999999998</v>
      </c>
      <c r="I1338" s="34" t="s">
        <v>6250</v>
      </c>
      <c r="J1338" s="43">
        <v>10.41</v>
      </c>
      <c r="K1338" s="43">
        <v>125.22</v>
      </c>
      <c r="L1338" s="56">
        <v>12</v>
      </c>
      <c r="M1338" s="35">
        <v>5.4320000000000004</v>
      </c>
      <c r="N1338" s="43"/>
      <c r="O1338" s="57"/>
      <c r="P1338" s="57">
        <v>5</v>
      </c>
      <c r="Q1338" s="57">
        <v>4.9000000000000004</v>
      </c>
      <c r="R1338" s="57">
        <v>5.4</v>
      </c>
      <c r="S1338" s="24" t="s">
        <v>5355</v>
      </c>
      <c r="T1338" s="26" t="s">
        <v>139</v>
      </c>
      <c r="U1338" s="24" t="s">
        <v>867</v>
      </c>
      <c r="V1338" s="58"/>
      <c r="W1338" s="58"/>
      <c r="X1338" s="26">
        <v>0</v>
      </c>
      <c r="Y1338" s="26">
        <v>0</v>
      </c>
      <c r="Z1338" s="26">
        <v>0</v>
      </c>
      <c r="AA1338" s="26"/>
      <c r="AB1338" s="58"/>
      <c r="AC1338" s="24"/>
      <c r="AD1338" s="26" t="s">
        <v>3491</v>
      </c>
      <c r="AE1338" s="26">
        <v>0</v>
      </c>
      <c r="AF1338" s="26"/>
      <c r="AG1338" s="26"/>
      <c r="AH1338" s="26"/>
      <c r="AI1338" s="26"/>
      <c r="AJ1338" s="26" t="s">
        <v>1631</v>
      </c>
      <c r="AK1338" s="24"/>
      <c r="AL1338" s="24"/>
      <c r="AM1338" s="26"/>
      <c r="AN1338" s="26"/>
      <c r="AO1338" s="26"/>
      <c r="AP1338" s="26"/>
      <c r="AQ1338" s="26"/>
      <c r="AR1338" s="26" t="s">
        <v>129</v>
      </c>
      <c r="AS1338" s="26"/>
      <c r="AT1338" s="26"/>
      <c r="AU1338" s="26" t="s">
        <v>128</v>
      </c>
      <c r="AV1338" s="26" t="s">
        <v>128</v>
      </c>
      <c r="AW1338" s="26" t="s">
        <v>128</v>
      </c>
      <c r="AX1338" s="26" t="s">
        <v>129</v>
      </c>
      <c r="AY1338" s="26"/>
      <c r="AZ1338" s="26" t="s">
        <v>4007</v>
      </c>
      <c r="BA1338" s="41"/>
    </row>
    <row r="1339" spans="1:53" ht="16.05" customHeight="1" x14ac:dyDescent="0.3">
      <c r="A1339" s="23">
        <v>2014</v>
      </c>
      <c r="B1339" s="24" t="s">
        <v>130</v>
      </c>
      <c r="C1339" s="24" t="s">
        <v>131</v>
      </c>
      <c r="D1339" s="24" t="s">
        <v>138</v>
      </c>
      <c r="E1339" s="25">
        <v>41849</v>
      </c>
      <c r="F1339" s="38">
        <v>0.34740624999999997</v>
      </c>
      <c r="G1339" s="22">
        <v>41849</v>
      </c>
      <c r="H1339" s="37">
        <v>0.68074074074074076</v>
      </c>
      <c r="I1339" s="34" t="s">
        <v>6250</v>
      </c>
      <c r="J1339" s="43">
        <v>31.45</v>
      </c>
      <c r="K1339" s="43">
        <v>105.3</v>
      </c>
      <c r="L1339" s="56">
        <v>21.7</v>
      </c>
      <c r="M1339" s="35">
        <v>5.0659999999999998</v>
      </c>
      <c r="N1339" s="43"/>
      <c r="O1339" s="57"/>
      <c r="P1339" s="57">
        <v>4.5999999999999996</v>
      </c>
      <c r="Q1339" s="57">
        <v>4.5999999999999996</v>
      </c>
      <c r="R1339" s="57">
        <v>4.9000000000000004</v>
      </c>
      <c r="S1339" s="27" t="s">
        <v>5349</v>
      </c>
      <c r="T1339" s="26"/>
      <c r="U1339" s="24" t="s">
        <v>867</v>
      </c>
      <c r="V1339" s="58"/>
      <c r="W1339" s="58"/>
      <c r="X1339" s="26">
        <v>0</v>
      </c>
      <c r="Y1339" s="26">
        <v>0</v>
      </c>
      <c r="Z1339" s="26">
        <v>4</v>
      </c>
      <c r="AA1339" s="26"/>
      <c r="AB1339" s="58"/>
      <c r="AC1339" s="24"/>
      <c r="AD1339" s="26" t="s">
        <v>3491</v>
      </c>
      <c r="AE1339" s="26">
        <v>0</v>
      </c>
      <c r="AF1339" s="26"/>
      <c r="AG1339" s="26"/>
      <c r="AH1339" s="26"/>
      <c r="AI1339" s="26"/>
      <c r="AJ1339" s="26" t="s">
        <v>1631</v>
      </c>
      <c r="AK1339" s="24"/>
      <c r="AL1339" s="24" t="s">
        <v>4009</v>
      </c>
      <c r="AM1339" s="26"/>
      <c r="AN1339" s="26"/>
      <c r="AO1339" s="26"/>
      <c r="AP1339" s="26"/>
      <c r="AQ1339" s="26"/>
      <c r="AR1339" s="26" t="s">
        <v>129</v>
      </c>
      <c r="AS1339" s="26"/>
      <c r="AT1339" s="26"/>
      <c r="AU1339" s="26" t="s">
        <v>128</v>
      </c>
      <c r="AV1339" s="26" t="s">
        <v>128</v>
      </c>
      <c r="AW1339" s="26" t="s">
        <v>128</v>
      </c>
      <c r="AX1339" s="26" t="s">
        <v>129</v>
      </c>
      <c r="AY1339" s="26"/>
      <c r="AZ1339" s="26" t="s">
        <v>4008</v>
      </c>
      <c r="BA1339" s="41"/>
    </row>
    <row r="1340" spans="1:53" ht="16.05" customHeight="1" x14ac:dyDescent="0.3">
      <c r="A1340" s="23">
        <v>2014</v>
      </c>
      <c r="B1340" s="24" t="s">
        <v>130</v>
      </c>
      <c r="C1340" s="24" t="s">
        <v>131</v>
      </c>
      <c r="D1340" s="24" t="s">
        <v>138</v>
      </c>
      <c r="E1340" s="25">
        <v>41849</v>
      </c>
      <c r="F1340" s="38">
        <v>0.38169375</v>
      </c>
      <c r="G1340" s="22">
        <v>41849</v>
      </c>
      <c r="H1340" s="37">
        <v>0.71502314814814805</v>
      </c>
      <c r="I1340" s="34" t="s">
        <v>6250</v>
      </c>
      <c r="J1340" s="43">
        <v>31.457999999999998</v>
      </c>
      <c r="K1340" s="43">
        <v>105.31</v>
      </c>
      <c r="L1340" s="56">
        <v>10</v>
      </c>
      <c r="M1340" s="43">
        <v>4.5599999999999996</v>
      </c>
      <c r="N1340" s="43"/>
      <c r="O1340" s="57"/>
      <c r="P1340" s="57">
        <v>4.2</v>
      </c>
      <c r="Q1340" s="57">
        <v>3.9</v>
      </c>
      <c r="R1340" s="57">
        <v>4.5999999999999996</v>
      </c>
      <c r="S1340" s="67" t="s">
        <v>5110</v>
      </c>
      <c r="T1340" s="26"/>
      <c r="U1340" s="24" t="s">
        <v>867</v>
      </c>
      <c r="V1340" s="58"/>
      <c r="W1340" s="58"/>
      <c r="X1340" s="26">
        <v>0</v>
      </c>
      <c r="Y1340" s="26">
        <v>0</v>
      </c>
      <c r="Z1340" s="26">
        <v>0</v>
      </c>
      <c r="AA1340" s="26"/>
      <c r="AB1340" s="58"/>
      <c r="AC1340" s="24"/>
      <c r="AD1340" s="26" t="s">
        <v>3483</v>
      </c>
      <c r="AE1340" s="26">
        <v>0</v>
      </c>
      <c r="AF1340" s="26"/>
      <c r="AG1340" s="26"/>
      <c r="AH1340" s="26"/>
      <c r="AI1340" s="26"/>
      <c r="AJ1340" s="26" t="s">
        <v>4011</v>
      </c>
      <c r="AK1340" s="24" t="s">
        <v>95</v>
      </c>
      <c r="AL1340" s="24" t="s">
        <v>4012</v>
      </c>
      <c r="AM1340" s="26"/>
      <c r="AN1340" s="26"/>
      <c r="AO1340" s="26"/>
      <c r="AP1340" s="26"/>
      <c r="AQ1340" s="26"/>
      <c r="AR1340" s="26" t="s">
        <v>129</v>
      </c>
      <c r="AS1340" s="26"/>
      <c r="AT1340" s="26"/>
      <c r="AU1340" s="26" t="s">
        <v>128</v>
      </c>
      <c r="AV1340" s="26" t="s">
        <v>128</v>
      </c>
      <c r="AW1340" s="26" t="s">
        <v>128</v>
      </c>
      <c r="AX1340" s="26" t="s">
        <v>129</v>
      </c>
      <c r="AY1340" s="26"/>
      <c r="AZ1340" s="26" t="s">
        <v>4010</v>
      </c>
      <c r="BA1340" s="41"/>
    </row>
    <row r="1341" spans="1:53" ht="16.05" customHeight="1" x14ac:dyDescent="0.3">
      <c r="A1341" s="23">
        <v>2014</v>
      </c>
      <c r="B1341" s="24" t="s">
        <v>269</v>
      </c>
      <c r="C1341" s="24" t="s">
        <v>409</v>
      </c>
      <c r="D1341" s="24" t="s">
        <v>4013</v>
      </c>
      <c r="E1341" s="25">
        <v>41854</v>
      </c>
      <c r="F1341" s="38">
        <v>0.40144444444444444</v>
      </c>
      <c r="G1341" s="22">
        <v>41854</v>
      </c>
      <c r="H1341" s="37">
        <v>0.19311342592592592</v>
      </c>
      <c r="I1341" s="34" t="s">
        <v>6250</v>
      </c>
      <c r="J1341" s="43">
        <v>3.661</v>
      </c>
      <c r="K1341" s="43">
        <v>-77.861000000000004</v>
      </c>
      <c r="L1341" s="56">
        <v>56</v>
      </c>
      <c r="M1341" s="43">
        <v>5</v>
      </c>
      <c r="N1341" s="43"/>
      <c r="O1341" s="57"/>
      <c r="P1341" s="57">
        <v>5.2</v>
      </c>
      <c r="Q1341" s="57"/>
      <c r="R1341" s="57">
        <v>5</v>
      </c>
      <c r="S1341" s="24" t="s">
        <v>5437</v>
      </c>
      <c r="T1341" s="26"/>
      <c r="U1341" s="24" t="s">
        <v>867</v>
      </c>
      <c r="V1341" s="58"/>
      <c r="W1341" s="58"/>
      <c r="X1341" s="26">
        <v>0</v>
      </c>
      <c r="Y1341" s="26">
        <v>0</v>
      </c>
      <c r="Z1341" s="26">
        <v>1</v>
      </c>
      <c r="AA1341" s="26"/>
      <c r="AB1341" s="58"/>
      <c r="AC1341" s="24"/>
      <c r="AD1341" s="26" t="s">
        <v>2152</v>
      </c>
      <c r="AE1341" s="26" t="s">
        <v>232</v>
      </c>
      <c r="AF1341" s="26"/>
      <c r="AG1341" s="26"/>
      <c r="AH1341" s="26"/>
      <c r="AI1341" s="26"/>
      <c r="AJ1341" s="26" t="s">
        <v>1631</v>
      </c>
      <c r="AK1341" s="24"/>
      <c r="AL1341" s="24"/>
      <c r="AM1341" s="26"/>
      <c r="AN1341" s="26"/>
      <c r="AO1341" s="26"/>
      <c r="AP1341" s="26"/>
      <c r="AQ1341" s="26"/>
      <c r="AR1341" s="26" t="s">
        <v>129</v>
      </c>
      <c r="AS1341" s="26"/>
      <c r="AT1341" s="26"/>
      <c r="AU1341" s="26" t="s">
        <v>128</v>
      </c>
      <c r="AV1341" s="26" t="s">
        <v>128</v>
      </c>
      <c r="AW1341" s="26" t="s">
        <v>128</v>
      </c>
      <c r="AX1341" s="26" t="s">
        <v>129</v>
      </c>
      <c r="AY1341" s="26"/>
      <c r="AZ1341" s="26" t="s">
        <v>4014</v>
      </c>
      <c r="BA1341" s="41"/>
    </row>
    <row r="1342" spans="1:53" ht="16.05" customHeight="1" x14ac:dyDescent="0.3">
      <c r="A1342" s="23">
        <v>2014</v>
      </c>
      <c r="B1342" s="27" t="s">
        <v>143</v>
      </c>
      <c r="C1342" s="27" t="s">
        <v>661</v>
      </c>
      <c r="D1342" s="27" t="s">
        <v>3235</v>
      </c>
      <c r="E1342" s="28">
        <v>41856</v>
      </c>
      <c r="F1342" s="36">
        <v>0.43233796296296295</v>
      </c>
      <c r="G1342" s="22">
        <v>41856</v>
      </c>
      <c r="H1342" s="37">
        <v>0.51567129629629627</v>
      </c>
      <c r="I1342" s="34" t="s">
        <v>6250</v>
      </c>
      <c r="J1342" s="35">
        <v>-26.99</v>
      </c>
      <c r="K1342" s="35">
        <v>26.704999999999998</v>
      </c>
      <c r="L1342" s="42">
        <v>5</v>
      </c>
      <c r="M1342" s="35">
        <v>5.5060000000000002</v>
      </c>
      <c r="N1342" s="35"/>
      <c r="O1342" s="44"/>
      <c r="P1342" s="44">
        <v>5.3</v>
      </c>
      <c r="Q1342" s="44">
        <v>5.4</v>
      </c>
      <c r="R1342" s="44"/>
      <c r="S1342" s="24" t="s">
        <v>5348</v>
      </c>
      <c r="T1342" s="23" t="s">
        <v>125</v>
      </c>
      <c r="U1342" s="27" t="s">
        <v>193</v>
      </c>
      <c r="V1342" s="46"/>
      <c r="W1342" s="47">
        <v>2002</v>
      </c>
      <c r="X1342" s="23">
        <v>1</v>
      </c>
      <c r="Y1342" s="26">
        <v>1</v>
      </c>
      <c r="Z1342" s="23">
        <v>38</v>
      </c>
      <c r="AA1342" s="23"/>
      <c r="AB1342" s="47"/>
      <c r="AC1342" s="41" t="s">
        <v>5690</v>
      </c>
      <c r="AD1342" s="23">
        <v>1433</v>
      </c>
      <c r="AE1342" s="23">
        <v>13</v>
      </c>
      <c r="AF1342" s="50" t="s">
        <v>137</v>
      </c>
      <c r="AG1342" s="23"/>
      <c r="AH1342" s="23"/>
      <c r="AI1342" s="23"/>
      <c r="AJ1342" s="23" t="s">
        <v>1631</v>
      </c>
      <c r="AK1342" s="27"/>
      <c r="AL1342" s="27"/>
      <c r="AM1342" s="23"/>
      <c r="AN1342" s="23"/>
      <c r="AO1342" s="23"/>
      <c r="AP1342" s="23"/>
      <c r="AQ1342" s="23" t="s">
        <v>129</v>
      </c>
      <c r="AR1342" s="23"/>
      <c r="AS1342" s="23" t="s">
        <v>128</v>
      </c>
      <c r="AT1342" s="23"/>
      <c r="AU1342" s="23" t="s">
        <v>129</v>
      </c>
      <c r="AV1342" s="23" t="s">
        <v>129</v>
      </c>
      <c r="AW1342" s="23" t="s">
        <v>128</v>
      </c>
      <c r="AX1342" s="23" t="s">
        <v>129</v>
      </c>
      <c r="AY1342" s="23"/>
      <c r="AZ1342" s="23" t="s">
        <v>3236</v>
      </c>
      <c r="BA1342" s="65" t="s">
        <v>3237</v>
      </c>
    </row>
    <row r="1343" spans="1:53" ht="16.05" customHeight="1" x14ac:dyDescent="0.3">
      <c r="A1343" s="23">
        <v>2014</v>
      </c>
      <c r="B1343" s="24" t="s">
        <v>148</v>
      </c>
      <c r="C1343" s="24" t="s">
        <v>191</v>
      </c>
      <c r="D1343" s="24" t="s">
        <v>4015</v>
      </c>
      <c r="E1343" s="25">
        <v>41858</v>
      </c>
      <c r="F1343" s="38">
        <v>0.68338194444444456</v>
      </c>
      <c r="G1343" s="22">
        <v>41858</v>
      </c>
      <c r="H1343" s="37">
        <v>0.26671296296296293</v>
      </c>
      <c r="I1343" s="34" t="s">
        <v>6250</v>
      </c>
      <c r="J1343" s="43">
        <v>20.079000000000001</v>
      </c>
      <c r="K1343" s="43">
        <v>-155.79300000000001</v>
      </c>
      <c r="L1343" s="56">
        <v>16.8</v>
      </c>
      <c r="M1343" s="43">
        <v>4</v>
      </c>
      <c r="N1343" s="43"/>
      <c r="O1343" s="57">
        <v>4.5</v>
      </c>
      <c r="P1343" s="57"/>
      <c r="Q1343" s="57"/>
      <c r="R1343" s="57">
        <v>4.5</v>
      </c>
      <c r="S1343" s="24" t="s">
        <v>6063</v>
      </c>
      <c r="T1343" s="26" t="s">
        <v>582</v>
      </c>
      <c r="U1343" s="24" t="s">
        <v>867</v>
      </c>
      <c r="V1343" s="58"/>
      <c r="W1343" s="58"/>
      <c r="X1343" s="26">
        <v>0</v>
      </c>
      <c r="Y1343" s="26">
        <v>0</v>
      </c>
      <c r="Z1343" s="26">
        <v>0</v>
      </c>
      <c r="AA1343" s="26"/>
      <c r="AB1343" s="58"/>
      <c r="AC1343" s="24"/>
      <c r="AD1343" s="26" t="s">
        <v>3489</v>
      </c>
      <c r="AE1343" s="26">
        <v>0</v>
      </c>
      <c r="AF1343" s="26"/>
      <c r="AG1343" s="26"/>
      <c r="AH1343" s="26"/>
      <c r="AI1343" s="26"/>
      <c r="AJ1343" s="26" t="s">
        <v>1631</v>
      </c>
      <c r="AK1343" s="24"/>
      <c r="AL1343" s="24"/>
      <c r="AM1343" s="26"/>
      <c r="AN1343" s="26"/>
      <c r="AO1343" s="26"/>
      <c r="AP1343" s="26"/>
      <c r="AQ1343" s="26"/>
      <c r="AR1343" s="26" t="s">
        <v>129</v>
      </c>
      <c r="AS1343" s="26"/>
      <c r="AT1343" s="26"/>
      <c r="AU1343" s="26" t="s">
        <v>128</v>
      </c>
      <c r="AV1343" s="26" t="s">
        <v>128</v>
      </c>
      <c r="AW1343" s="26" t="s">
        <v>128</v>
      </c>
      <c r="AX1343" s="26" t="s">
        <v>129</v>
      </c>
      <c r="AY1343" s="26"/>
      <c r="AZ1343" s="26" t="s">
        <v>4016</v>
      </c>
      <c r="BA1343" s="41"/>
    </row>
    <row r="1344" spans="1:53" ht="16.05" customHeight="1" x14ac:dyDescent="0.3">
      <c r="A1344" s="23">
        <v>2014</v>
      </c>
      <c r="B1344" s="27" t="s">
        <v>269</v>
      </c>
      <c r="C1344" s="27" t="s">
        <v>500</v>
      </c>
      <c r="D1344" s="27" t="s">
        <v>3238</v>
      </c>
      <c r="E1344" s="28">
        <v>41863</v>
      </c>
      <c r="F1344" s="36">
        <v>0.8319212962962963</v>
      </c>
      <c r="G1344" s="22">
        <v>41863</v>
      </c>
      <c r="H1344" s="37">
        <v>0.62358796296296293</v>
      </c>
      <c r="I1344" s="34" t="s">
        <v>6250</v>
      </c>
      <c r="J1344" s="35">
        <v>-1.7999999999999999E-2</v>
      </c>
      <c r="K1344" s="35">
        <v>-78.322000000000003</v>
      </c>
      <c r="L1344" s="42">
        <v>11.9</v>
      </c>
      <c r="M1344" s="35">
        <v>5.1139999999999999</v>
      </c>
      <c r="N1344" s="35"/>
      <c r="O1344" s="44"/>
      <c r="P1344" s="44">
        <v>5.0999999999999996</v>
      </c>
      <c r="Q1344" s="44"/>
      <c r="R1344" s="44"/>
      <c r="S1344" s="24" t="s">
        <v>5364</v>
      </c>
      <c r="T1344" s="23" t="s">
        <v>134</v>
      </c>
      <c r="U1344" s="27"/>
      <c r="V1344" s="46">
        <v>2942000</v>
      </c>
      <c r="W1344" s="47">
        <v>18</v>
      </c>
      <c r="X1344" s="23">
        <v>3</v>
      </c>
      <c r="Y1344" s="23">
        <v>2</v>
      </c>
      <c r="Z1344" s="23">
        <v>8</v>
      </c>
      <c r="AA1344" s="23"/>
      <c r="AB1344" s="47"/>
      <c r="AC1344" s="27" t="s">
        <v>6279</v>
      </c>
      <c r="AD1344" s="23">
        <v>89</v>
      </c>
      <c r="AE1344" s="23"/>
      <c r="AF1344" s="23" t="s">
        <v>141</v>
      </c>
      <c r="AG1344" s="23" t="s">
        <v>129</v>
      </c>
      <c r="AH1344" s="23" t="s">
        <v>129</v>
      </c>
      <c r="AI1344" s="23"/>
      <c r="AJ1344" s="23" t="s">
        <v>43</v>
      </c>
      <c r="AK1344" s="27" t="s">
        <v>102</v>
      </c>
      <c r="AL1344" s="27" t="s">
        <v>3240</v>
      </c>
      <c r="AM1344" s="23"/>
      <c r="AN1344" s="23"/>
      <c r="AO1344" s="23"/>
      <c r="AP1344" s="23"/>
      <c r="AQ1344" s="23" t="s">
        <v>129</v>
      </c>
      <c r="AR1344" s="23"/>
      <c r="AS1344" s="23" t="s">
        <v>128</v>
      </c>
      <c r="AT1344" s="23"/>
      <c r="AU1344" s="23" t="s">
        <v>129</v>
      </c>
      <c r="AV1344" s="23" t="s">
        <v>129</v>
      </c>
      <c r="AW1344" s="23" t="s">
        <v>128</v>
      </c>
      <c r="AX1344" s="23" t="s">
        <v>129</v>
      </c>
      <c r="AY1344" s="23"/>
      <c r="AZ1344" s="23" t="s">
        <v>3239</v>
      </c>
      <c r="BA1344" s="45" t="s">
        <v>6278</v>
      </c>
    </row>
    <row r="1345" spans="1:53" ht="16.05" customHeight="1" x14ac:dyDescent="0.3">
      <c r="A1345" s="23">
        <v>2014</v>
      </c>
      <c r="B1345" s="24" t="s">
        <v>148</v>
      </c>
      <c r="C1345" s="24" t="s">
        <v>149</v>
      </c>
      <c r="D1345" s="24" t="s">
        <v>3603</v>
      </c>
      <c r="E1345" s="25">
        <v>41864</v>
      </c>
      <c r="F1345" s="38">
        <v>0.28348842592592594</v>
      </c>
      <c r="G1345" s="22">
        <v>41864</v>
      </c>
      <c r="H1345" s="37">
        <v>7.5150462962962961E-2</v>
      </c>
      <c r="I1345" s="34" t="s">
        <v>6250</v>
      </c>
      <c r="J1345" s="43">
        <v>16.36</v>
      </c>
      <c r="K1345" s="43">
        <v>-98.28</v>
      </c>
      <c r="L1345" s="56">
        <v>12</v>
      </c>
      <c r="M1345" s="35">
        <v>5.4509999999999996</v>
      </c>
      <c r="N1345" s="43"/>
      <c r="O1345" s="57"/>
      <c r="P1345" s="57">
        <v>5.5</v>
      </c>
      <c r="Q1345" s="57">
        <v>5</v>
      </c>
      <c r="R1345" s="57">
        <v>5.4</v>
      </c>
      <c r="S1345" s="24" t="s">
        <v>5311</v>
      </c>
      <c r="T1345" s="26" t="s">
        <v>139</v>
      </c>
      <c r="U1345" s="24" t="s">
        <v>867</v>
      </c>
      <c r="V1345" s="58"/>
      <c r="W1345" s="58"/>
      <c r="X1345" s="26">
        <v>0</v>
      </c>
      <c r="Y1345" s="26">
        <v>0</v>
      </c>
      <c r="Z1345" s="26">
        <v>0</v>
      </c>
      <c r="AA1345" s="26"/>
      <c r="AB1345" s="58"/>
      <c r="AC1345" s="24"/>
      <c r="AD1345" s="26" t="s">
        <v>1050</v>
      </c>
      <c r="AE1345" s="26">
        <v>0</v>
      </c>
      <c r="AF1345" s="26"/>
      <c r="AG1345" s="26"/>
      <c r="AH1345" s="26"/>
      <c r="AI1345" s="26"/>
      <c r="AJ1345" s="26" t="s">
        <v>3493</v>
      </c>
      <c r="AK1345" s="24"/>
      <c r="AL1345" s="24" t="s">
        <v>3667</v>
      </c>
      <c r="AM1345" s="26"/>
      <c r="AN1345" s="26"/>
      <c r="AO1345" s="26"/>
      <c r="AP1345" s="26"/>
      <c r="AQ1345" s="26"/>
      <c r="AR1345" s="26" t="s">
        <v>129</v>
      </c>
      <c r="AS1345" s="26"/>
      <c r="AT1345" s="26"/>
      <c r="AU1345" s="26" t="s">
        <v>128</v>
      </c>
      <c r="AV1345" s="26" t="s">
        <v>128</v>
      </c>
      <c r="AW1345" s="26" t="s">
        <v>128</v>
      </c>
      <c r="AX1345" s="26" t="s">
        <v>129</v>
      </c>
      <c r="AY1345" s="26"/>
      <c r="AZ1345" s="26" t="s">
        <v>4017</v>
      </c>
      <c r="BA1345" s="41"/>
    </row>
    <row r="1346" spans="1:53" ht="16.05" customHeight="1" x14ac:dyDescent="0.3">
      <c r="A1346" s="23">
        <v>2014</v>
      </c>
      <c r="B1346" s="24" t="s">
        <v>1095</v>
      </c>
      <c r="C1346" s="24" t="s">
        <v>1096</v>
      </c>
      <c r="D1346" s="24" t="s">
        <v>3656</v>
      </c>
      <c r="E1346" s="25">
        <v>41865</v>
      </c>
      <c r="F1346" s="38">
        <v>2.0949074074074073E-3</v>
      </c>
      <c r="G1346" s="25">
        <v>41864</v>
      </c>
      <c r="H1346" s="38">
        <v>0.83542824074074085</v>
      </c>
      <c r="I1346" s="34" t="s">
        <v>6252</v>
      </c>
      <c r="J1346" s="43">
        <v>-20.170000000000002</v>
      </c>
      <c r="K1346" s="43">
        <v>-70.400000000000006</v>
      </c>
      <c r="L1346" s="56">
        <v>64.5</v>
      </c>
      <c r="M1346" s="35">
        <v>5.335</v>
      </c>
      <c r="N1346" s="43"/>
      <c r="O1346" s="57"/>
      <c r="P1346" s="57">
        <v>5.6</v>
      </c>
      <c r="Q1346" s="57">
        <v>4.5</v>
      </c>
      <c r="R1346" s="57">
        <v>5.7</v>
      </c>
      <c r="S1346" s="24" t="s">
        <v>5312</v>
      </c>
      <c r="T1346" s="26" t="s">
        <v>139</v>
      </c>
      <c r="U1346" s="24" t="s">
        <v>867</v>
      </c>
      <c r="V1346" s="58"/>
      <c r="W1346" s="58"/>
      <c r="X1346" s="26">
        <v>1</v>
      </c>
      <c r="Y1346" s="26">
        <v>0</v>
      </c>
      <c r="Z1346" s="26">
        <v>0</v>
      </c>
      <c r="AA1346" s="26"/>
      <c r="AB1346" s="58"/>
      <c r="AC1346" s="24" t="s">
        <v>3520</v>
      </c>
      <c r="AD1346" s="26" t="s">
        <v>3489</v>
      </c>
      <c r="AE1346" s="26">
        <v>0</v>
      </c>
      <c r="AF1346" s="26"/>
      <c r="AG1346" s="26" t="s">
        <v>129</v>
      </c>
      <c r="AH1346" s="26" t="s">
        <v>129</v>
      </c>
      <c r="AI1346" s="26"/>
      <c r="AJ1346" s="26" t="s">
        <v>3493</v>
      </c>
      <c r="AK1346" s="24"/>
      <c r="AL1346" s="24" t="s">
        <v>4019</v>
      </c>
      <c r="AM1346" s="26"/>
      <c r="AN1346" s="26"/>
      <c r="AO1346" s="26"/>
      <c r="AP1346" s="26"/>
      <c r="AQ1346" s="26"/>
      <c r="AR1346" s="26" t="s">
        <v>129</v>
      </c>
      <c r="AS1346" s="26"/>
      <c r="AT1346" s="26"/>
      <c r="AU1346" s="26" t="s">
        <v>128</v>
      </c>
      <c r="AV1346" s="26" t="s">
        <v>128</v>
      </c>
      <c r="AW1346" s="26" t="s">
        <v>128</v>
      </c>
      <c r="AX1346" s="26" t="s">
        <v>129</v>
      </c>
      <c r="AY1346" s="26"/>
      <c r="AZ1346" s="26" t="s">
        <v>4018</v>
      </c>
      <c r="BA1346" s="41" t="s">
        <v>5647</v>
      </c>
    </row>
    <row r="1347" spans="1:53" ht="16.05" customHeight="1" x14ac:dyDescent="0.3">
      <c r="A1347" s="23">
        <v>2014</v>
      </c>
      <c r="B1347" s="24" t="s">
        <v>269</v>
      </c>
      <c r="C1347" s="24" t="s">
        <v>500</v>
      </c>
      <c r="D1347" s="24" t="s">
        <v>3238</v>
      </c>
      <c r="E1347" s="25">
        <v>41867</v>
      </c>
      <c r="F1347" s="38">
        <v>0.63086111111111109</v>
      </c>
      <c r="G1347" s="22">
        <v>41867</v>
      </c>
      <c r="H1347" s="37">
        <v>0.42252314814814818</v>
      </c>
      <c r="I1347" s="34" t="s">
        <v>6250</v>
      </c>
      <c r="J1347" s="43">
        <v>0.03</v>
      </c>
      <c r="K1347" s="43">
        <v>-78.5</v>
      </c>
      <c r="L1347" s="56">
        <v>19.8</v>
      </c>
      <c r="M1347" s="35">
        <v>4.883</v>
      </c>
      <c r="N1347" s="43"/>
      <c r="O1347" s="57"/>
      <c r="P1347" s="57">
        <v>4.4000000000000004</v>
      </c>
      <c r="Q1347" s="57">
        <v>3.8</v>
      </c>
      <c r="R1347" s="57">
        <v>4.7</v>
      </c>
      <c r="S1347" s="24" t="s">
        <v>5516</v>
      </c>
      <c r="T1347" s="26"/>
      <c r="U1347" s="24" t="s">
        <v>867</v>
      </c>
      <c r="V1347" s="58"/>
      <c r="W1347" s="58"/>
      <c r="X1347" s="26">
        <v>0</v>
      </c>
      <c r="Y1347" s="26">
        <v>0</v>
      </c>
      <c r="Z1347" s="26">
        <v>13</v>
      </c>
      <c r="AA1347" s="26"/>
      <c r="AB1347" s="58"/>
      <c r="AC1347" s="24"/>
      <c r="AD1347" s="26" t="s">
        <v>1050</v>
      </c>
      <c r="AE1347" s="26">
        <v>0</v>
      </c>
      <c r="AF1347" s="26"/>
      <c r="AG1347" s="26"/>
      <c r="AH1347" s="26"/>
      <c r="AI1347" s="26"/>
      <c r="AJ1347" s="26" t="s">
        <v>1631</v>
      </c>
      <c r="AK1347" s="24"/>
      <c r="AL1347" s="24"/>
      <c r="AM1347" s="26"/>
      <c r="AN1347" s="26"/>
      <c r="AO1347" s="26"/>
      <c r="AP1347" s="26"/>
      <c r="AQ1347" s="26"/>
      <c r="AR1347" s="26" t="s">
        <v>129</v>
      </c>
      <c r="AS1347" s="26"/>
      <c r="AT1347" s="26"/>
      <c r="AU1347" s="26" t="s">
        <v>128</v>
      </c>
      <c r="AV1347" s="26" t="s">
        <v>128</v>
      </c>
      <c r="AW1347" s="26" t="s">
        <v>128</v>
      </c>
      <c r="AX1347" s="26" t="s">
        <v>129</v>
      </c>
      <c r="AY1347" s="26"/>
      <c r="AZ1347" s="26" t="s">
        <v>4020</v>
      </c>
      <c r="BA1347" s="41"/>
    </row>
    <row r="1348" spans="1:53" ht="16.05" customHeight="1" x14ac:dyDescent="0.3">
      <c r="A1348" s="23">
        <v>2014</v>
      </c>
      <c r="B1348" s="27" t="s">
        <v>130</v>
      </c>
      <c r="C1348" s="27" t="s">
        <v>131</v>
      </c>
      <c r="D1348" s="27" t="s">
        <v>3241</v>
      </c>
      <c r="E1348" s="28">
        <v>41867</v>
      </c>
      <c r="F1348" s="36">
        <v>0.92221064814814813</v>
      </c>
      <c r="G1348" s="22">
        <v>41868</v>
      </c>
      <c r="H1348" s="37">
        <v>0.2555439814814815</v>
      </c>
      <c r="I1348" s="34" t="s">
        <v>6250</v>
      </c>
      <c r="J1348" s="35">
        <v>28.125</v>
      </c>
      <c r="K1348" s="35">
        <v>103.54600000000001</v>
      </c>
      <c r="L1348" s="42">
        <v>10</v>
      </c>
      <c r="M1348" s="35">
        <v>5.1260000000000003</v>
      </c>
      <c r="N1348" s="35"/>
      <c r="O1348" s="44"/>
      <c r="P1348" s="44">
        <v>5</v>
      </c>
      <c r="Q1348" s="44"/>
      <c r="R1348" s="44"/>
      <c r="S1348" s="24" t="s">
        <v>5325</v>
      </c>
      <c r="T1348" s="23"/>
      <c r="U1348" s="27"/>
      <c r="V1348" s="46"/>
      <c r="W1348" s="47"/>
      <c r="X1348" s="23"/>
      <c r="Y1348" s="23"/>
      <c r="Z1348" s="50" t="s">
        <v>6280</v>
      </c>
      <c r="AA1348" s="23"/>
      <c r="AB1348" s="47"/>
      <c r="AC1348" s="27"/>
      <c r="AD1348" s="50" t="s">
        <v>6282</v>
      </c>
      <c r="AE1348" s="23">
        <v>14</v>
      </c>
      <c r="AF1348" s="66" t="s">
        <v>141</v>
      </c>
      <c r="AG1348" s="23" t="s">
        <v>129</v>
      </c>
      <c r="AH1348" s="23"/>
      <c r="AI1348" s="23"/>
      <c r="AJ1348" s="23" t="s">
        <v>3243</v>
      </c>
      <c r="AK1348" s="27" t="s">
        <v>97</v>
      </c>
      <c r="AL1348" s="27" t="s">
        <v>6283</v>
      </c>
      <c r="AM1348" s="23"/>
      <c r="AN1348" s="23"/>
      <c r="AO1348" s="23"/>
      <c r="AP1348" s="23"/>
      <c r="AQ1348" s="23" t="s">
        <v>129</v>
      </c>
      <c r="AR1348" s="23"/>
      <c r="AS1348" s="23" t="s">
        <v>128</v>
      </c>
      <c r="AT1348" s="23"/>
      <c r="AU1348" s="23" t="s">
        <v>129</v>
      </c>
      <c r="AV1348" s="23" t="s">
        <v>128</v>
      </c>
      <c r="AW1348" s="23" t="s">
        <v>128</v>
      </c>
      <c r="AX1348" s="23" t="s">
        <v>129</v>
      </c>
      <c r="AY1348" s="23"/>
      <c r="AZ1348" s="23" t="s">
        <v>3242</v>
      </c>
      <c r="BA1348" s="39" t="s">
        <v>6281</v>
      </c>
    </row>
    <row r="1349" spans="1:53" ht="16.05" customHeight="1" x14ac:dyDescent="0.3">
      <c r="A1349" s="23">
        <v>2014</v>
      </c>
      <c r="B1349" s="24" t="s">
        <v>148</v>
      </c>
      <c r="C1349" s="24" t="s">
        <v>191</v>
      </c>
      <c r="D1349" s="24" t="s">
        <v>3528</v>
      </c>
      <c r="E1349" s="25">
        <v>41870</v>
      </c>
      <c r="F1349" s="38">
        <v>0.52888032407407404</v>
      </c>
      <c r="G1349" s="22">
        <v>41870</v>
      </c>
      <c r="H1349" s="37">
        <v>0.3205439814814815</v>
      </c>
      <c r="I1349" s="34" t="s">
        <v>6250</v>
      </c>
      <c r="J1349" s="43">
        <v>35.828000000000003</v>
      </c>
      <c r="K1349" s="43">
        <v>-97.421000000000006</v>
      </c>
      <c r="L1349" s="56">
        <v>3.3</v>
      </c>
      <c r="M1349" s="43">
        <v>4.4000000000000004</v>
      </c>
      <c r="N1349" s="43"/>
      <c r="O1349" s="57"/>
      <c r="P1349" s="57">
        <v>4.4000000000000004</v>
      </c>
      <c r="Q1349" s="57">
        <v>3.8</v>
      </c>
      <c r="R1349" s="57">
        <v>4.2</v>
      </c>
      <c r="S1349" s="24" t="s">
        <v>6063</v>
      </c>
      <c r="T1349" s="26" t="s">
        <v>497</v>
      </c>
      <c r="U1349" s="24" t="s">
        <v>193</v>
      </c>
      <c r="V1349" s="58"/>
      <c r="W1349" s="58"/>
      <c r="X1349" s="26">
        <v>0</v>
      </c>
      <c r="Y1349" s="26">
        <v>0</v>
      </c>
      <c r="Z1349" s="26">
        <v>0</v>
      </c>
      <c r="AA1349" s="26"/>
      <c r="AB1349" s="58"/>
      <c r="AC1349" s="24"/>
      <c r="AD1349" s="26" t="s">
        <v>3483</v>
      </c>
      <c r="AE1349" s="26">
        <v>0</v>
      </c>
      <c r="AF1349" s="26"/>
      <c r="AG1349" s="26"/>
      <c r="AH1349" s="26"/>
      <c r="AI1349" s="26"/>
      <c r="AJ1349" s="26" t="s">
        <v>3493</v>
      </c>
      <c r="AK1349" s="24"/>
      <c r="AL1349" s="24" t="s">
        <v>4022</v>
      </c>
      <c r="AM1349" s="26"/>
      <c r="AN1349" s="26"/>
      <c r="AO1349" s="26"/>
      <c r="AP1349" s="26"/>
      <c r="AQ1349" s="26"/>
      <c r="AR1349" s="26" t="s">
        <v>129</v>
      </c>
      <c r="AS1349" s="26"/>
      <c r="AT1349" s="26"/>
      <c r="AU1349" s="26" t="s">
        <v>128</v>
      </c>
      <c r="AV1349" s="26" t="s">
        <v>128</v>
      </c>
      <c r="AW1349" s="26" t="s">
        <v>128</v>
      </c>
      <c r="AX1349" s="26" t="s">
        <v>129</v>
      </c>
      <c r="AY1349" s="26"/>
      <c r="AZ1349" s="26" t="s">
        <v>4021</v>
      </c>
      <c r="BA1349" s="41"/>
    </row>
    <row r="1350" spans="1:53" ht="16.05" customHeight="1" x14ac:dyDescent="0.3">
      <c r="A1350" s="23">
        <v>2014</v>
      </c>
      <c r="B1350" s="24" t="s">
        <v>130</v>
      </c>
      <c r="C1350" s="24" t="s">
        <v>131</v>
      </c>
      <c r="D1350" s="24" t="s">
        <v>132</v>
      </c>
      <c r="E1350" s="25">
        <v>41872</v>
      </c>
      <c r="F1350" s="38">
        <v>0.17434166666666664</v>
      </c>
      <c r="G1350" s="22">
        <v>41872</v>
      </c>
      <c r="H1350" s="37">
        <v>0.50767361111111109</v>
      </c>
      <c r="I1350" s="34" t="s">
        <v>6250</v>
      </c>
      <c r="J1350" s="43">
        <v>25.975000000000001</v>
      </c>
      <c r="K1350" s="43">
        <v>100.804</v>
      </c>
      <c r="L1350" s="56">
        <v>0</v>
      </c>
      <c r="M1350" s="43">
        <v>4.32</v>
      </c>
      <c r="N1350" s="43"/>
      <c r="O1350" s="57"/>
      <c r="P1350" s="57">
        <v>4.3</v>
      </c>
      <c r="Q1350" s="57">
        <v>3.8</v>
      </c>
      <c r="R1350" s="57">
        <v>4.2</v>
      </c>
      <c r="S1350" s="67" t="s">
        <v>5110</v>
      </c>
      <c r="T1350" s="26"/>
      <c r="U1350" s="24" t="s">
        <v>867</v>
      </c>
      <c r="V1350" s="58"/>
      <c r="W1350" s="58"/>
      <c r="X1350" s="26">
        <v>0</v>
      </c>
      <c r="Y1350" s="26">
        <v>0</v>
      </c>
      <c r="Z1350" s="26">
        <v>0</v>
      </c>
      <c r="AA1350" s="26"/>
      <c r="AB1350" s="58"/>
      <c r="AC1350" s="24"/>
      <c r="AD1350" s="26" t="s">
        <v>3491</v>
      </c>
      <c r="AE1350" s="26">
        <v>0</v>
      </c>
      <c r="AF1350" s="26"/>
      <c r="AG1350" s="26"/>
      <c r="AH1350" s="26"/>
      <c r="AI1350" s="26"/>
      <c r="AJ1350" s="26" t="s">
        <v>3493</v>
      </c>
      <c r="AK1350" s="24"/>
      <c r="AL1350" s="24" t="s">
        <v>4024</v>
      </c>
      <c r="AM1350" s="26"/>
      <c r="AN1350" s="26"/>
      <c r="AO1350" s="26"/>
      <c r="AP1350" s="26"/>
      <c r="AQ1350" s="26"/>
      <c r="AR1350" s="26" t="s">
        <v>129</v>
      </c>
      <c r="AS1350" s="26"/>
      <c r="AT1350" s="26"/>
      <c r="AU1350" s="26" t="s">
        <v>128</v>
      </c>
      <c r="AV1350" s="26" t="s">
        <v>128</v>
      </c>
      <c r="AW1350" s="26" t="s">
        <v>128</v>
      </c>
      <c r="AX1350" s="26" t="s">
        <v>129</v>
      </c>
      <c r="AY1350" s="26"/>
      <c r="AZ1350" s="26" t="s">
        <v>4023</v>
      </c>
      <c r="BA1350" s="41"/>
    </row>
    <row r="1351" spans="1:53" ht="16.05" customHeight="1" x14ac:dyDescent="0.3">
      <c r="A1351" s="23">
        <v>2014</v>
      </c>
      <c r="B1351" s="24" t="s">
        <v>357</v>
      </c>
      <c r="C1351" s="24" t="s">
        <v>358</v>
      </c>
      <c r="D1351" s="24" t="s">
        <v>3635</v>
      </c>
      <c r="E1351" s="25">
        <v>41872</v>
      </c>
      <c r="F1351" s="38">
        <v>0.34119479166666666</v>
      </c>
      <c r="G1351" s="22">
        <v>41872</v>
      </c>
      <c r="H1351" s="37">
        <v>0.57035879629629627</v>
      </c>
      <c r="I1351" s="34" t="s">
        <v>6250</v>
      </c>
      <c r="J1351" s="43">
        <v>32.26</v>
      </c>
      <c r="K1351" s="43">
        <v>76.320999999999998</v>
      </c>
      <c r="L1351" s="56">
        <v>15.1</v>
      </c>
      <c r="M1351" s="43">
        <v>5.0199999999999996</v>
      </c>
      <c r="N1351" s="43"/>
      <c r="O1351" s="57"/>
      <c r="P1351" s="57">
        <v>4.8</v>
      </c>
      <c r="Q1351" s="57">
        <v>3.9</v>
      </c>
      <c r="R1351" s="57">
        <v>5</v>
      </c>
      <c r="S1351" s="67" t="s">
        <v>5110</v>
      </c>
      <c r="T1351" s="26"/>
      <c r="U1351" s="24" t="s">
        <v>867</v>
      </c>
      <c r="V1351" s="58"/>
      <c r="W1351" s="58"/>
      <c r="X1351" s="26">
        <v>0</v>
      </c>
      <c r="Y1351" s="26">
        <v>0</v>
      </c>
      <c r="Z1351" s="26">
        <v>0</v>
      </c>
      <c r="AA1351" s="26"/>
      <c r="AB1351" s="58"/>
      <c r="AC1351" s="24"/>
      <c r="AD1351" s="26" t="s">
        <v>3491</v>
      </c>
      <c r="AE1351" s="26">
        <v>0</v>
      </c>
      <c r="AF1351" s="26"/>
      <c r="AG1351" s="26"/>
      <c r="AH1351" s="26"/>
      <c r="AI1351" s="26"/>
      <c r="AJ1351" s="26" t="s">
        <v>1631</v>
      </c>
      <c r="AK1351" s="24"/>
      <c r="AL1351" s="24"/>
      <c r="AM1351" s="26"/>
      <c r="AN1351" s="26"/>
      <c r="AO1351" s="26"/>
      <c r="AP1351" s="26"/>
      <c r="AQ1351" s="26"/>
      <c r="AR1351" s="26" t="s">
        <v>129</v>
      </c>
      <c r="AS1351" s="26"/>
      <c r="AT1351" s="26"/>
      <c r="AU1351" s="26" t="s">
        <v>128</v>
      </c>
      <c r="AV1351" s="26" t="s">
        <v>128</v>
      </c>
      <c r="AW1351" s="26" t="s">
        <v>128</v>
      </c>
      <c r="AX1351" s="26" t="s">
        <v>129</v>
      </c>
      <c r="AY1351" s="26"/>
      <c r="AZ1351" s="26" t="s">
        <v>4025</v>
      </c>
      <c r="BA1351" s="41"/>
    </row>
    <row r="1352" spans="1:53" ht="16.05" customHeight="1" x14ac:dyDescent="0.3">
      <c r="A1352" s="23">
        <v>2014</v>
      </c>
      <c r="B1352" s="24" t="s">
        <v>218</v>
      </c>
      <c r="C1352" s="24" t="s">
        <v>426</v>
      </c>
      <c r="D1352" s="24" t="s">
        <v>4026</v>
      </c>
      <c r="E1352" s="25">
        <v>41872</v>
      </c>
      <c r="F1352" s="38">
        <v>0.43203877314814815</v>
      </c>
      <c r="G1352" s="25">
        <v>41872</v>
      </c>
      <c r="H1352" s="38">
        <v>0.76537037037037037</v>
      </c>
      <c r="I1352" s="34" t="s">
        <v>6252</v>
      </c>
      <c r="J1352" s="43">
        <v>-8.1620000000000008</v>
      </c>
      <c r="K1352" s="43">
        <v>116.248</v>
      </c>
      <c r="L1352" s="56">
        <v>0</v>
      </c>
      <c r="M1352" s="43">
        <v>4.5599999999999996</v>
      </c>
      <c r="N1352" s="43"/>
      <c r="O1352" s="57"/>
      <c r="P1352" s="57">
        <v>4.4000000000000004</v>
      </c>
      <c r="Q1352" s="57">
        <v>3.2</v>
      </c>
      <c r="R1352" s="57">
        <v>4.3</v>
      </c>
      <c r="S1352" s="67" t="s">
        <v>5110</v>
      </c>
      <c r="T1352" s="26"/>
      <c r="U1352" s="24" t="s">
        <v>867</v>
      </c>
      <c r="V1352" s="58"/>
      <c r="W1352" s="58"/>
      <c r="X1352" s="26">
        <v>0</v>
      </c>
      <c r="Y1352" s="26">
        <v>0</v>
      </c>
      <c r="Z1352" s="26">
        <v>0</v>
      </c>
      <c r="AA1352" s="26"/>
      <c r="AB1352" s="58"/>
      <c r="AC1352" s="24"/>
      <c r="AD1352" s="26" t="s">
        <v>3489</v>
      </c>
      <c r="AE1352" s="26">
        <v>0</v>
      </c>
      <c r="AF1352" s="26"/>
      <c r="AG1352" s="26"/>
      <c r="AH1352" s="26"/>
      <c r="AI1352" s="26"/>
      <c r="AJ1352" s="26" t="s">
        <v>1631</v>
      </c>
      <c r="AK1352" s="24"/>
      <c r="AL1352" s="24"/>
      <c r="AM1352" s="26"/>
      <c r="AN1352" s="26"/>
      <c r="AO1352" s="26"/>
      <c r="AP1352" s="26"/>
      <c r="AQ1352" s="26"/>
      <c r="AR1352" s="26" t="s">
        <v>129</v>
      </c>
      <c r="AS1352" s="26"/>
      <c r="AT1352" s="26"/>
      <c r="AU1352" s="26" t="s">
        <v>128</v>
      </c>
      <c r="AV1352" s="26" t="s">
        <v>128</v>
      </c>
      <c r="AW1352" s="26" t="s">
        <v>128</v>
      </c>
      <c r="AX1352" s="26" t="s">
        <v>129</v>
      </c>
      <c r="AY1352" s="26"/>
      <c r="AZ1352" s="26" t="s">
        <v>4027</v>
      </c>
      <c r="BA1352" s="41"/>
    </row>
    <row r="1353" spans="1:53" ht="16.05" customHeight="1" x14ac:dyDescent="0.3">
      <c r="A1353" s="23">
        <v>2014</v>
      </c>
      <c r="B1353" s="24" t="s">
        <v>143</v>
      </c>
      <c r="C1353" s="24" t="s">
        <v>661</v>
      </c>
      <c r="D1353" s="24" t="s">
        <v>4028</v>
      </c>
      <c r="E1353" s="25">
        <v>41872</v>
      </c>
      <c r="F1353" s="38">
        <v>0.96859050925925916</v>
      </c>
      <c r="G1353" s="22">
        <v>41873</v>
      </c>
      <c r="H1353" s="37">
        <v>5.1921296296296299E-2</v>
      </c>
      <c r="I1353" s="34" t="s">
        <v>6250</v>
      </c>
      <c r="J1353" s="43">
        <v>-26.448</v>
      </c>
      <c r="K1353" s="43">
        <v>27.495999999999999</v>
      </c>
      <c r="L1353" s="56">
        <v>0</v>
      </c>
      <c r="M1353" s="43">
        <v>4.5599999999999996</v>
      </c>
      <c r="N1353" s="43"/>
      <c r="O1353" s="57">
        <v>4.3</v>
      </c>
      <c r="P1353" s="57">
        <v>4.5</v>
      </c>
      <c r="Q1353" s="57"/>
      <c r="R1353" s="57">
        <v>3.8</v>
      </c>
      <c r="S1353" s="67" t="s">
        <v>5110</v>
      </c>
      <c r="T1353" s="26"/>
      <c r="U1353" s="24" t="s">
        <v>193</v>
      </c>
      <c r="V1353" s="58"/>
      <c r="W1353" s="58"/>
      <c r="X1353" s="26">
        <v>0</v>
      </c>
      <c r="Y1353" s="26">
        <v>0</v>
      </c>
      <c r="Z1353" s="26">
        <v>0</v>
      </c>
      <c r="AA1353" s="26"/>
      <c r="AB1353" s="58"/>
      <c r="AC1353" s="24"/>
      <c r="AD1353" s="26" t="s">
        <v>3483</v>
      </c>
      <c r="AE1353" s="26">
        <v>0</v>
      </c>
      <c r="AF1353" s="26"/>
      <c r="AG1353" s="26"/>
      <c r="AH1353" s="26"/>
      <c r="AI1353" s="26"/>
      <c r="AJ1353" s="26" t="s">
        <v>3476</v>
      </c>
      <c r="AK1353" s="24"/>
      <c r="AL1353" s="24" t="s">
        <v>4030</v>
      </c>
      <c r="AM1353" s="26"/>
      <c r="AN1353" s="26"/>
      <c r="AO1353" s="26"/>
      <c r="AP1353" s="26"/>
      <c r="AQ1353" s="26"/>
      <c r="AR1353" s="26" t="s">
        <v>129</v>
      </c>
      <c r="AS1353" s="26"/>
      <c r="AT1353" s="26"/>
      <c r="AU1353" s="26" t="s">
        <v>128</v>
      </c>
      <c r="AV1353" s="26" t="s">
        <v>128</v>
      </c>
      <c r="AW1353" s="26" t="s">
        <v>128</v>
      </c>
      <c r="AX1353" s="26" t="s">
        <v>129</v>
      </c>
      <c r="AY1353" s="26"/>
      <c r="AZ1353" s="26" t="s">
        <v>4029</v>
      </c>
      <c r="BA1353" s="41"/>
    </row>
    <row r="1354" spans="1:53" ht="16.05" customHeight="1" x14ac:dyDescent="0.3">
      <c r="A1354" s="23">
        <v>2014</v>
      </c>
      <c r="B1354" s="24" t="s">
        <v>159</v>
      </c>
      <c r="C1354" s="24" t="s">
        <v>308</v>
      </c>
      <c r="D1354" s="24" t="s">
        <v>4031</v>
      </c>
      <c r="E1354" s="25">
        <v>41873</v>
      </c>
      <c r="F1354" s="38">
        <v>0.18607638888888889</v>
      </c>
      <c r="G1354" s="22">
        <v>41873</v>
      </c>
      <c r="H1354" s="37">
        <v>0.31107638888888889</v>
      </c>
      <c r="I1354" s="34" t="s">
        <v>6250</v>
      </c>
      <c r="J1354" s="43">
        <v>39.85</v>
      </c>
      <c r="K1354" s="43">
        <v>23.49</v>
      </c>
      <c r="L1354" s="56">
        <v>12</v>
      </c>
      <c r="M1354" s="35">
        <v>5.2039999999999997</v>
      </c>
      <c r="N1354" s="43"/>
      <c r="O1354" s="57"/>
      <c r="P1354" s="57">
        <v>5.0999999999999996</v>
      </c>
      <c r="Q1354" s="57">
        <v>4.8</v>
      </c>
      <c r="R1354" s="57">
        <v>5</v>
      </c>
      <c r="S1354" s="24" t="s">
        <v>5497</v>
      </c>
      <c r="T1354" s="26"/>
      <c r="U1354" s="24" t="s">
        <v>867</v>
      </c>
      <c r="V1354" s="58"/>
      <c r="W1354" s="58"/>
      <c r="X1354" s="26">
        <v>0</v>
      </c>
      <c r="Y1354" s="26">
        <v>0</v>
      </c>
      <c r="Z1354" s="26">
        <v>0</v>
      </c>
      <c r="AA1354" s="26"/>
      <c r="AB1354" s="58"/>
      <c r="AC1354" s="24"/>
      <c r="AD1354" s="26" t="s">
        <v>3489</v>
      </c>
      <c r="AE1354" s="26">
        <v>0</v>
      </c>
      <c r="AF1354" s="26"/>
      <c r="AG1354" s="26"/>
      <c r="AH1354" s="26"/>
      <c r="AI1354" s="26"/>
      <c r="AJ1354" s="26" t="s">
        <v>1631</v>
      </c>
      <c r="AK1354" s="24" t="s">
        <v>290</v>
      </c>
      <c r="AL1354" s="24"/>
      <c r="AM1354" s="26"/>
      <c r="AN1354" s="26"/>
      <c r="AO1354" s="26"/>
      <c r="AP1354" s="26"/>
      <c r="AQ1354" s="26"/>
      <c r="AR1354" s="26" t="s">
        <v>129</v>
      </c>
      <c r="AS1354" s="26"/>
      <c r="AT1354" s="26"/>
      <c r="AU1354" s="26" t="s">
        <v>128</v>
      </c>
      <c r="AV1354" s="26" t="s">
        <v>128</v>
      </c>
      <c r="AW1354" s="26" t="s">
        <v>128</v>
      </c>
      <c r="AX1354" s="26" t="s">
        <v>129</v>
      </c>
      <c r="AY1354" s="26"/>
      <c r="AZ1354" s="26" t="s">
        <v>4032</v>
      </c>
      <c r="BA1354" s="41"/>
    </row>
    <row r="1355" spans="1:53" ht="16.05" customHeight="1" x14ac:dyDescent="0.3">
      <c r="A1355" s="23">
        <v>2014</v>
      </c>
      <c r="B1355" s="24" t="s">
        <v>123</v>
      </c>
      <c r="C1355" s="24" t="s">
        <v>124</v>
      </c>
      <c r="D1355" s="24" t="s">
        <v>124</v>
      </c>
      <c r="E1355" s="25">
        <v>41875</v>
      </c>
      <c r="F1355" s="38">
        <v>0.82197685185185188</v>
      </c>
      <c r="G1355" s="22">
        <v>41875</v>
      </c>
      <c r="H1355" s="37">
        <v>0.94697916666666659</v>
      </c>
      <c r="I1355" s="34" t="s">
        <v>6250</v>
      </c>
      <c r="J1355" s="43">
        <v>37.64</v>
      </c>
      <c r="K1355" s="43">
        <v>30.61</v>
      </c>
      <c r="L1355" s="56">
        <v>18.100000000000001</v>
      </c>
      <c r="M1355" s="35">
        <v>5.1210000000000004</v>
      </c>
      <c r="N1355" s="43"/>
      <c r="O1355" s="57"/>
      <c r="P1355" s="57">
        <v>5</v>
      </c>
      <c r="Q1355" s="57">
        <v>4.0999999999999996</v>
      </c>
      <c r="R1355" s="57">
        <v>4.8</v>
      </c>
      <c r="S1355" s="24" t="s">
        <v>5350</v>
      </c>
      <c r="T1355" s="26"/>
      <c r="U1355" s="24" t="s">
        <v>867</v>
      </c>
      <c r="V1355" s="58"/>
      <c r="W1355" s="58"/>
      <c r="X1355" s="26">
        <v>0</v>
      </c>
      <c r="Y1355" s="26">
        <v>0</v>
      </c>
      <c r="Z1355" s="26">
        <v>27</v>
      </c>
      <c r="AA1355" s="26"/>
      <c r="AB1355" s="58"/>
      <c r="AC1355" s="24"/>
      <c r="AD1355" s="26" t="s">
        <v>3491</v>
      </c>
      <c r="AE1355" s="26">
        <v>0</v>
      </c>
      <c r="AF1355" s="26"/>
      <c r="AG1355" s="26"/>
      <c r="AH1355" s="26"/>
      <c r="AI1355" s="26"/>
      <c r="AJ1355" s="26" t="s">
        <v>1631</v>
      </c>
      <c r="AK1355" s="24"/>
      <c r="AL1355" s="24"/>
      <c r="AM1355" s="26"/>
      <c r="AN1355" s="26"/>
      <c r="AO1355" s="26"/>
      <c r="AP1355" s="26"/>
      <c r="AQ1355" s="26"/>
      <c r="AR1355" s="26" t="s">
        <v>129</v>
      </c>
      <c r="AS1355" s="26"/>
      <c r="AT1355" s="26"/>
      <c r="AU1355" s="26" t="s">
        <v>128</v>
      </c>
      <c r="AV1355" s="26" t="s">
        <v>128</v>
      </c>
      <c r="AW1355" s="26" t="s">
        <v>128</v>
      </c>
      <c r="AX1355" s="26" t="s">
        <v>129</v>
      </c>
      <c r="AY1355" s="26"/>
      <c r="AZ1355" s="26" t="s">
        <v>4033</v>
      </c>
      <c r="BA1355" s="41"/>
    </row>
    <row r="1356" spans="1:53" ht="16.05" customHeight="1" x14ac:dyDescent="0.3">
      <c r="A1356" s="23">
        <v>2014</v>
      </c>
      <c r="B1356" s="24" t="s">
        <v>218</v>
      </c>
      <c r="C1356" s="24" t="s">
        <v>2631</v>
      </c>
      <c r="D1356" s="24" t="s">
        <v>4034</v>
      </c>
      <c r="E1356" s="25">
        <v>41875</v>
      </c>
      <c r="F1356" s="38">
        <v>0.93943680555555564</v>
      </c>
      <c r="G1356" s="22">
        <v>41876</v>
      </c>
      <c r="H1356" s="37">
        <v>0.23109953703703703</v>
      </c>
      <c r="I1356" s="34" t="s">
        <v>6250</v>
      </c>
      <c r="J1356" s="43">
        <v>19.579000000000001</v>
      </c>
      <c r="K1356" s="43">
        <v>99.524000000000001</v>
      </c>
      <c r="L1356" s="56">
        <v>10</v>
      </c>
      <c r="M1356" s="43">
        <v>4.5599999999999996</v>
      </c>
      <c r="N1356" s="43"/>
      <c r="O1356" s="57"/>
      <c r="P1356" s="57">
        <v>4.5</v>
      </c>
      <c r="Q1356" s="57">
        <v>3.8</v>
      </c>
      <c r="R1356" s="57">
        <v>4.8</v>
      </c>
      <c r="S1356" s="67" t="s">
        <v>5110</v>
      </c>
      <c r="T1356" s="26"/>
      <c r="U1356" s="24" t="s">
        <v>867</v>
      </c>
      <c r="V1356" s="58"/>
      <c r="W1356" s="58"/>
      <c r="X1356" s="26">
        <v>0</v>
      </c>
      <c r="Y1356" s="26">
        <v>0</v>
      </c>
      <c r="Z1356" s="26">
        <v>0</v>
      </c>
      <c r="AA1356" s="26"/>
      <c r="AB1356" s="58"/>
      <c r="AC1356" s="24"/>
      <c r="AD1356" s="26" t="s">
        <v>3491</v>
      </c>
      <c r="AE1356" s="26">
        <v>0</v>
      </c>
      <c r="AF1356" s="26"/>
      <c r="AG1356" s="26"/>
      <c r="AH1356" s="26"/>
      <c r="AI1356" s="26"/>
      <c r="AJ1356" s="26" t="s">
        <v>3599</v>
      </c>
      <c r="AK1356" s="24"/>
      <c r="AL1356" s="24" t="s">
        <v>3943</v>
      </c>
      <c r="AM1356" s="26"/>
      <c r="AN1356" s="26"/>
      <c r="AO1356" s="26"/>
      <c r="AP1356" s="26"/>
      <c r="AQ1356" s="26"/>
      <c r="AR1356" s="26" t="s">
        <v>129</v>
      </c>
      <c r="AS1356" s="26"/>
      <c r="AT1356" s="26"/>
      <c r="AU1356" s="26" t="s">
        <v>128</v>
      </c>
      <c r="AV1356" s="26" t="s">
        <v>128</v>
      </c>
      <c r="AW1356" s="26" t="s">
        <v>128</v>
      </c>
      <c r="AX1356" s="26" t="s">
        <v>129</v>
      </c>
      <c r="AY1356" s="26"/>
      <c r="AZ1356" s="26" t="s">
        <v>4035</v>
      </c>
      <c r="BA1356" s="41"/>
    </row>
    <row r="1357" spans="1:53" ht="16.05" customHeight="1" x14ac:dyDescent="0.3">
      <c r="A1357" s="23">
        <v>2014</v>
      </c>
      <c r="B1357" s="24" t="s">
        <v>159</v>
      </c>
      <c r="C1357" s="24" t="s">
        <v>160</v>
      </c>
      <c r="D1357" s="24" t="s">
        <v>4036</v>
      </c>
      <c r="E1357" s="25">
        <v>41879</v>
      </c>
      <c r="F1357" s="38">
        <v>0.74259861111111114</v>
      </c>
      <c r="G1357" s="22">
        <v>41879</v>
      </c>
      <c r="H1357" s="37">
        <v>0.8259375000000001</v>
      </c>
      <c r="I1357" s="34" t="s">
        <v>6250</v>
      </c>
      <c r="J1357" s="43">
        <v>45.655999999999999</v>
      </c>
      <c r="K1357" s="43">
        <v>10.666</v>
      </c>
      <c r="L1357" s="56">
        <v>10</v>
      </c>
      <c r="M1357" s="43">
        <v>4</v>
      </c>
      <c r="N1357" s="43">
        <v>3.6</v>
      </c>
      <c r="O1357" s="57">
        <v>4.0999999999999996</v>
      </c>
      <c r="P1357" s="57">
        <v>3.7</v>
      </c>
      <c r="Q1357" s="57"/>
      <c r="R1357" s="57">
        <v>4</v>
      </c>
      <c r="S1357" s="24" t="s">
        <v>6216</v>
      </c>
      <c r="T1357" s="26"/>
      <c r="U1357" s="24" t="s">
        <v>867</v>
      </c>
      <c r="V1357" s="58"/>
      <c r="W1357" s="58"/>
      <c r="X1357" s="26">
        <v>0</v>
      </c>
      <c r="Y1357" s="26">
        <v>0</v>
      </c>
      <c r="Z1357" s="26">
        <v>0</v>
      </c>
      <c r="AA1357" s="26"/>
      <c r="AB1357" s="58"/>
      <c r="AC1357" s="24"/>
      <c r="AD1357" s="26" t="s">
        <v>3489</v>
      </c>
      <c r="AE1357" s="26">
        <v>0</v>
      </c>
      <c r="AF1357" s="26"/>
      <c r="AG1357" s="26"/>
      <c r="AH1357" s="26"/>
      <c r="AI1357" s="26"/>
      <c r="AJ1357" s="26" t="s">
        <v>1631</v>
      </c>
      <c r="AK1357" s="24"/>
      <c r="AL1357" s="24"/>
      <c r="AM1357" s="26"/>
      <c r="AN1357" s="26"/>
      <c r="AO1357" s="26"/>
      <c r="AP1357" s="26"/>
      <c r="AQ1357" s="26"/>
      <c r="AR1357" s="26" t="s">
        <v>129</v>
      </c>
      <c r="AS1357" s="26"/>
      <c r="AT1357" s="26"/>
      <c r="AU1357" s="26" t="s">
        <v>128</v>
      </c>
      <c r="AV1357" s="26" t="s">
        <v>128</v>
      </c>
      <c r="AW1357" s="26" t="s">
        <v>128</v>
      </c>
      <c r="AX1357" s="26" t="s">
        <v>129</v>
      </c>
      <c r="AY1357" s="26"/>
      <c r="AZ1357" s="26" t="s">
        <v>4037</v>
      </c>
      <c r="BA1357" s="41"/>
    </row>
    <row r="1358" spans="1:53" ht="16.05" customHeight="1" x14ac:dyDescent="0.3">
      <c r="A1358" s="23">
        <v>2014</v>
      </c>
      <c r="B1358" s="24" t="s">
        <v>254</v>
      </c>
      <c r="C1358" s="24" t="s">
        <v>511</v>
      </c>
      <c r="D1358" s="24" t="s">
        <v>511</v>
      </c>
      <c r="E1358" s="25">
        <v>41882</v>
      </c>
      <c r="F1358" s="38">
        <v>0.84315879629629631</v>
      </c>
      <c r="G1358" s="22">
        <v>41882</v>
      </c>
      <c r="H1358" s="37">
        <v>0.88482638888888887</v>
      </c>
      <c r="I1358" s="34" t="s">
        <v>6250</v>
      </c>
      <c r="J1358" s="43">
        <v>31.06</v>
      </c>
      <c r="K1358" s="43">
        <v>-8.7430000000000003</v>
      </c>
      <c r="L1358" s="56">
        <v>19</v>
      </c>
      <c r="M1358" s="43">
        <v>4.9000000000000004</v>
      </c>
      <c r="N1358" s="43"/>
      <c r="O1358" s="57"/>
      <c r="P1358" s="57">
        <v>3.7</v>
      </c>
      <c r="Q1358" s="57">
        <v>3.3</v>
      </c>
      <c r="R1358" s="57">
        <v>4.5</v>
      </c>
      <c r="S1358" s="67" t="s">
        <v>5110</v>
      </c>
      <c r="T1358" s="26"/>
      <c r="U1358" s="24" t="s">
        <v>867</v>
      </c>
      <c r="V1358" s="58"/>
      <c r="W1358" s="58"/>
      <c r="X1358" s="26">
        <v>0</v>
      </c>
      <c r="Y1358" s="26">
        <v>0</v>
      </c>
      <c r="Z1358" s="26">
        <v>0</v>
      </c>
      <c r="AA1358" s="26"/>
      <c r="AB1358" s="58"/>
      <c r="AC1358" s="24"/>
      <c r="AD1358" s="26" t="s">
        <v>1050</v>
      </c>
      <c r="AE1358" s="26">
        <v>0</v>
      </c>
      <c r="AF1358" s="26"/>
      <c r="AG1358" s="26"/>
      <c r="AH1358" s="26"/>
      <c r="AI1358" s="26"/>
      <c r="AJ1358" s="26" t="s">
        <v>1631</v>
      </c>
      <c r="AK1358" s="24"/>
      <c r="AL1358" s="24"/>
      <c r="AM1358" s="26"/>
      <c r="AN1358" s="26"/>
      <c r="AO1358" s="26"/>
      <c r="AP1358" s="26"/>
      <c r="AQ1358" s="26"/>
      <c r="AR1358" s="26" t="s">
        <v>129</v>
      </c>
      <c r="AS1358" s="26"/>
      <c r="AT1358" s="26"/>
      <c r="AU1358" s="26" t="s">
        <v>128</v>
      </c>
      <c r="AV1358" s="26" t="s">
        <v>128</v>
      </c>
      <c r="AW1358" s="26" t="s">
        <v>128</v>
      </c>
      <c r="AX1358" s="26" t="s">
        <v>129</v>
      </c>
      <c r="AY1358" s="26"/>
      <c r="AZ1358" s="26" t="s">
        <v>4038</v>
      </c>
      <c r="BA1358" s="41"/>
    </row>
    <row r="1359" spans="1:53" ht="16.05" customHeight="1" x14ac:dyDescent="0.3">
      <c r="A1359" s="23">
        <v>2014</v>
      </c>
      <c r="B1359" s="24" t="s">
        <v>218</v>
      </c>
      <c r="C1359" s="24" t="s">
        <v>426</v>
      </c>
      <c r="D1359" s="24" t="s">
        <v>3516</v>
      </c>
      <c r="E1359" s="25">
        <v>41883</v>
      </c>
      <c r="F1359" s="38">
        <v>0.78814699074074079</v>
      </c>
      <c r="G1359" s="22">
        <v>41884</v>
      </c>
      <c r="H1359" s="37">
        <v>7.9814814814814811E-2</v>
      </c>
      <c r="I1359" s="34" t="s">
        <v>6250</v>
      </c>
      <c r="J1359" s="43">
        <v>-3.95</v>
      </c>
      <c r="K1359" s="43">
        <v>103.32</v>
      </c>
      <c r="L1359" s="56">
        <v>27.3</v>
      </c>
      <c r="M1359" s="35">
        <v>4.9039999999999999</v>
      </c>
      <c r="N1359" s="43"/>
      <c r="O1359" s="57"/>
      <c r="P1359" s="57">
        <v>4.5999999999999996</v>
      </c>
      <c r="Q1359" s="57"/>
      <c r="R1359" s="57">
        <v>4.8</v>
      </c>
      <c r="S1359" s="24" t="s">
        <v>5505</v>
      </c>
      <c r="T1359" s="26"/>
      <c r="U1359" s="24" t="s">
        <v>867</v>
      </c>
      <c r="V1359" s="58"/>
      <c r="W1359" s="58"/>
      <c r="X1359" s="26">
        <v>0</v>
      </c>
      <c r="Y1359" s="26">
        <v>0</v>
      </c>
      <c r="Z1359" s="26">
        <v>0</v>
      </c>
      <c r="AA1359" s="26"/>
      <c r="AB1359" s="58"/>
      <c r="AC1359" s="24"/>
      <c r="AD1359" s="26" t="s">
        <v>1050</v>
      </c>
      <c r="AE1359" s="26">
        <v>0</v>
      </c>
      <c r="AF1359" s="26"/>
      <c r="AG1359" s="26"/>
      <c r="AH1359" s="26"/>
      <c r="AI1359" s="26"/>
      <c r="AJ1359" s="26" t="s">
        <v>1631</v>
      </c>
      <c r="AK1359" s="24"/>
      <c r="AL1359" s="24"/>
      <c r="AM1359" s="26"/>
      <c r="AN1359" s="26"/>
      <c r="AO1359" s="26"/>
      <c r="AP1359" s="26"/>
      <c r="AQ1359" s="26"/>
      <c r="AR1359" s="26" t="s">
        <v>129</v>
      </c>
      <c r="AS1359" s="26"/>
      <c r="AT1359" s="26"/>
      <c r="AU1359" s="26" t="s">
        <v>128</v>
      </c>
      <c r="AV1359" s="26" t="s">
        <v>128</v>
      </c>
      <c r="AW1359" s="26" t="s">
        <v>128</v>
      </c>
      <c r="AX1359" s="26" t="s">
        <v>129</v>
      </c>
      <c r="AY1359" s="26"/>
      <c r="AZ1359" s="26" t="s">
        <v>4040</v>
      </c>
      <c r="BA1359" s="41"/>
    </row>
    <row r="1360" spans="1:53" ht="16.05" customHeight="1" x14ac:dyDescent="0.3">
      <c r="A1360" s="23">
        <v>2014</v>
      </c>
      <c r="B1360" s="24" t="s">
        <v>123</v>
      </c>
      <c r="C1360" s="24" t="s">
        <v>124</v>
      </c>
      <c r="D1360" s="24" t="s">
        <v>4041</v>
      </c>
      <c r="E1360" s="25">
        <v>41886</v>
      </c>
      <c r="F1360" s="38">
        <v>0.87504976851851846</v>
      </c>
      <c r="G1360" s="25">
        <v>41887</v>
      </c>
      <c r="H1360" s="38">
        <v>4.6296296296296294E-5</v>
      </c>
      <c r="I1360" s="34" t="s">
        <v>6252</v>
      </c>
      <c r="J1360" s="43">
        <v>36.36</v>
      </c>
      <c r="K1360" s="43">
        <v>30.79</v>
      </c>
      <c r="L1360" s="56">
        <v>66.5</v>
      </c>
      <c r="M1360" s="35">
        <v>5.3339999999999996</v>
      </c>
      <c r="N1360" s="43"/>
      <c r="O1360" s="57"/>
      <c r="P1360" s="57">
        <v>5.2</v>
      </c>
      <c r="Q1360" s="57"/>
      <c r="R1360" s="57">
        <v>5.2</v>
      </c>
      <c r="S1360" s="24" t="s">
        <v>5368</v>
      </c>
      <c r="T1360" s="26"/>
      <c r="U1360" s="24" t="s">
        <v>867</v>
      </c>
      <c r="V1360" s="58"/>
      <c r="W1360" s="58"/>
      <c r="X1360" s="26">
        <v>0</v>
      </c>
      <c r="Y1360" s="26">
        <v>0</v>
      </c>
      <c r="Z1360" s="26">
        <v>1</v>
      </c>
      <c r="AA1360" s="26"/>
      <c r="AB1360" s="58"/>
      <c r="AC1360" s="24"/>
      <c r="AD1360" s="26" t="s">
        <v>3483</v>
      </c>
      <c r="AE1360" s="26">
        <v>0</v>
      </c>
      <c r="AF1360" s="26"/>
      <c r="AG1360" s="26"/>
      <c r="AH1360" s="26"/>
      <c r="AI1360" s="26"/>
      <c r="AJ1360" s="26" t="s">
        <v>3493</v>
      </c>
      <c r="AK1360" s="24"/>
      <c r="AL1360" s="24" t="s">
        <v>4043</v>
      </c>
      <c r="AM1360" s="26"/>
      <c r="AN1360" s="26"/>
      <c r="AO1360" s="26"/>
      <c r="AP1360" s="26"/>
      <c r="AQ1360" s="26"/>
      <c r="AR1360" s="26" t="s">
        <v>129</v>
      </c>
      <c r="AS1360" s="26"/>
      <c r="AT1360" s="26"/>
      <c r="AU1360" s="26" t="s">
        <v>128</v>
      </c>
      <c r="AV1360" s="26" t="s">
        <v>128</v>
      </c>
      <c r="AW1360" s="26" t="s">
        <v>128</v>
      </c>
      <c r="AX1360" s="26" t="s">
        <v>129</v>
      </c>
      <c r="AY1360" s="26"/>
      <c r="AZ1360" s="26" t="s">
        <v>4042</v>
      </c>
      <c r="BA1360" s="41"/>
    </row>
    <row r="1361" spans="1:53" ht="16.05" customHeight="1" x14ac:dyDescent="0.3">
      <c r="A1361" s="23">
        <v>2014</v>
      </c>
      <c r="B1361" s="24" t="s">
        <v>357</v>
      </c>
      <c r="C1361" s="24" t="s">
        <v>648</v>
      </c>
      <c r="D1361" s="24" t="s">
        <v>648</v>
      </c>
      <c r="E1361" s="25">
        <v>41888</v>
      </c>
      <c r="F1361" s="38">
        <v>4.7604629629629629E-2</v>
      </c>
      <c r="G1361" s="22">
        <v>41888</v>
      </c>
      <c r="H1361" s="37">
        <v>0.25593749999999998</v>
      </c>
      <c r="I1361" s="34" t="s">
        <v>6250</v>
      </c>
      <c r="J1361" s="43">
        <v>26.324000000000002</v>
      </c>
      <c r="K1361" s="43">
        <v>68.566000000000003</v>
      </c>
      <c r="L1361" s="56">
        <v>10</v>
      </c>
      <c r="M1361" s="43">
        <v>4.32</v>
      </c>
      <c r="N1361" s="43"/>
      <c r="O1361" s="57"/>
      <c r="P1361" s="57">
        <v>4</v>
      </c>
      <c r="Q1361" s="57">
        <v>3.2</v>
      </c>
      <c r="R1361" s="57">
        <v>4.5</v>
      </c>
      <c r="S1361" s="67" t="s">
        <v>5110</v>
      </c>
      <c r="T1361" s="26"/>
      <c r="U1361" s="24" t="s">
        <v>867</v>
      </c>
      <c r="V1361" s="58"/>
      <c r="W1361" s="58"/>
      <c r="X1361" s="26">
        <v>0</v>
      </c>
      <c r="Y1361" s="26">
        <v>0</v>
      </c>
      <c r="Z1361" s="26">
        <v>12</v>
      </c>
      <c r="AA1361" s="26"/>
      <c r="AB1361" s="58"/>
      <c r="AC1361" s="24"/>
      <c r="AD1361" s="26" t="s">
        <v>1050</v>
      </c>
      <c r="AE1361" s="26">
        <v>0</v>
      </c>
      <c r="AF1361" s="26"/>
      <c r="AG1361" s="26"/>
      <c r="AH1361" s="26"/>
      <c r="AI1361" s="26"/>
      <c r="AJ1361" s="26" t="s">
        <v>3493</v>
      </c>
      <c r="AK1361" s="24"/>
      <c r="AL1361" s="24" t="s">
        <v>4045</v>
      </c>
      <c r="AM1361" s="26"/>
      <c r="AN1361" s="26"/>
      <c r="AO1361" s="26"/>
      <c r="AP1361" s="26"/>
      <c r="AQ1361" s="26"/>
      <c r="AR1361" s="26" t="s">
        <v>129</v>
      </c>
      <c r="AS1361" s="26"/>
      <c r="AT1361" s="26"/>
      <c r="AU1361" s="26" t="s">
        <v>128</v>
      </c>
      <c r="AV1361" s="26" t="s">
        <v>128</v>
      </c>
      <c r="AW1361" s="26" t="s">
        <v>128</v>
      </c>
      <c r="AX1361" s="26" t="s">
        <v>129</v>
      </c>
      <c r="AY1361" s="26"/>
      <c r="AZ1361" s="26" t="s">
        <v>4044</v>
      </c>
      <c r="BA1361" s="41"/>
    </row>
    <row r="1362" spans="1:53" ht="16.05" customHeight="1" x14ac:dyDescent="0.3">
      <c r="A1362" s="23">
        <v>2014</v>
      </c>
      <c r="B1362" s="24" t="s">
        <v>130</v>
      </c>
      <c r="C1362" s="24" t="s">
        <v>131</v>
      </c>
      <c r="D1362" s="24" t="s">
        <v>152</v>
      </c>
      <c r="E1362" s="25">
        <v>41888</v>
      </c>
      <c r="F1362" s="38">
        <v>0.44284791666666662</v>
      </c>
      <c r="G1362" s="22">
        <v>41888</v>
      </c>
      <c r="H1362" s="37">
        <v>0.77618055555555554</v>
      </c>
      <c r="I1362" s="34" t="s">
        <v>6250</v>
      </c>
      <c r="J1362" s="43">
        <v>40.292000000000002</v>
      </c>
      <c r="K1362" s="43">
        <v>115.57</v>
      </c>
      <c r="L1362" s="56">
        <v>10</v>
      </c>
      <c r="M1362" s="43">
        <v>4.21</v>
      </c>
      <c r="N1362" s="43"/>
      <c r="O1362" s="57"/>
      <c r="P1362" s="57">
        <v>4</v>
      </c>
      <c r="Q1362" s="57">
        <v>3.5</v>
      </c>
      <c r="R1362" s="57">
        <v>4.3</v>
      </c>
      <c r="S1362" s="67" t="s">
        <v>5110</v>
      </c>
      <c r="T1362" s="26"/>
      <c r="U1362" s="24" t="s">
        <v>867</v>
      </c>
      <c r="V1362" s="58"/>
      <c r="W1362" s="58"/>
      <c r="X1362" s="26">
        <v>0</v>
      </c>
      <c r="Y1362" s="26">
        <v>0</v>
      </c>
      <c r="Z1362" s="26">
        <v>0</v>
      </c>
      <c r="AA1362" s="26"/>
      <c r="AB1362" s="58"/>
      <c r="AC1362" s="24"/>
      <c r="AD1362" s="26" t="s">
        <v>1050</v>
      </c>
      <c r="AE1362" s="26">
        <v>0</v>
      </c>
      <c r="AF1362" s="26"/>
      <c r="AG1362" s="26"/>
      <c r="AH1362" s="26"/>
      <c r="AI1362" s="26"/>
      <c r="AJ1362" s="26" t="s">
        <v>1631</v>
      </c>
      <c r="AK1362" s="24"/>
      <c r="AL1362" s="24"/>
      <c r="AM1362" s="26"/>
      <c r="AN1362" s="26"/>
      <c r="AO1362" s="26"/>
      <c r="AP1362" s="26"/>
      <c r="AQ1362" s="26"/>
      <c r="AR1362" s="26" t="s">
        <v>129</v>
      </c>
      <c r="AS1362" s="26"/>
      <c r="AT1362" s="26"/>
      <c r="AU1362" s="26" t="s">
        <v>128</v>
      </c>
      <c r="AV1362" s="26" t="s">
        <v>128</v>
      </c>
      <c r="AW1362" s="26" t="s">
        <v>128</v>
      </c>
      <c r="AX1362" s="26" t="s">
        <v>129</v>
      </c>
      <c r="AY1362" s="26"/>
      <c r="AZ1362" s="26" t="s">
        <v>4046</v>
      </c>
      <c r="BA1362" s="41"/>
    </row>
    <row r="1363" spans="1:53" ht="16.05" customHeight="1" x14ac:dyDescent="0.3">
      <c r="A1363" s="23">
        <v>2014</v>
      </c>
      <c r="B1363" s="24" t="s">
        <v>218</v>
      </c>
      <c r="C1363" s="24" t="s">
        <v>426</v>
      </c>
      <c r="D1363" s="24" t="s">
        <v>3516</v>
      </c>
      <c r="E1363" s="25">
        <v>41892</v>
      </c>
      <c r="F1363" s="38">
        <v>0.74052314814814812</v>
      </c>
      <c r="G1363" s="22">
        <v>41893</v>
      </c>
      <c r="H1363" s="37">
        <v>3.2187500000000001E-2</v>
      </c>
      <c r="I1363" s="34" t="s">
        <v>6250</v>
      </c>
      <c r="J1363" s="43">
        <v>-0.41</v>
      </c>
      <c r="K1363" s="43">
        <v>100.58</v>
      </c>
      <c r="L1363" s="56">
        <v>19.600000000000001</v>
      </c>
      <c r="M1363" s="35">
        <v>4.8339999999999996</v>
      </c>
      <c r="N1363" s="43"/>
      <c r="O1363" s="57"/>
      <c r="P1363" s="57">
        <v>4.7</v>
      </c>
      <c r="Q1363" s="57">
        <v>4</v>
      </c>
      <c r="R1363" s="57">
        <v>5</v>
      </c>
      <c r="S1363" s="24" t="s">
        <v>5537</v>
      </c>
      <c r="T1363" s="26" t="s">
        <v>497</v>
      </c>
      <c r="U1363" s="24" t="s">
        <v>867</v>
      </c>
      <c r="V1363" s="58"/>
      <c r="W1363" s="58"/>
      <c r="X1363" s="26">
        <v>0</v>
      </c>
      <c r="Y1363" s="26">
        <v>0</v>
      </c>
      <c r="Z1363" s="26">
        <v>4</v>
      </c>
      <c r="AA1363" s="26"/>
      <c r="AB1363" s="58"/>
      <c r="AC1363" s="24"/>
      <c r="AD1363" s="26" t="s">
        <v>3491</v>
      </c>
      <c r="AE1363" s="26">
        <v>0</v>
      </c>
      <c r="AF1363" s="26"/>
      <c r="AG1363" s="26"/>
      <c r="AH1363" s="26"/>
      <c r="AI1363" s="26"/>
      <c r="AJ1363" s="26" t="s">
        <v>1631</v>
      </c>
      <c r="AK1363" s="24"/>
      <c r="AL1363" s="24"/>
      <c r="AM1363" s="26"/>
      <c r="AN1363" s="26"/>
      <c r="AO1363" s="26"/>
      <c r="AP1363" s="26"/>
      <c r="AQ1363" s="26"/>
      <c r="AR1363" s="26" t="s">
        <v>129</v>
      </c>
      <c r="AS1363" s="26"/>
      <c r="AT1363" s="26"/>
      <c r="AU1363" s="26" t="s">
        <v>128</v>
      </c>
      <c r="AV1363" s="26" t="s">
        <v>128</v>
      </c>
      <c r="AW1363" s="26" t="s">
        <v>128</v>
      </c>
      <c r="AX1363" s="26" t="s">
        <v>129</v>
      </c>
      <c r="AY1363" s="26"/>
      <c r="AZ1363" s="26" t="s">
        <v>4047</v>
      </c>
      <c r="BA1363" s="41"/>
    </row>
    <row r="1364" spans="1:53" ht="16.05" customHeight="1" x14ac:dyDescent="0.3">
      <c r="A1364" s="23">
        <v>2014</v>
      </c>
      <c r="B1364" s="24" t="s">
        <v>838</v>
      </c>
      <c r="C1364" s="24" t="s">
        <v>2244</v>
      </c>
      <c r="D1364" s="24" t="s">
        <v>2244</v>
      </c>
      <c r="E1364" s="25">
        <v>41894</v>
      </c>
      <c r="F1364" s="38">
        <v>9.2164351851851845E-2</v>
      </c>
      <c r="G1364" s="22">
        <v>41893</v>
      </c>
      <c r="H1364" s="37">
        <v>0.92549768518518516</v>
      </c>
      <c r="I1364" s="34" t="s">
        <v>6250</v>
      </c>
      <c r="J1364" s="43">
        <v>18.68</v>
      </c>
      <c r="K1364" s="43">
        <v>-68.94</v>
      </c>
      <c r="L1364" s="56">
        <v>99.7</v>
      </c>
      <c r="M1364" s="35">
        <v>4.8449999999999998</v>
      </c>
      <c r="N1364" s="43"/>
      <c r="O1364" s="57"/>
      <c r="P1364" s="57">
        <v>4.5999999999999996</v>
      </c>
      <c r="Q1364" s="57"/>
      <c r="R1364" s="57">
        <v>4.7</v>
      </c>
      <c r="S1364" s="24" t="s">
        <v>5523</v>
      </c>
      <c r="T1364" s="26"/>
      <c r="U1364" s="24" t="s">
        <v>867</v>
      </c>
      <c r="V1364" s="58"/>
      <c r="W1364" s="58"/>
      <c r="X1364" s="26">
        <v>0</v>
      </c>
      <c r="Y1364" s="26">
        <v>0</v>
      </c>
      <c r="Z1364" s="26">
        <v>0</v>
      </c>
      <c r="AA1364" s="26"/>
      <c r="AB1364" s="58"/>
      <c r="AC1364" s="24"/>
      <c r="AD1364" s="26" t="s">
        <v>3489</v>
      </c>
      <c r="AE1364" s="26">
        <v>0</v>
      </c>
      <c r="AF1364" s="26"/>
      <c r="AG1364" s="26"/>
      <c r="AH1364" s="26"/>
      <c r="AI1364" s="26"/>
      <c r="AJ1364" s="26" t="s">
        <v>1631</v>
      </c>
      <c r="AK1364" s="24"/>
      <c r="AL1364" s="24"/>
      <c r="AM1364" s="26"/>
      <c r="AN1364" s="26"/>
      <c r="AO1364" s="26"/>
      <c r="AP1364" s="26"/>
      <c r="AQ1364" s="26"/>
      <c r="AR1364" s="26" t="s">
        <v>129</v>
      </c>
      <c r="AS1364" s="26"/>
      <c r="AT1364" s="26"/>
      <c r="AU1364" s="26" t="s">
        <v>128</v>
      </c>
      <c r="AV1364" s="26" t="s">
        <v>128</v>
      </c>
      <c r="AW1364" s="26" t="s">
        <v>128</v>
      </c>
      <c r="AX1364" s="26" t="s">
        <v>129</v>
      </c>
      <c r="AY1364" s="26"/>
      <c r="AZ1364" s="26" t="s">
        <v>4048</v>
      </c>
      <c r="BA1364" s="41"/>
    </row>
    <row r="1365" spans="1:53" ht="16.05" customHeight="1" x14ac:dyDescent="0.3">
      <c r="A1365" s="23">
        <v>2014</v>
      </c>
      <c r="B1365" s="24" t="s">
        <v>218</v>
      </c>
      <c r="C1365" s="24" t="s">
        <v>426</v>
      </c>
      <c r="D1365" s="24" t="s">
        <v>4049</v>
      </c>
      <c r="E1365" s="25">
        <v>41896</v>
      </c>
      <c r="F1365" s="38">
        <v>0.20308912037037039</v>
      </c>
      <c r="G1365" s="25">
        <v>41896</v>
      </c>
      <c r="H1365" s="38">
        <v>0.49475694444444446</v>
      </c>
      <c r="I1365" s="34" t="s">
        <v>6252</v>
      </c>
      <c r="J1365" s="43">
        <v>0.96</v>
      </c>
      <c r="K1365" s="43">
        <v>96.98</v>
      </c>
      <c r="L1365" s="56">
        <v>23</v>
      </c>
      <c r="M1365" s="35">
        <v>5.4260000000000002</v>
      </c>
      <c r="N1365" s="43"/>
      <c r="O1365" s="57"/>
      <c r="P1365" s="57">
        <v>5.2</v>
      </c>
      <c r="Q1365" s="57">
        <v>5.0999999999999996</v>
      </c>
      <c r="R1365" s="57">
        <v>5.6</v>
      </c>
      <c r="S1365" s="24" t="s">
        <v>5355</v>
      </c>
      <c r="T1365" s="26" t="s">
        <v>497</v>
      </c>
      <c r="U1365" s="24" t="s">
        <v>867</v>
      </c>
      <c r="V1365" s="58"/>
      <c r="W1365" s="58"/>
      <c r="X1365" s="26">
        <v>0</v>
      </c>
      <c r="Y1365" s="26">
        <v>0</v>
      </c>
      <c r="Z1365" s="26">
        <v>0</v>
      </c>
      <c r="AA1365" s="26"/>
      <c r="AB1365" s="58"/>
      <c r="AC1365" s="24"/>
      <c r="AD1365" s="26" t="s">
        <v>1050</v>
      </c>
      <c r="AE1365" s="26">
        <v>0</v>
      </c>
      <c r="AF1365" s="26"/>
      <c r="AG1365" s="26"/>
      <c r="AH1365" s="26"/>
      <c r="AI1365" s="26"/>
      <c r="AJ1365" s="26" t="s">
        <v>3476</v>
      </c>
      <c r="AK1365" s="24" t="s">
        <v>290</v>
      </c>
      <c r="AL1365" s="24" t="s">
        <v>4051</v>
      </c>
      <c r="AM1365" s="26"/>
      <c r="AN1365" s="26"/>
      <c r="AO1365" s="26"/>
      <c r="AP1365" s="26"/>
      <c r="AQ1365" s="26"/>
      <c r="AR1365" s="26" t="s">
        <v>129</v>
      </c>
      <c r="AS1365" s="26"/>
      <c r="AT1365" s="26"/>
      <c r="AU1365" s="26" t="s">
        <v>128</v>
      </c>
      <c r="AV1365" s="26" t="s">
        <v>128</v>
      </c>
      <c r="AW1365" s="26" t="s">
        <v>128</v>
      </c>
      <c r="AX1365" s="26" t="s">
        <v>129</v>
      </c>
      <c r="AY1365" s="26"/>
      <c r="AZ1365" s="26" t="s">
        <v>4050</v>
      </c>
      <c r="BA1365" s="41"/>
    </row>
    <row r="1366" spans="1:53" ht="16.05" customHeight="1" x14ac:dyDescent="0.3">
      <c r="A1366" s="23">
        <v>2014</v>
      </c>
      <c r="B1366" s="24" t="s">
        <v>153</v>
      </c>
      <c r="C1366" s="24" t="s">
        <v>4052</v>
      </c>
      <c r="D1366" s="24" t="s">
        <v>4052</v>
      </c>
      <c r="E1366" s="25">
        <v>41897</v>
      </c>
      <c r="F1366" s="38">
        <v>0.5472396990740741</v>
      </c>
      <c r="G1366" s="22">
        <v>41897</v>
      </c>
      <c r="H1366" s="37">
        <v>0.63057870370370372</v>
      </c>
      <c r="I1366" s="34" t="s">
        <v>6250</v>
      </c>
      <c r="J1366" s="43">
        <v>61.651000000000003</v>
      </c>
      <c r="K1366" s="43">
        <v>14.242000000000001</v>
      </c>
      <c r="L1366" s="56">
        <v>20.3</v>
      </c>
      <c r="M1366" s="43">
        <v>4.67</v>
      </c>
      <c r="N1366" s="43"/>
      <c r="O1366" s="57"/>
      <c r="P1366" s="57">
        <v>4.5999999999999996</v>
      </c>
      <c r="Q1366" s="57">
        <v>3.9</v>
      </c>
      <c r="R1366" s="57">
        <v>4.7</v>
      </c>
      <c r="S1366" s="67" t="s">
        <v>5110</v>
      </c>
      <c r="T1366" s="26"/>
      <c r="U1366" s="24" t="s">
        <v>867</v>
      </c>
      <c r="V1366" s="58"/>
      <c r="W1366" s="58"/>
      <c r="X1366" s="26">
        <v>0</v>
      </c>
      <c r="Y1366" s="26">
        <v>0</v>
      </c>
      <c r="Z1366" s="26">
        <v>0</v>
      </c>
      <c r="AA1366" s="26"/>
      <c r="AB1366" s="58"/>
      <c r="AC1366" s="24"/>
      <c r="AD1366" s="26" t="s">
        <v>3489</v>
      </c>
      <c r="AE1366" s="26">
        <v>0</v>
      </c>
      <c r="AF1366" s="26"/>
      <c r="AG1366" s="26"/>
      <c r="AH1366" s="26"/>
      <c r="AI1366" s="26"/>
      <c r="AJ1366" s="26" t="s">
        <v>1631</v>
      </c>
      <c r="AK1366" s="24"/>
      <c r="AL1366" s="24"/>
      <c r="AM1366" s="26"/>
      <c r="AN1366" s="26"/>
      <c r="AO1366" s="26"/>
      <c r="AP1366" s="26"/>
      <c r="AQ1366" s="26"/>
      <c r="AR1366" s="26" t="s">
        <v>129</v>
      </c>
      <c r="AS1366" s="26"/>
      <c r="AT1366" s="26"/>
      <c r="AU1366" s="26" t="s">
        <v>128</v>
      </c>
      <c r="AV1366" s="26" t="s">
        <v>128</v>
      </c>
      <c r="AW1366" s="26" t="s">
        <v>128</v>
      </c>
      <c r="AX1366" s="26" t="s">
        <v>129</v>
      </c>
      <c r="AY1366" s="26"/>
      <c r="AZ1366" s="26" t="s">
        <v>4053</v>
      </c>
      <c r="BA1366" s="41"/>
    </row>
    <row r="1367" spans="1:53" ht="16.05" customHeight="1" x14ac:dyDescent="0.3">
      <c r="A1367" s="23">
        <v>2014</v>
      </c>
      <c r="B1367" s="24" t="s">
        <v>598</v>
      </c>
      <c r="C1367" s="24" t="s">
        <v>598</v>
      </c>
      <c r="D1367" s="24" t="s">
        <v>599</v>
      </c>
      <c r="E1367" s="25">
        <v>41898</v>
      </c>
      <c r="F1367" s="38">
        <v>0.1448298611111111</v>
      </c>
      <c r="G1367" s="22">
        <v>41898</v>
      </c>
      <c r="H1367" s="37">
        <v>0.51982638888888888</v>
      </c>
      <c r="I1367" s="34" t="s">
        <v>6250</v>
      </c>
      <c r="J1367" s="43">
        <v>36.07</v>
      </c>
      <c r="K1367" s="43">
        <v>139.85</v>
      </c>
      <c r="L1367" s="56">
        <v>51.4</v>
      </c>
      <c r="M1367" s="35">
        <v>5.5270000000000001</v>
      </c>
      <c r="N1367" s="43">
        <v>5.5</v>
      </c>
      <c r="O1367" s="57"/>
      <c r="P1367" s="57">
        <v>5.7</v>
      </c>
      <c r="Q1367" s="57">
        <v>4.9000000000000004</v>
      </c>
      <c r="R1367" s="57">
        <v>5.6</v>
      </c>
      <c r="S1367" s="24" t="s">
        <v>5557</v>
      </c>
      <c r="T1367" s="26" t="s">
        <v>3990</v>
      </c>
      <c r="U1367" s="24" t="s">
        <v>867</v>
      </c>
      <c r="V1367" s="58"/>
      <c r="W1367" s="58"/>
      <c r="X1367" s="26">
        <v>0</v>
      </c>
      <c r="Y1367" s="26">
        <v>0</v>
      </c>
      <c r="Z1367" s="26">
        <v>9</v>
      </c>
      <c r="AA1367" s="26"/>
      <c r="AB1367" s="58"/>
      <c r="AC1367" s="24"/>
      <c r="AD1367" s="26" t="s">
        <v>1050</v>
      </c>
      <c r="AE1367" s="26">
        <v>0</v>
      </c>
      <c r="AF1367" s="26"/>
      <c r="AG1367" s="26"/>
      <c r="AH1367" s="26"/>
      <c r="AI1367" s="26"/>
      <c r="AJ1367" s="26" t="s">
        <v>3493</v>
      </c>
      <c r="AK1367" s="24"/>
      <c r="AL1367" s="24" t="s">
        <v>4055</v>
      </c>
      <c r="AM1367" s="26"/>
      <c r="AN1367" s="26"/>
      <c r="AO1367" s="26"/>
      <c r="AP1367" s="26"/>
      <c r="AQ1367" s="26"/>
      <c r="AR1367" s="26" t="s">
        <v>129</v>
      </c>
      <c r="AS1367" s="26"/>
      <c r="AT1367" s="26"/>
      <c r="AU1367" s="26" t="s">
        <v>128</v>
      </c>
      <c r="AV1367" s="26" t="s">
        <v>128</v>
      </c>
      <c r="AW1367" s="26" t="s">
        <v>128</v>
      </c>
      <c r="AX1367" s="26" t="s">
        <v>129</v>
      </c>
      <c r="AY1367" s="26"/>
      <c r="AZ1367" s="26" t="s">
        <v>4054</v>
      </c>
      <c r="BA1367" s="41"/>
    </row>
    <row r="1368" spans="1:53" ht="16.05" customHeight="1" x14ac:dyDescent="0.3">
      <c r="A1368" s="26">
        <v>2014</v>
      </c>
      <c r="B1368" s="24" t="s">
        <v>130</v>
      </c>
      <c r="C1368" s="24" t="s">
        <v>131</v>
      </c>
      <c r="D1368" s="24" t="s">
        <v>2931</v>
      </c>
      <c r="E1368" s="25">
        <v>41899</v>
      </c>
      <c r="F1368" s="38">
        <v>0.21230567129629629</v>
      </c>
      <c r="G1368" s="22">
        <v>41899</v>
      </c>
      <c r="H1368" s="37">
        <v>0.54563657407407407</v>
      </c>
      <c r="I1368" s="34" t="s">
        <v>6250</v>
      </c>
      <c r="J1368" s="26">
        <v>27.184999999999999</v>
      </c>
      <c r="K1368" s="26">
        <v>103.467</v>
      </c>
      <c r="L1368" s="26">
        <v>10</v>
      </c>
      <c r="M1368" s="43">
        <v>4.5599999999999996</v>
      </c>
      <c r="N1368" s="43"/>
      <c r="O1368" s="57"/>
      <c r="P1368" s="57">
        <v>4</v>
      </c>
      <c r="Q1368" s="57">
        <v>2.9</v>
      </c>
      <c r="R1368" s="57">
        <v>2.7</v>
      </c>
      <c r="S1368" s="24" t="s">
        <v>5110</v>
      </c>
      <c r="T1368" s="26"/>
      <c r="U1368" s="24" t="s">
        <v>867</v>
      </c>
      <c r="V1368" s="41"/>
      <c r="W1368" s="41"/>
      <c r="X1368" s="26">
        <v>0</v>
      </c>
      <c r="Y1368" s="26">
        <v>0</v>
      </c>
      <c r="Z1368" s="26">
        <v>0</v>
      </c>
      <c r="AA1368" s="26"/>
      <c r="AB1368" s="41"/>
      <c r="AC1368" s="41"/>
      <c r="AD1368" s="26" t="s">
        <v>2152</v>
      </c>
      <c r="AE1368" s="26" t="s">
        <v>232</v>
      </c>
      <c r="AF1368" s="41"/>
      <c r="AG1368" s="26"/>
      <c r="AH1368" s="26"/>
      <c r="AI1368" s="26"/>
      <c r="AJ1368" s="26" t="s">
        <v>3493</v>
      </c>
      <c r="AK1368" s="41"/>
      <c r="AL1368" s="24" t="s">
        <v>5081</v>
      </c>
      <c r="AM1368" s="41"/>
      <c r="AN1368" s="41"/>
      <c r="AO1368" s="41"/>
      <c r="AP1368" s="41"/>
      <c r="AQ1368" s="41"/>
      <c r="AR1368" s="26" t="s">
        <v>129</v>
      </c>
      <c r="AS1368" s="26"/>
      <c r="AT1368" s="26"/>
      <c r="AU1368" s="26" t="s">
        <v>128</v>
      </c>
      <c r="AV1368" s="26" t="s">
        <v>128</v>
      </c>
      <c r="AW1368" s="26" t="s">
        <v>128</v>
      </c>
      <c r="AX1368" s="26" t="s">
        <v>129</v>
      </c>
      <c r="AY1368" s="26"/>
      <c r="AZ1368" s="26" t="s">
        <v>4963</v>
      </c>
      <c r="BA1368" s="41"/>
    </row>
    <row r="1369" spans="1:53" ht="16.05" customHeight="1" x14ac:dyDescent="0.3">
      <c r="A1369" s="23">
        <v>2014</v>
      </c>
      <c r="B1369" s="27" t="s">
        <v>218</v>
      </c>
      <c r="C1369" s="27" t="s">
        <v>481</v>
      </c>
      <c r="D1369" s="27" t="s">
        <v>3244</v>
      </c>
      <c r="E1369" s="28">
        <v>41902</v>
      </c>
      <c r="F1369" s="36">
        <v>0.18483796296296295</v>
      </c>
      <c r="G1369" s="22">
        <v>41902</v>
      </c>
      <c r="H1369" s="37">
        <v>0.51817129629629632</v>
      </c>
      <c r="I1369" s="34" t="s">
        <v>6250</v>
      </c>
      <c r="J1369" s="35">
        <v>6.8639999999999999</v>
      </c>
      <c r="K1369" s="35">
        <v>125.233</v>
      </c>
      <c r="L1369" s="42">
        <v>25.7</v>
      </c>
      <c r="M1369" s="35">
        <v>5.2549999999999999</v>
      </c>
      <c r="N1369" s="35"/>
      <c r="O1369" s="44"/>
      <c r="P1369" s="44">
        <v>5.2</v>
      </c>
      <c r="Q1369" s="44"/>
      <c r="R1369" s="44"/>
      <c r="S1369" s="24" t="s">
        <v>5303</v>
      </c>
      <c r="T1369" s="23"/>
      <c r="U1369" s="27"/>
      <c r="V1369" s="46"/>
      <c r="W1369" s="47"/>
      <c r="X1369" s="23"/>
      <c r="Y1369" s="23"/>
      <c r="Z1369" s="50" t="s">
        <v>4890</v>
      </c>
      <c r="AA1369" s="23"/>
      <c r="AB1369" s="47">
        <v>1104</v>
      </c>
      <c r="AC1369" s="27"/>
      <c r="AD1369" s="50" t="s">
        <v>3245</v>
      </c>
      <c r="AE1369" s="50" t="s">
        <v>3246</v>
      </c>
      <c r="AF1369" s="66"/>
      <c r="AG1369" s="23"/>
      <c r="AH1369" s="23"/>
      <c r="AI1369" s="23"/>
      <c r="AJ1369" s="23" t="s">
        <v>43</v>
      </c>
      <c r="AK1369" s="27" t="s">
        <v>2797</v>
      </c>
      <c r="AL1369" s="27"/>
      <c r="AM1369" s="23"/>
      <c r="AN1369" s="23"/>
      <c r="AO1369" s="23"/>
      <c r="AP1369" s="23"/>
      <c r="AQ1369" s="23"/>
      <c r="AR1369" s="23"/>
      <c r="AS1369" s="23" t="s">
        <v>128</v>
      </c>
      <c r="AT1369" s="23"/>
      <c r="AU1369" s="23" t="s">
        <v>129</v>
      </c>
      <c r="AV1369" s="23" t="s">
        <v>128</v>
      </c>
      <c r="AW1369" s="23" t="s">
        <v>128</v>
      </c>
      <c r="AX1369" s="23" t="s">
        <v>129</v>
      </c>
      <c r="AY1369" s="23"/>
      <c r="AZ1369" s="23" t="s">
        <v>3247</v>
      </c>
      <c r="BA1369" s="65" t="s">
        <v>3248</v>
      </c>
    </row>
    <row r="1370" spans="1:53" ht="16.05" customHeight="1" x14ac:dyDescent="0.3">
      <c r="A1370" s="23">
        <v>2014</v>
      </c>
      <c r="B1370" s="24" t="s">
        <v>218</v>
      </c>
      <c r="C1370" s="24" t="s">
        <v>426</v>
      </c>
      <c r="D1370" s="24" t="s">
        <v>4026</v>
      </c>
      <c r="E1370" s="25">
        <v>41904</v>
      </c>
      <c r="F1370" s="38">
        <v>0.87850081018518511</v>
      </c>
      <c r="G1370" s="25">
        <v>41905</v>
      </c>
      <c r="H1370" s="38">
        <v>0.21182870370370369</v>
      </c>
      <c r="I1370" s="34" t="s">
        <v>6252</v>
      </c>
      <c r="J1370" s="43">
        <v>-8.2089999999999996</v>
      </c>
      <c r="K1370" s="43">
        <v>115.819</v>
      </c>
      <c r="L1370" s="56">
        <v>198.3</v>
      </c>
      <c r="M1370" s="43">
        <v>4.79</v>
      </c>
      <c r="N1370" s="43"/>
      <c r="O1370" s="57"/>
      <c r="P1370" s="57">
        <v>4.5999999999999996</v>
      </c>
      <c r="Q1370" s="57">
        <v>3.6</v>
      </c>
      <c r="R1370" s="57">
        <v>4.8</v>
      </c>
      <c r="S1370" s="67" t="s">
        <v>5110</v>
      </c>
      <c r="T1370" s="26"/>
      <c r="U1370" s="24" t="s">
        <v>867</v>
      </c>
      <c r="V1370" s="58"/>
      <c r="W1370" s="58"/>
      <c r="X1370" s="26">
        <v>0</v>
      </c>
      <c r="Y1370" s="26">
        <v>0</v>
      </c>
      <c r="Z1370" s="26">
        <v>0</v>
      </c>
      <c r="AA1370" s="26"/>
      <c r="AB1370" s="58"/>
      <c r="AC1370" s="24"/>
      <c r="AD1370" s="26" t="s">
        <v>3489</v>
      </c>
      <c r="AE1370" s="26">
        <v>0</v>
      </c>
      <c r="AF1370" s="26"/>
      <c r="AG1370" s="26"/>
      <c r="AH1370" s="26"/>
      <c r="AI1370" s="26"/>
      <c r="AJ1370" s="26" t="s">
        <v>1631</v>
      </c>
      <c r="AK1370" s="24"/>
      <c r="AL1370" s="24"/>
      <c r="AM1370" s="26"/>
      <c r="AN1370" s="26"/>
      <c r="AO1370" s="26"/>
      <c r="AP1370" s="26"/>
      <c r="AQ1370" s="26"/>
      <c r="AR1370" s="26" t="s">
        <v>129</v>
      </c>
      <c r="AS1370" s="26"/>
      <c r="AT1370" s="26"/>
      <c r="AU1370" s="26" t="s">
        <v>128</v>
      </c>
      <c r="AV1370" s="26" t="s">
        <v>128</v>
      </c>
      <c r="AW1370" s="26" t="s">
        <v>128</v>
      </c>
      <c r="AX1370" s="26" t="s">
        <v>129</v>
      </c>
      <c r="AY1370" s="26"/>
      <c r="AZ1370" s="26" t="s">
        <v>4059</v>
      </c>
      <c r="BA1370" s="41"/>
    </row>
    <row r="1371" spans="1:53" ht="16.05" customHeight="1" x14ac:dyDescent="0.3">
      <c r="A1371" s="23">
        <v>2014</v>
      </c>
      <c r="B1371" s="24" t="s">
        <v>130</v>
      </c>
      <c r="C1371" s="24" t="s">
        <v>131</v>
      </c>
      <c r="D1371" s="24" t="s">
        <v>4056</v>
      </c>
      <c r="E1371" s="25">
        <v>41905</v>
      </c>
      <c r="F1371" s="38">
        <v>0.22277199074074075</v>
      </c>
      <c r="G1371" s="22">
        <v>41905</v>
      </c>
      <c r="H1371" s="37">
        <v>0.55611111111111111</v>
      </c>
      <c r="I1371" s="34" t="s">
        <v>6250</v>
      </c>
      <c r="J1371" s="43">
        <v>27.71</v>
      </c>
      <c r="K1371" s="43">
        <v>119.94</v>
      </c>
      <c r="L1371" s="56">
        <v>5</v>
      </c>
      <c r="M1371" s="43">
        <v>4.7709999999999999</v>
      </c>
      <c r="N1371" s="43"/>
      <c r="O1371" s="57"/>
      <c r="P1371" s="57"/>
      <c r="Q1371" s="57">
        <v>4</v>
      </c>
      <c r="R1371" s="57">
        <v>4</v>
      </c>
      <c r="S1371" s="24" t="s">
        <v>6055</v>
      </c>
      <c r="T1371" s="26"/>
      <c r="U1371" s="24" t="s">
        <v>193</v>
      </c>
      <c r="V1371" s="58"/>
      <c r="W1371" s="58"/>
      <c r="X1371" s="26">
        <v>0</v>
      </c>
      <c r="Y1371" s="26">
        <v>0</v>
      </c>
      <c r="Z1371" s="26">
        <v>0</v>
      </c>
      <c r="AA1371" s="26"/>
      <c r="AB1371" s="58"/>
      <c r="AC1371" s="24"/>
      <c r="AD1371" s="26" t="s">
        <v>2152</v>
      </c>
      <c r="AE1371" s="26" t="s">
        <v>232</v>
      </c>
      <c r="AF1371" s="26"/>
      <c r="AG1371" s="26"/>
      <c r="AH1371" s="26"/>
      <c r="AI1371" s="26"/>
      <c r="AJ1371" s="26" t="s">
        <v>3476</v>
      </c>
      <c r="AK1371" s="24"/>
      <c r="AL1371" s="24" t="s">
        <v>4058</v>
      </c>
      <c r="AM1371" s="26"/>
      <c r="AN1371" s="26"/>
      <c r="AO1371" s="26"/>
      <c r="AP1371" s="26"/>
      <c r="AQ1371" s="26"/>
      <c r="AR1371" s="26" t="s">
        <v>129</v>
      </c>
      <c r="AS1371" s="26"/>
      <c r="AT1371" s="26"/>
      <c r="AU1371" s="26" t="s">
        <v>128</v>
      </c>
      <c r="AV1371" s="26" t="s">
        <v>128</v>
      </c>
      <c r="AW1371" s="26" t="s">
        <v>128</v>
      </c>
      <c r="AX1371" s="26" t="s">
        <v>129</v>
      </c>
      <c r="AY1371" s="26"/>
      <c r="AZ1371" s="26" t="s">
        <v>4060</v>
      </c>
      <c r="BA1371" s="41"/>
    </row>
    <row r="1372" spans="1:53" ht="16.05" customHeight="1" x14ac:dyDescent="0.3">
      <c r="A1372" s="23">
        <v>2014</v>
      </c>
      <c r="B1372" s="27" t="s">
        <v>269</v>
      </c>
      <c r="C1372" s="27" t="s">
        <v>270</v>
      </c>
      <c r="D1372" s="27" t="s">
        <v>3249</v>
      </c>
      <c r="E1372" s="28">
        <v>41910</v>
      </c>
      <c r="F1372" s="36">
        <v>0.10789351851851851</v>
      </c>
      <c r="G1372" s="22">
        <v>41909</v>
      </c>
      <c r="H1372" s="37">
        <v>0.89956018518518521</v>
      </c>
      <c r="I1372" s="34" t="s">
        <v>6250</v>
      </c>
      <c r="J1372" s="35">
        <v>-13.834</v>
      </c>
      <c r="K1372" s="35">
        <v>-71.694999999999993</v>
      </c>
      <c r="L1372" s="42">
        <v>10</v>
      </c>
      <c r="M1372" s="35">
        <v>5.0869999999999997</v>
      </c>
      <c r="N1372" s="35">
        <v>5.3</v>
      </c>
      <c r="O1372" s="44">
        <v>5.0999999999999996</v>
      </c>
      <c r="P1372" s="44">
        <v>4.9000000000000004</v>
      </c>
      <c r="Q1372" s="44"/>
      <c r="R1372" s="44"/>
      <c r="S1372" s="24" t="s">
        <v>5558</v>
      </c>
      <c r="T1372" s="23" t="s">
        <v>134</v>
      </c>
      <c r="U1372" s="27"/>
      <c r="V1372" s="46"/>
      <c r="W1372" s="47">
        <v>604</v>
      </c>
      <c r="X1372" s="23">
        <v>8</v>
      </c>
      <c r="Y1372" s="23">
        <v>8</v>
      </c>
      <c r="Z1372" s="50" t="s">
        <v>6284</v>
      </c>
      <c r="AA1372" s="23"/>
      <c r="AB1372" s="47"/>
      <c r="AC1372" s="27" t="s">
        <v>3250</v>
      </c>
      <c r="AD1372" s="23">
        <v>70</v>
      </c>
      <c r="AE1372" s="50" t="s">
        <v>3251</v>
      </c>
      <c r="AF1372" s="23" t="s">
        <v>141</v>
      </c>
      <c r="AG1372" s="23" t="s">
        <v>129</v>
      </c>
      <c r="AH1372" s="23" t="s">
        <v>129</v>
      </c>
      <c r="AI1372" s="23"/>
      <c r="AJ1372" s="23" t="s">
        <v>43</v>
      </c>
      <c r="AK1372" s="27"/>
      <c r="AL1372" s="27"/>
      <c r="AM1372" s="23"/>
      <c r="AN1372" s="23"/>
      <c r="AO1372" s="23"/>
      <c r="AP1372" s="23"/>
      <c r="AQ1372" s="23" t="s">
        <v>129</v>
      </c>
      <c r="AR1372" s="23"/>
      <c r="AS1372" s="23" t="s">
        <v>129</v>
      </c>
      <c r="AT1372" s="23"/>
      <c r="AU1372" s="23" t="s">
        <v>129</v>
      </c>
      <c r="AV1372" s="23" t="s">
        <v>129</v>
      </c>
      <c r="AW1372" s="23" t="s">
        <v>128</v>
      </c>
      <c r="AX1372" s="23" t="s">
        <v>129</v>
      </c>
      <c r="AY1372" s="23"/>
      <c r="AZ1372" s="23" t="s">
        <v>3252</v>
      </c>
      <c r="BA1372" s="65" t="s">
        <v>3253</v>
      </c>
    </row>
    <row r="1373" spans="1:53" ht="16.05" customHeight="1" x14ac:dyDescent="0.3">
      <c r="A1373" s="23">
        <v>2014</v>
      </c>
      <c r="B1373" s="24" t="s">
        <v>393</v>
      </c>
      <c r="C1373" s="24" t="s">
        <v>1329</v>
      </c>
      <c r="D1373" s="24" t="s">
        <v>4061</v>
      </c>
      <c r="E1373" s="25">
        <v>41910</v>
      </c>
      <c r="F1373" s="38">
        <v>0.62106967592592588</v>
      </c>
      <c r="G1373" s="22">
        <v>41910</v>
      </c>
      <c r="H1373" s="37">
        <v>0.80856481481481479</v>
      </c>
      <c r="I1373" s="34" t="s">
        <v>6250</v>
      </c>
      <c r="J1373" s="43">
        <v>36.183999999999997</v>
      </c>
      <c r="K1373" s="43">
        <v>68.813999999999993</v>
      </c>
      <c r="L1373" s="56">
        <v>35</v>
      </c>
      <c r="M1373" s="43">
        <v>4.21</v>
      </c>
      <c r="N1373" s="43"/>
      <c r="O1373" s="57"/>
      <c r="P1373" s="57">
        <v>4.2</v>
      </c>
      <c r="Q1373" s="57">
        <v>3.2</v>
      </c>
      <c r="R1373" s="57">
        <v>5.5</v>
      </c>
      <c r="S1373" s="67" t="s">
        <v>5110</v>
      </c>
      <c r="T1373" s="26"/>
      <c r="U1373" s="24" t="s">
        <v>867</v>
      </c>
      <c r="V1373" s="58"/>
      <c r="W1373" s="58"/>
      <c r="X1373" s="26">
        <v>0</v>
      </c>
      <c r="Y1373" s="26">
        <v>0</v>
      </c>
      <c r="Z1373" s="26"/>
      <c r="AA1373" s="26"/>
      <c r="AB1373" s="58"/>
      <c r="AC1373" s="24"/>
      <c r="AD1373" s="26" t="s">
        <v>3489</v>
      </c>
      <c r="AE1373" s="26">
        <v>0</v>
      </c>
      <c r="AF1373" s="26"/>
      <c r="AG1373" s="26"/>
      <c r="AH1373" s="26"/>
      <c r="AI1373" s="26"/>
      <c r="AJ1373" s="26" t="s">
        <v>3493</v>
      </c>
      <c r="AK1373" s="24"/>
      <c r="AL1373" s="24" t="s">
        <v>4063</v>
      </c>
      <c r="AM1373" s="26"/>
      <c r="AN1373" s="26"/>
      <c r="AO1373" s="26"/>
      <c r="AP1373" s="26"/>
      <c r="AQ1373" s="26"/>
      <c r="AR1373" s="26" t="s">
        <v>129</v>
      </c>
      <c r="AS1373" s="26"/>
      <c r="AT1373" s="26"/>
      <c r="AU1373" s="26" t="s">
        <v>128</v>
      </c>
      <c r="AV1373" s="26" t="s">
        <v>128</v>
      </c>
      <c r="AW1373" s="26" t="s">
        <v>128</v>
      </c>
      <c r="AX1373" s="26" t="s">
        <v>129</v>
      </c>
      <c r="AY1373" s="26"/>
      <c r="AZ1373" s="26" t="s">
        <v>4062</v>
      </c>
      <c r="BA1373" s="41"/>
    </row>
    <row r="1374" spans="1:53" ht="16.05" customHeight="1" x14ac:dyDescent="0.3">
      <c r="A1374" s="23">
        <v>2014</v>
      </c>
      <c r="B1374" s="24" t="s">
        <v>123</v>
      </c>
      <c r="C1374" s="24" t="s">
        <v>901</v>
      </c>
      <c r="D1374" s="24" t="s">
        <v>901</v>
      </c>
      <c r="E1374" s="25">
        <v>41911</v>
      </c>
      <c r="F1374" s="38">
        <v>6.8160879629629634E-2</v>
      </c>
      <c r="G1374" s="22">
        <v>41911</v>
      </c>
      <c r="H1374" s="37">
        <v>0.23482638888888888</v>
      </c>
      <c r="I1374" s="34" t="s">
        <v>6250</v>
      </c>
      <c r="J1374" s="43">
        <v>41.42</v>
      </c>
      <c r="K1374" s="43">
        <v>47.76</v>
      </c>
      <c r="L1374" s="56">
        <v>33</v>
      </c>
      <c r="M1374" s="35">
        <v>5.1369999999999996</v>
      </c>
      <c r="N1374" s="43"/>
      <c r="O1374" s="57"/>
      <c r="P1374" s="57">
        <v>5.3</v>
      </c>
      <c r="Q1374" s="57">
        <v>4.7</v>
      </c>
      <c r="R1374" s="57">
        <v>5.5</v>
      </c>
      <c r="S1374" s="24" t="s">
        <v>5362</v>
      </c>
      <c r="T1374" s="26"/>
      <c r="U1374" s="24" t="s">
        <v>867</v>
      </c>
      <c r="V1374" s="58"/>
      <c r="W1374" s="58"/>
      <c r="X1374" s="26">
        <v>0</v>
      </c>
      <c r="Y1374" s="26">
        <v>0</v>
      </c>
      <c r="Z1374" s="26">
        <v>0</v>
      </c>
      <c r="AA1374" s="26"/>
      <c r="AB1374" s="58"/>
      <c r="AC1374" s="24"/>
      <c r="AD1374" s="26" t="s">
        <v>1050</v>
      </c>
      <c r="AE1374" s="26">
        <v>0</v>
      </c>
      <c r="AF1374" s="26"/>
      <c r="AG1374" s="26"/>
      <c r="AH1374" s="26"/>
      <c r="AI1374" s="26"/>
      <c r="AJ1374" s="26" t="s">
        <v>1631</v>
      </c>
      <c r="AK1374" s="24"/>
      <c r="AL1374" s="24"/>
      <c r="AM1374" s="26"/>
      <c r="AN1374" s="26"/>
      <c r="AO1374" s="26"/>
      <c r="AP1374" s="26"/>
      <c r="AQ1374" s="26"/>
      <c r="AR1374" s="26" t="s">
        <v>129</v>
      </c>
      <c r="AS1374" s="26"/>
      <c r="AT1374" s="26"/>
      <c r="AU1374" s="26" t="s">
        <v>128</v>
      </c>
      <c r="AV1374" s="26" t="s">
        <v>128</v>
      </c>
      <c r="AW1374" s="26" t="s">
        <v>128</v>
      </c>
      <c r="AX1374" s="26" t="s">
        <v>129</v>
      </c>
      <c r="AY1374" s="26"/>
      <c r="AZ1374" s="26" t="s">
        <v>4064</v>
      </c>
      <c r="BA1374" s="41"/>
    </row>
    <row r="1375" spans="1:53" ht="16.05" customHeight="1" x14ac:dyDescent="0.3">
      <c r="A1375" s="23">
        <v>2014</v>
      </c>
      <c r="B1375" s="24" t="s">
        <v>130</v>
      </c>
      <c r="C1375" s="24" t="s">
        <v>131</v>
      </c>
      <c r="D1375" s="24" t="s">
        <v>138</v>
      </c>
      <c r="E1375" s="25">
        <v>41913</v>
      </c>
      <c r="F1375" s="38">
        <v>5.8013888888888886E-2</v>
      </c>
      <c r="G1375" s="22">
        <v>41913</v>
      </c>
      <c r="H1375" s="37">
        <v>0.39134259259259263</v>
      </c>
      <c r="I1375" s="34" t="s">
        <v>6250</v>
      </c>
      <c r="J1375" s="43">
        <v>28.31</v>
      </c>
      <c r="K1375" s="43">
        <v>102.87</v>
      </c>
      <c r="L1375" s="56">
        <v>24.6</v>
      </c>
      <c r="M1375" s="35">
        <v>5.26</v>
      </c>
      <c r="N1375" s="43"/>
      <c r="O1375" s="57"/>
      <c r="P1375" s="57">
        <v>5.0999999999999996</v>
      </c>
      <c r="Q1375" s="57">
        <v>4.7</v>
      </c>
      <c r="R1375" s="57">
        <v>5</v>
      </c>
      <c r="S1375" s="24" t="s">
        <v>5303</v>
      </c>
      <c r="T1375" s="26"/>
      <c r="U1375" s="24" t="s">
        <v>867</v>
      </c>
      <c r="V1375" s="58"/>
      <c r="W1375" s="58"/>
      <c r="X1375" s="26">
        <v>0</v>
      </c>
      <c r="Y1375" s="26">
        <v>0</v>
      </c>
      <c r="Z1375" s="26">
        <v>1</v>
      </c>
      <c r="AA1375" s="26"/>
      <c r="AB1375" s="58"/>
      <c r="AC1375" s="24"/>
      <c r="AD1375" s="26" t="s">
        <v>361</v>
      </c>
      <c r="AE1375" s="26" t="s">
        <v>2152</v>
      </c>
      <c r="AF1375" s="26"/>
      <c r="AG1375" s="26"/>
      <c r="AH1375" s="26"/>
      <c r="AI1375" s="26"/>
      <c r="AJ1375" s="26" t="s">
        <v>1631</v>
      </c>
      <c r="AK1375" s="24"/>
      <c r="AL1375" s="24"/>
      <c r="AM1375" s="26"/>
      <c r="AN1375" s="26"/>
      <c r="AO1375" s="26"/>
      <c r="AP1375" s="26"/>
      <c r="AQ1375" s="26"/>
      <c r="AR1375" s="26" t="s">
        <v>129</v>
      </c>
      <c r="AS1375" s="26"/>
      <c r="AT1375" s="26"/>
      <c r="AU1375" s="26" t="s">
        <v>128</v>
      </c>
      <c r="AV1375" s="26" t="s">
        <v>128</v>
      </c>
      <c r="AW1375" s="26" t="s">
        <v>128</v>
      </c>
      <c r="AX1375" s="26" t="s">
        <v>129</v>
      </c>
      <c r="AY1375" s="26"/>
      <c r="AZ1375" s="26" t="s">
        <v>4066</v>
      </c>
      <c r="BA1375" s="41"/>
    </row>
    <row r="1376" spans="1:53" ht="16.05" customHeight="1" x14ac:dyDescent="0.3">
      <c r="A1376" s="23">
        <v>2014</v>
      </c>
      <c r="B1376" s="24" t="s">
        <v>269</v>
      </c>
      <c r="C1376" s="24" t="s">
        <v>1567</v>
      </c>
      <c r="D1376" s="24" t="s">
        <v>1567</v>
      </c>
      <c r="E1376" s="25">
        <v>41913</v>
      </c>
      <c r="F1376" s="38">
        <v>0.25598958333333333</v>
      </c>
      <c r="G1376" s="22">
        <v>41913</v>
      </c>
      <c r="H1376" s="37">
        <v>8.9317129629629621E-2</v>
      </c>
      <c r="I1376" s="34" t="s">
        <v>6250</v>
      </c>
      <c r="J1376" s="43">
        <v>-16.57</v>
      </c>
      <c r="K1376" s="43">
        <v>-67.31</v>
      </c>
      <c r="L1376" s="56">
        <v>24.4</v>
      </c>
      <c r="M1376" s="35">
        <v>5.1420000000000003</v>
      </c>
      <c r="N1376" s="43"/>
      <c r="O1376" s="57"/>
      <c r="P1376" s="57">
        <v>4.8</v>
      </c>
      <c r="Q1376" s="57">
        <v>4.3</v>
      </c>
      <c r="R1376" s="57">
        <v>4.9000000000000004</v>
      </c>
      <c r="S1376" s="24" t="s">
        <v>5362</v>
      </c>
      <c r="T1376" s="26" t="s">
        <v>582</v>
      </c>
      <c r="U1376" s="24" t="s">
        <v>867</v>
      </c>
      <c r="V1376" s="58"/>
      <c r="W1376" s="58"/>
      <c r="X1376" s="26">
        <v>0</v>
      </c>
      <c r="Y1376" s="26">
        <v>0</v>
      </c>
      <c r="Z1376" s="26">
        <v>0</v>
      </c>
      <c r="AA1376" s="26"/>
      <c r="AB1376" s="58"/>
      <c r="AC1376" s="24"/>
      <c r="AD1376" s="26" t="s">
        <v>2152</v>
      </c>
      <c r="AE1376" s="26" t="s">
        <v>232</v>
      </c>
      <c r="AF1376" s="26"/>
      <c r="AG1376" s="26"/>
      <c r="AH1376" s="26"/>
      <c r="AI1376" s="26"/>
      <c r="AJ1376" s="26" t="s">
        <v>1631</v>
      </c>
      <c r="AK1376" s="24"/>
      <c r="AL1376" s="24"/>
      <c r="AM1376" s="26"/>
      <c r="AN1376" s="26"/>
      <c r="AO1376" s="26"/>
      <c r="AP1376" s="26"/>
      <c r="AQ1376" s="26"/>
      <c r="AR1376" s="26" t="s">
        <v>129</v>
      </c>
      <c r="AS1376" s="26"/>
      <c r="AT1376" s="26"/>
      <c r="AU1376" s="26" t="s">
        <v>128</v>
      </c>
      <c r="AV1376" s="26" t="s">
        <v>128</v>
      </c>
      <c r="AW1376" s="26" t="s">
        <v>128</v>
      </c>
      <c r="AX1376" s="26" t="s">
        <v>129</v>
      </c>
      <c r="AY1376" s="26"/>
      <c r="AZ1376" s="26" t="s">
        <v>4067</v>
      </c>
      <c r="BA1376" s="41"/>
    </row>
    <row r="1377" spans="1:53" ht="16.05" customHeight="1" x14ac:dyDescent="0.3">
      <c r="A1377" s="23">
        <v>2014</v>
      </c>
      <c r="B1377" s="24" t="s">
        <v>130</v>
      </c>
      <c r="C1377" s="24" t="s">
        <v>131</v>
      </c>
      <c r="D1377" s="24" t="s">
        <v>3501</v>
      </c>
      <c r="E1377" s="25">
        <v>41914</v>
      </c>
      <c r="F1377" s="38">
        <v>0.6643182870370371</v>
      </c>
      <c r="G1377" s="22">
        <v>41914</v>
      </c>
      <c r="H1377" s="37">
        <v>0.99765046296296289</v>
      </c>
      <c r="I1377" s="34" t="s">
        <v>6250</v>
      </c>
      <c r="J1377" s="43">
        <v>36.520000000000003</v>
      </c>
      <c r="K1377" s="43">
        <v>97.85</v>
      </c>
      <c r="L1377" s="56">
        <v>23.4</v>
      </c>
      <c r="M1377" s="35">
        <v>5.2380000000000004</v>
      </c>
      <c r="N1377" s="43"/>
      <c r="O1377" s="57"/>
      <c r="P1377" s="57">
        <v>5.3</v>
      </c>
      <c r="Q1377" s="57">
        <v>4.8</v>
      </c>
      <c r="R1377" s="57">
        <v>5.0999999999999996</v>
      </c>
      <c r="S1377" s="24" t="s">
        <v>5356</v>
      </c>
      <c r="T1377" s="26"/>
      <c r="U1377" s="24" t="s">
        <v>867</v>
      </c>
      <c r="V1377" s="58"/>
      <c r="W1377" s="58"/>
      <c r="X1377" s="26">
        <v>0</v>
      </c>
      <c r="Y1377" s="26">
        <v>0</v>
      </c>
      <c r="Z1377" s="26">
        <v>0</v>
      </c>
      <c r="AA1377" s="26"/>
      <c r="AB1377" s="58"/>
      <c r="AC1377" s="24"/>
      <c r="AD1377" s="26" t="s">
        <v>1050</v>
      </c>
      <c r="AE1377" s="26">
        <v>0</v>
      </c>
      <c r="AF1377" s="26"/>
      <c r="AG1377" s="26"/>
      <c r="AH1377" s="26"/>
      <c r="AI1377" s="26"/>
      <c r="AJ1377" s="26" t="s">
        <v>1631</v>
      </c>
      <c r="AK1377" s="24"/>
      <c r="AL1377" s="24"/>
      <c r="AM1377" s="26"/>
      <c r="AN1377" s="26"/>
      <c r="AO1377" s="26"/>
      <c r="AP1377" s="26"/>
      <c r="AQ1377" s="26"/>
      <c r="AR1377" s="26" t="s">
        <v>129</v>
      </c>
      <c r="AS1377" s="26"/>
      <c r="AT1377" s="26"/>
      <c r="AU1377" s="26" t="s">
        <v>128</v>
      </c>
      <c r="AV1377" s="26" t="s">
        <v>128</v>
      </c>
      <c r="AW1377" s="26" t="s">
        <v>128</v>
      </c>
      <c r="AX1377" s="26" t="s">
        <v>129</v>
      </c>
      <c r="AY1377" s="26"/>
      <c r="AZ1377" s="26" t="s">
        <v>4068</v>
      </c>
      <c r="BA1377" s="41"/>
    </row>
    <row r="1378" spans="1:53" ht="16.05" customHeight="1" x14ac:dyDescent="0.3">
      <c r="A1378" s="23">
        <v>2014</v>
      </c>
      <c r="B1378" s="24" t="s">
        <v>148</v>
      </c>
      <c r="C1378" s="24" t="s">
        <v>191</v>
      </c>
      <c r="D1378" s="24" t="s">
        <v>3255</v>
      </c>
      <c r="E1378" s="25">
        <v>41914</v>
      </c>
      <c r="F1378" s="38">
        <v>0.75097233796296292</v>
      </c>
      <c r="G1378" s="22">
        <v>41914</v>
      </c>
      <c r="H1378" s="37">
        <v>0.54263888888888889</v>
      </c>
      <c r="I1378" s="34" t="s">
        <v>6250</v>
      </c>
      <c r="J1378" s="43">
        <v>37.252000000000002</v>
      </c>
      <c r="K1378" s="43">
        <v>-97.882999999999996</v>
      </c>
      <c r="L1378" s="56">
        <v>6.3</v>
      </c>
      <c r="M1378" s="43">
        <v>4.9000000000000004</v>
      </c>
      <c r="N1378" s="43"/>
      <c r="O1378" s="57"/>
      <c r="P1378" s="57">
        <v>4.8</v>
      </c>
      <c r="Q1378" s="57">
        <v>4</v>
      </c>
      <c r="R1378" s="57">
        <v>4.3</v>
      </c>
      <c r="S1378" s="67" t="s">
        <v>5110</v>
      </c>
      <c r="T1378" s="26"/>
      <c r="U1378" s="24" t="s">
        <v>193</v>
      </c>
      <c r="V1378" s="58"/>
      <c r="W1378" s="58"/>
      <c r="X1378" s="26">
        <v>0</v>
      </c>
      <c r="Y1378" s="26">
        <v>0</v>
      </c>
      <c r="Z1378" s="26">
        <v>0</v>
      </c>
      <c r="AA1378" s="26"/>
      <c r="AB1378" s="58"/>
      <c r="AC1378" s="24"/>
      <c r="AD1378" s="26" t="s">
        <v>3483</v>
      </c>
      <c r="AE1378" s="26">
        <v>0</v>
      </c>
      <c r="AF1378" s="26"/>
      <c r="AG1378" s="26"/>
      <c r="AH1378" s="26"/>
      <c r="AI1378" s="26"/>
      <c r="AJ1378" s="26" t="s">
        <v>3476</v>
      </c>
      <c r="AK1378" s="24"/>
      <c r="AL1378" s="24" t="s">
        <v>4003</v>
      </c>
      <c r="AM1378" s="26"/>
      <c r="AN1378" s="26"/>
      <c r="AO1378" s="26"/>
      <c r="AP1378" s="26"/>
      <c r="AQ1378" s="26"/>
      <c r="AR1378" s="26" t="s">
        <v>129</v>
      </c>
      <c r="AS1378" s="26"/>
      <c r="AT1378" s="26"/>
      <c r="AU1378" s="26" t="s">
        <v>128</v>
      </c>
      <c r="AV1378" s="26" t="s">
        <v>128</v>
      </c>
      <c r="AW1378" s="26" t="s">
        <v>128</v>
      </c>
      <c r="AX1378" s="26" t="s">
        <v>129</v>
      </c>
      <c r="AY1378" s="26"/>
      <c r="AZ1378" s="26" t="s">
        <v>4069</v>
      </c>
      <c r="BA1378" s="41"/>
    </row>
    <row r="1379" spans="1:53" ht="16.05" customHeight="1" x14ac:dyDescent="0.3">
      <c r="A1379" s="23">
        <v>2014</v>
      </c>
      <c r="B1379" s="24" t="s">
        <v>218</v>
      </c>
      <c r="C1379" s="24" t="s">
        <v>481</v>
      </c>
      <c r="D1379" s="24" t="s">
        <v>4070</v>
      </c>
      <c r="E1379" s="25">
        <v>41915</v>
      </c>
      <c r="F1379" s="38">
        <v>0.33734143518518517</v>
      </c>
      <c r="G1379" s="22">
        <v>41915</v>
      </c>
      <c r="H1379" s="37">
        <v>0.67067129629629629</v>
      </c>
      <c r="I1379" s="34" t="s">
        <v>6250</v>
      </c>
      <c r="J1379" s="43">
        <v>11.43</v>
      </c>
      <c r="K1379" s="43">
        <v>122.11</v>
      </c>
      <c r="L1379" s="56">
        <v>24</v>
      </c>
      <c r="M1379" s="35">
        <v>5.5309999999999997</v>
      </c>
      <c r="N1379" s="43"/>
      <c r="O1379" s="57"/>
      <c r="P1379" s="57">
        <v>5.4</v>
      </c>
      <c r="Q1379" s="57">
        <v>4.9000000000000004</v>
      </c>
      <c r="R1379" s="57">
        <v>5.7</v>
      </c>
      <c r="S1379" s="24" t="s">
        <v>5316</v>
      </c>
      <c r="T1379" s="26" t="s">
        <v>139</v>
      </c>
      <c r="U1379" s="24" t="s">
        <v>867</v>
      </c>
      <c r="V1379" s="58"/>
      <c r="W1379" s="58"/>
      <c r="X1379" s="26">
        <v>0</v>
      </c>
      <c r="Y1379" s="26">
        <v>0</v>
      </c>
      <c r="Z1379" s="26">
        <v>1</v>
      </c>
      <c r="AA1379" s="26"/>
      <c r="AB1379" s="58"/>
      <c r="AC1379" s="24"/>
      <c r="AD1379" s="26" t="s">
        <v>1050</v>
      </c>
      <c r="AE1379" s="26">
        <v>0</v>
      </c>
      <c r="AF1379" s="26"/>
      <c r="AG1379" s="26"/>
      <c r="AH1379" s="26"/>
      <c r="AI1379" s="26"/>
      <c r="AJ1379" s="26" t="s">
        <v>1631</v>
      </c>
      <c r="AK1379" s="24"/>
      <c r="AL1379" s="24"/>
      <c r="AM1379" s="26"/>
      <c r="AN1379" s="26"/>
      <c r="AO1379" s="26"/>
      <c r="AP1379" s="26"/>
      <c r="AQ1379" s="26"/>
      <c r="AR1379" s="26" t="s">
        <v>129</v>
      </c>
      <c r="AS1379" s="26"/>
      <c r="AT1379" s="26"/>
      <c r="AU1379" s="26" t="s">
        <v>128</v>
      </c>
      <c r="AV1379" s="26" t="s">
        <v>128</v>
      </c>
      <c r="AW1379" s="26" t="s">
        <v>128</v>
      </c>
      <c r="AX1379" s="26" t="s">
        <v>129</v>
      </c>
      <c r="AY1379" s="26"/>
      <c r="AZ1379" s="26" t="s">
        <v>4071</v>
      </c>
      <c r="BA1379" s="41"/>
    </row>
    <row r="1380" spans="1:53" ht="16.05" customHeight="1" x14ac:dyDescent="0.3">
      <c r="A1380" s="23">
        <v>2014</v>
      </c>
      <c r="B1380" s="24" t="s">
        <v>123</v>
      </c>
      <c r="C1380" s="24" t="s">
        <v>1338</v>
      </c>
      <c r="D1380" s="24" t="s">
        <v>1338</v>
      </c>
      <c r="E1380" s="25">
        <v>41920</v>
      </c>
      <c r="F1380" s="38">
        <v>0.52518287037037037</v>
      </c>
      <c r="G1380" s="22">
        <v>41920</v>
      </c>
      <c r="H1380" s="37">
        <v>0.69185185185185183</v>
      </c>
      <c r="I1380" s="34" t="s">
        <v>6250</v>
      </c>
      <c r="J1380" s="43">
        <v>42.323</v>
      </c>
      <c r="K1380" s="43">
        <v>43.036999999999999</v>
      </c>
      <c r="L1380" s="56">
        <v>2.4</v>
      </c>
      <c r="M1380" s="43">
        <v>4</v>
      </c>
      <c r="N1380" s="43"/>
      <c r="O1380" s="57"/>
      <c r="P1380" s="57">
        <v>3.8</v>
      </c>
      <c r="Q1380" s="57">
        <v>2.8</v>
      </c>
      <c r="R1380" s="57">
        <v>3.7</v>
      </c>
      <c r="S1380" s="24" t="s">
        <v>5417</v>
      </c>
      <c r="T1380" s="26"/>
      <c r="U1380" s="24" t="s">
        <v>867</v>
      </c>
      <c r="V1380" s="58"/>
      <c r="W1380" s="58"/>
      <c r="X1380" s="26">
        <v>0</v>
      </c>
      <c r="Y1380" s="26">
        <v>0</v>
      </c>
      <c r="Z1380" s="26">
        <v>10</v>
      </c>
      <c r="AA1380" s="26"/>
      <c r="AB1380" s="58"/>
      <c r="AC1380" s="24"/>
      <c r="AD1380" s="26" t="s">
        <v>3489</v>
      </c>
      <c r="AE1380" s="26">
        <v>0</v>
      </c>
      <c r="AF1380" s="26"/>
      <c r="AG1380" s="26"/>
      <c r="AH1380" s="26"/>
      <c r="AI1380" s="26"/>
      <c r="AJ1380" s="26" t="s">
        <v>3476</v>
      </c>
      <c r="AK1380" s="24"/>
      <c r="AL1380" s="24" t="s">
        <v>4073</v>
      </c>
      <c r="AM1380" s="26"/>
      <c r="AN1380" s="26"/>
      <c r="AO1380" s="26"/>
      <c r="AP1380" s="26"/>
      <c r="AQ1380" s="26"/>
      <c r="AR1380" s="26" t="s">
        <v>129</v>
      </c>
      <c r="AS1380" s="26"/>
      <c r="AT1380" s="26"/>
      <c r="AU1380" s="26" t="s">
        <v>128</v>
      </c>
      <c r="AV1380" s="26" t="s">
        <v>128</v>
      </c>
      <c r="AW1380" s="26" t="s">
        <v>128</v>
      </c>
      <c r="AX1380" s="26" t="s">
        <v>129</v>
      </c>
      <c r="AY1380" s="26"/>
      <c r="AZ1380" s="26" t="s">
        <v>4072</v>
      </c>
      <c r="BA1380" s="41"/>
    </row>
    <row r="1381" spans="1:53" ht="16.05" customHeight="1" x14ac:dyDescent="0.3">
      <c r="A1381" s="23">
        <v>2014</v>
      </c>
      <c r="B1381" s="24" t="s">
        <v>187</v>
      </c>
      <c r="C1381" s="24" t="s">
        <v>188</v>
      </c>
      <c r="D1381" s="24" t="s">
        <v>4074</v>
      </c>
      <c r="E1381" s="25">
        <v>41921</v>
      </c>
      <c r="F1381" s="38">
        <v>0.39801689814814817</v>
      </c>
      <c r="G1381" s="22">
        <v>41921</v>
      </c>
      <c r="H1381" s="37">
        <v>0.54385416666666664</v>
      </c>
      <c r="I1381" s="34" t="s">
        <v>6250</v>
      </c>
      <c r="J1381" s="43">
        <v>37.375999999999998</v>
      </c>
      <c r="K1381" s="43">
        <v>56.789000000000001</v>
      </c>
      <c r="L1381" s="56">
        <v>0</v>
      </c>
      <c r="M1381" s="43">
        <v>4.306</v>
      </c>
      <c r="N1381" s="43"/>
      <c r="O1381" s="57">
        <v>3.7</v>
      </c>
      <c r="P1381" s="57">
        <v>4.2</v>
      </c>
      <c r="Q1381" s="57"/>
      <c r="R1381" s="57">
        <v>4.3</v>
      </c>
      <c r="S1381" s="24" t="s">
        <v>6056</v>
      </c>
      <c r="T1381" s="26"/>
      <c r="U1381" s="24" t="s">
        <v>867</v>
      </c>
      <c r="V1381" s="58"/>
      <c r="W1381" s="58"/>
      <c r="X1381" s="26">
        <v>0</v>
      </c>
      <c r="Y1381" s="26">
        <v>0</v>
      </c>
      <c r="Z1381" s="26">
        <v>0</v>
      </c>
      <c r="AA1381" s="26"/>
      <c r="AB1381" s="58"/>
      <c r="AC1381" s="24"/>
      <c r="AD1381" s="26" t="s">
        <v>1050</v>
      </c>
      <c r="AE1381" s="26">
        <v>0</v>
      </c>
      <c r="AF1381" s="26"/>
      <c r="AG1381" s="26"/>
      <c r="AH1381" s="26"/>
      <c r="AI1381" s="26"/>
      <c r="AJ1381" s="26" t="s">
        <v>1631</v>
      </c>
      <c r="AK1381" s="24"/>
      <c r="AL1381" s="24"/>
      <c r="AM1381" s="26"/>
      <c r="AN1381" s="26"/>
      <c r="AO1381" s="26"/>
      <c r="AP1381" s="26"/>
      <c r="AQ1381" s="26"/>
      <c r="AR1381" s="26" t="s">
        <v>129</v>
      </c>
      <c r="AS1381" s="26"/>
      <c r="AT1381" s="26"/>
      <c r="AU1381" s="26" t="s">
        <v>128</v>
      </c>
      <c r="AV1381" s="26" t="s">
        <v>128</v>
      </c>
      <c r="AW1381" s="26" t="s">
        <v>128</v>
      </c>
      <c r="AX1381" s="26" t="s">
        <v>129</v>
      </c>
      <c r="AY1381" s="26"/>
      <c r="AZ1381" s="26" t="s">
        <v>4075</v>
      </c>
      <c r="BA1381" s="41"/>
    </row>
    <row r="1382" spans="1:53" ht="16.05" customHeight="1" x14ac:dyDescent="0.3">
      <c r="A1382" s="23">
        <v>2014</v>
      </c>
      <c r="B1382" s="24" t="s">
        <v>148</v>
      </c>
      <c r="C1382" s="24" t="s">
        <v>191</v>
      </c>
      <c r="D1382" s="24" t="s">
        <v>3528</v>
      </c>
      <c r="E1382" s="25">
        <v>41922</v>
      </c>
      <c r="F1382" s="38">
        <v>0.57733020833333326</v>
      </c>
      <c r="G1382" s="22">
        <v>41922</v>
      </c>
      <c r="H1382" s="37">
        <v>0.36899305555555556</v>
      </c>
      <c r="I1382" s="34" t="s">
        <v>6250</v>
      </c>
      <c r="J1382" s="43">
        <v>35.968000000000004</v>
      </c>
      <c r="K1382" s="43">
        <v>-96.733999999999995</v>
      </c>
      <c r="L1382" s="56">
        <v>15.9</v>
      </c>
      <c r="M1382" s="43">
        <v>4.2</v>
      </c>
      <c r="N1382" s="43"/>
      <c r="O1382" s="57"/>
      <c r="P1382" s="57">
        <v>4.0999999999999996</v>
      </c>
      <c r="Q1382" s="57">
        <v>3.7</v>
      </c>
      <c r="R1382" s="57">
        <v>4.3</v>
      </c>
      <c r="S1382" s="24" t="s">
        <v>6063</v>
      </c>
      <c r="T1382" s="26" t="s">
        <v>497</v>
      </c>
      <c r="U1382" s="24" t="s">
        <v>193</v>
      </c>
      <c r="V1382" s="58"/>
      <c r="W1382" s="58"/>
      <c r="X1382" s="26">
        <v>0</v>
      </c>
      <c r="Y1382" s="26">
        <v>0</v>
      </c>
      <c r="Z1382" s="26">
        <v>0</v>
      </c>
      <c r="AA1382" s="26"/>
      <c r="AB1382" s="58"/>
      <c r="AC1382" s="24"/>
      <c r="AD1382" s="26" t="s">
        <v>3483</v>
      </c>
      <c r="AE1382" s="26">
        <v>0</v>
      </c>
      <c r="AF1382" s="26"/>
      <c r="AG1382" s="26"/>
      <c r="AH1382" s="26"/>
      <c r="AI1382" s="26"/>
      <c r="AJ1382" s="26" t="s">
        <v>3493</v>
      </c>
      <c r="AK1382" s="24"/>
      <c r="AL1382" s="24" t="s">
        <v>4077</v>
      </c>
      <c r="AM1382" s="26"/>
      <c r="AN1382" s="26"/>
      <c r="AO1382" s="26"/>
      <c r="AP1382" s="26"/>
      <c r="AQ1382" s="26"/>
      <c r="AR1382" s="26" t="s">
        <v>129</v>
      </c>
      <c r="AS1382" s="26"/>
      <c r="AT1382" s="26"/>
      <c r="AU1382" s="26" t="s">
        <v>128</v>
      </c>
      <c r="AV1382" s="26" t="s">
        <v>128</v>
      </c>
      <c r="AW1382" s="26" t="s">
        <v>128</v>
      </c>
      <c r="AX1382" s="26" t="s">
        <v>129</v>
      </c>
      <c r="AY1382" s="26"/>
      <c r="AZ1382" s="26" t="s">
        <v>4076</v>
      </c>
      <c r="BA1382" s="41"/>
    </row>
    <row r="1383" spans="1:53" ht="16.05" customHeight="1" x14ac:dyDescent="0.3">
      <c r="A1383" s="23">
        <v>2014</v>
      </c>
      <c r="B1383" s="24" t="s">
        <v>130</v>
      </c>
      <c r="C1383" s="24" t="s">
        <v>131</v>
      </c>
      <c r="D1383" s="24" t="s">
        <v>132</v>
      </c>
      <c r="E1383" s="25">
        <v>41923</v>
      </c>
      <c r="F1383" s="38">
        <v>0.25363958333333331</v>
      </c>
      <c r="G1383" s="22">
        <v>41923</v>
      </c>
      <c r="H1383" s="37">
        <v>0.58696759259259257</v>
      </c>
      <c r="I1383" s="34" t="s">
        <v>6250</v>
      </c>
      <c r="J1383" s="43">
        <v>23.446000000000002</v>
      </c>
      <c r="K1383" s="43">
        <v>100.52500000000001</v>
      </c>
      <c r="L1383" s="56">
        <v>10</v>
      </c>
      <c r="M1383" s="43">
        <v>4.79</v>
      </c>
      <c r="N1383" s="43"/>
      <c r="O1383" s="57"/>
      <c r="P1383" s="57">
        <v>4.5999999999999996</v>
      </c>
      <c r="Q1383" s="57">
        <v>3.9</v>
      </c>
      <c r="R1383" s="57">
        <v>4.7</v>
      </c>
      <c r="S1383" s="67" t="s">
        <v>5110</v>
      </c>
      <c r="T1383" s="26"/>
      <c r="U1383" s="24" t="s">
        <v>867</v>
      </c>
      <c r="V1383" s="58"/>
      <c r="W1383" s="58"/>
      <c r="X1383" s="26">
        <v>0</v>
      </c>
      <c r="Y1383" s="26">
        <v>0</v>
      </c>
      <c r="Z1383" s="26">
        <v>0</v>
      </c>
      <c r="AA1383" s="26"/>
      <c r="AB1383" s="58"/>
      <c r="AC1383" s="24"/>
      <c r="AD1383" s="26" t="s">
        <v>3489</v>
      </c>
      <c r="AE1383" s="26">
        <v>0</v>
      </c>
      <c r="AF1383" s="26"/>
      <c r="AG1383" s="26"/>
      <c r="AH1383" s="26"/>
      <c r="AI1383" s="26"/>
      <c r="AJ1383" s="26" t="s">
        <v>3599</v>
      </c>
      <c r="AK1383" s="24"/>
      <c r="AL1383" s="24" t="s">
        <v>4079</v>
      </c>
      <c r="AM1383" s="26"/>
      <c r="AN1383" s="26"/>
      <c r="AO1383" s="26"/>
      <c r="AP1383" s="26"/>
      <c r="AQ1383" s="26"/>
      <c r="AR1383" s="26" t="s">
        <v>129</v>
      </c>
      <c r="AS1383" s="26"/>
      <c r="AT1383" s="26"/>
      <c r="AU1383" s="26" t="s">
        <v>128</v>
      </c>
      <c r="AV1383" s="26" t="s">
        <v>128</v>
      </c>
      <c r="AW1383" s="26" t="s">
        <v>128</v>
      </c>
      <c r="AX1383" s="26" t="s">
        <v>129</v>
      </c>
      <c r="AY1383" s="26"/>
      <c r="AZ1383" s="26" t="s">
        <v>4078</v>
      </c>
      <c r="BA1383" s="41"/>
    </row>
    <row r="1384" spans="1:53" ht="16.05" customHeight="1" x14ac:dyDescent="0.3">
      <c r="A1384" s="23">
        <v>2014</v>
      </c>
      <c r="B1384" s="24" t="s">
        <v>148</v>
      </c>
      <c r="C1384" s="24" t="s">
        <v>149</v>
      </c>
      <c r="D1384" s="24" t="s">
        <v>3603</v>
      </c>
      <c r="E1384" s="25">
        <v>41923</v>
      </c>
      <c r="F1384" s="38">
        <v>0.69867013888888885</v>
      </c>
      <c r="G1384" s="22">
        <v>41923</v>
      </c>
      <c r="H1384" s="37">
        <v>0.49033564814814817</v>
      </c>
      <c r="I1384" s="34" t="s">
        <v>6250</v>
      </c>
      <c r="J1384" s="43">
        <v>16.350000000000001</v>
      </c>
      <c r="K1384" s="43">
        <v>-95.68</v>
      </c>
      <c r="L1384" s="56">
        <v>24</v>
      </c>
      <c r="M1384" s="35">
        <v>5.5330000000000004</v>
      </c>
      <c r="N1384" s="43"/>
      <c r="O1384" s="57"/>
      <c r="P1384" s="57">
        <v>5.2</v>
      </c>
      <c r="Q1384" s="57">
        <v>5</v>
      </c>
      <c r="R1384" s="57">
        <v>5.6</v>
      </c>
      <c r="S1384" s="24" t="s">
        <v>5316</v>
      </c>
      <c r="T1384" s="26"/>
      <c r="U1384" s="24" t="s">
        <v>867</v>
      </c>
      <c r="V1384" s="58"/>
      <c r="W1384" s="58"/>
      <c r="X1384" s="26">
        <v>0</v>
      </c>
      <c r="Y1384" s="26">
        <v>0</v>
      </c>
      <c r="Z1384" s="26">
        <v>0</v>
      </c>
      <c r="AA1384" s="26"/>
      <c r="AB1384" s="58"/>
      <c r="AC1384" s="24"/>
      <c r="AD1384" s="26" t="s">
        <v>1050</v>
      </c>
      <c r="AE1384" s="26">
        <v>0</v>
      </c>
      <c r="AF1384" s="26"/>
      <c r="AG1384" s="26"/>
      <c r="AH1384" s="26"/>
      <c r="AI1384" s="26"/>
      <c r="AJ1384" s="26" t="s">
        <v>1631</v>
      </c>
      <c r="AK1384" s="24"/>
      <c r="AL1384" s="24"/>
      <c r="AM1384" s="26"/>
      <c r="AN1384" s="26"/>
      <c r="AO1384" s="26"/>
      <c r="AP1384" s="26"/>
      <c r="AQ1384" s="26"/>
      <c r="AR1384" s="26" t="s">
        <v>129</v>
      </c>
      <c r="AS1384" s="26"/>
      <c r="AT1384" s="26"/>
      <c r="AU1384" s="26" t="s">
        <v>128</v>
      </c>
      <c r="AV1384" s="26" t="s">
        <v>128</v>
      </c>
      <c r="AW1384" s="26" t="s">
        <v>128</v>
      </c>
      <c r="AX1384" s="26" t="s">
        <v>129</v>
      </c>
      <c r="AY1384" s="26"/>
      <c r="AZ1384" s="26" t="s">
        <v>4080</v>
      </c>
      <c r="BA1384" s="41"/>
    </row>
    <row r="1385" spans="1:53" ht="16.05" customHeight="1" x14ac:dyDescent="0.3">
      <c r="A1385" s="26">
        <v>2014</v>
      </c>
      <c r="B1385" s="24" t="s">
        <v>269</v>
      </c>
      <c r="C1385" s="24" t="s">
        <v>270</v>
      </c>
      <c r="D1385" s="24" t="s">
        <v>800</v>
      </c>
      <c r="E1385" s="25">
        <v>41925</v>
      </c>
      <c r="F1385" s="38">
        <v>0.63503576388888894</v>
      </c>
      <c r="G1385" s="22">
        <v>41925</v>
      </c>
      <c r="H1385" s="37">
        <v>0.42670138888888887</v>
      </c>
      <c r="I1385" s="34" t="s">
        <v>6250</v>
      </c>
      <c r="J1385" s="26">
        <v>-15.3066</v>
      </c>
      <c r="K1385" s="26">
        <v>-73.422399999999996</v>
      </c>
      <c r="L1385" s="26">
        <v>91.5</v>
      </c>
      <c r="M1385" s="35">
        <v>5.4470000000000001</v>
      </c>
      <c r="N1385" s="43"/>
      <c r="O1385" s="57">
        <v>5.6</v>
      </c>
      <c r="P1385" s="57">
        <v>5.4</v>
      </c>
      <c r="Q1385" s="57"/>
      <c r="R1385" s="57">
        <v>5.6</v>
      </c>
      <c r="S1385" s="24" t="s">
        <v>5559</v>
      </c>
      <c r="T1385" s="26"/>
      <c r="U1385" s="24"/>
      <c r="V1385" s="41"/>
      <c r="W1385" s="41"/>
      <c r="X1385" s="26">
        <v>0</v>
      </c>
      <c r="Y1385" s="26">
        <v>0</v>
      </c>
      <c r="Z1385" s="26">
        <v>0</v>
      </c>
      <c r="AA1385" s="26"/>
      <c r="AB1385" s="41"/>
      <c r="AC1385" s="41"/>
      <c r="AD1385" s="26" t="s">
        <v>3483</v>
      </c>
      <c r="AE1385" s="26">
        <v>0</v>
      </c>
      <c r="AF1385" s="41"/>
      <c r="AG1385" s="26"/>
      <c r="AH1385" s="26"/>
      <c r="AI1385" s="26"/>
      <c r="AJ1385" s="26" t="s">
        <v>1631</v>
      </c>
      <c r="AK1385" s="41"/>
      <c r="AL1385" s="24"/>
      <c r="AM1385" s="41"/>
      <c r="AN1385" s="41"/>
      <c r="AO1385" s="41"/>
      <c r="AP1385" s="41"/>
      <c r="AQ1385" s="41"/>
      <c r="AR1385" s="26" t="s">
        <v>129</v>
      </c>
      <c r="AS1385" s="26"/>
      <c r="AT1385" s="26"/>
      <c r="AU1385" s="26" t="s">
        <v>128</v>
      </c>
      <c r="AV1385" s="26" t="s">
        <v>128</v>
      </c>
      <c r="AW1385" s="26" t="s">
        <v>128</v>
      </c>
      <c r="AX1385" s="26" t="s">
        <v>129</v>
      </c>
      <c r="AY1385" s="26"/>
      <c r="AZ1385" s="26" t="s">
        <v>4964</v>
      </c>
      <c r="BA1385" s="41"/>
    </row>
    <row r="1386" spans="1:53" ht="16.05" customHeight="1" x14ac:dyDescent="0.3">
      <c r="A1386" s="23">
        <v>2014</v>
      </c>
      <c r="B1386" s="24" t="s">
        <v>187</v>
      </c>
      <c r="C1386" s="24" t="s">
        <v>188</v>
      </c>
      <c r="D1386" s="24" t="s">
        <v>3482</v>
      </c>
      <c r="E1386" s="25">
        <v>41933</v>
      </c>
      <c r="F1386" s="38">
        <v>0.94931493055555549</v>
      </c>
      <c r="G1386" s="22">
        <v>41934</v>
      </c>
      <c r="H1386" s="37">
        <v>9.5150462962962964E-2</v>
      </c>
      <c r="I1386" s="34" t="s">
        <v>6250</v>
      </c>
      <c r="J1386" s="43">
        <v>27.486999999999998</v>
      </c>
      <c r="K1386" s="43">
        <v>57.508000000000003</v>
      </c>
      <c r="L1386" s="56">
        <v>16.7</v>
      </c>
      <c r="M1386" s="43">
        <v>4.5030000000000001</v>
      </c>
      <c r="N1386" s="43"/>
      <c r="O1386" s="57"/>
      <c r="P1386" s="57">
        <v>4.2</v>
      </c>
      <c r="Q1386" s="57">
        <v>3.6</v>
      </c>
      <c r="R1386" s="57">
        <v>4.5</v>
      </c>
      <c r="S1386" s="24" t="s">
        <v>6052</v>
      </c>
      <c r="T1386" s="26"/>
      <c r="U1386" s="24" t="s">
        <v>867</v>
      </c>
      <c r="V1386" s="58"/>
      <c r="W1386" s="58"/>
      <c r="X1386" s="26">
        <v>0</v>
      </c>
      <c r="Y1386" s="26">
        <v>0</v>
      </c>
      <c r="Z1386" s="26">
        <v>0</v>
      </c>
      <c r="AA1386" s="26"/>
      <c r="AB1386" s="58"/>
      <c r="AC1386" s="24"/>
      <c r="AD1386" s="26" t="s">
        <v>1050</v>
      </c>
      <c r="AE1386" s="26">
        <v>0</v>
      </c>
      <c r="AF1386" s="26"/>
      <c r="AG1386" s="26"/>
      <c r="AH1386" s="26"/>
      <c r="AI1386" s="26"/>
      <c r="AJ1386" s="26" t="s">
        <v>1631</v>
      </c>
      <c r="AK1386" s="24"/>
      <c r="AL1386" s="24"/>
      <c r="AM1386" s="26"/>
      <c r="AN1386" s="26"/>
      <c r="AO1386" s="26"/>
      <c r="AP1386" s="26"/>
      <c r="AQ1386" s="26"/>
      <c r="AR1386" s="26" t="s">
        <v>129</v>
      </c>
      <c r="AS1386" s="26"/>
      <c r="AT1386" s="26"/>
      <c r="AU1386" s="26" t="s">
        <v>128</v>
      </c>
      <c r="AV1386" s="26" t="s">
        <v>128</v>
      </c>
      <c r="AW1386" s="26" t="s">
        <v>128</v>
      </c>
      <c r="AX1386" s="26" t="s">
        <v>129</v>
      </c>
      <c r="AY1386" s="26"/>
      <c r="AZ1386" s="26" t="s">
        <v>4081</v>
      </c>
      <c r="BA1386" s="41"/>
    </row>
    <row r="1387" spans="1:53" ht="16.05" customHeight="1" x14ac:dyDescent="0.3">
      <c r="A1387" s="23">
        <v>2014</v>
      </c>
      <c r="B1387" s="24" t="s">
        <v>218</v>
      </c>
      <c r="C1387" s="24" t="s">
        <v>481</v>
      </c>
      <c r="D1387" s="24" t="s">
        <v>2655</v>
      </c>
      <c r="E1387" s="25">
        <v>41934</v>
      </c>
      <c r="F1387" s="38">
        <v>0.81036770833333327</v>
      </c>
      <c r="G1387" s="22">
        <v>41935</v>
      </c>
      <c r="H1387" s="37">
        <v>0.14370370370370369</v>
      </c>
      <c r="I1387" s="34" t="s">
        <v>6250</v>
      </c>
      <c r="J1387" s="43">
        <v>7.4050000000000002</v>
      </c>
      <c r="K1387" s="43">
        <v>124.919</v>
      </c>
      <c r="L1387" s="56">
        <v>15</v>
      </c>
      <c r="M1387" s="43">
        <v>4.2350000000000003</v>
      </c>
      <c r="N1387" s="43"/>
      <c r="O1387" s="57"/>
      <c r="P1387" s="57"/>
      <c r="Q1387" s="57">
        <v>3.2</v>
      </c>
      <c r="R1387" s="57">
        <v>4.8</v>
      </c>
      <c r="S1387" s="24" t="s">
        <v>6058</v>
      </c>
      <c r="T1387" s="26" t="s">
        <v>497</v>
      </c>
      <c r="U1387" s="24" t="s">
        <v>867</v>
      </c>
      <c r="V1387" s="58"/>
      <c r="W1387" s="58"/>
      <c r="X1387" s="26">
        <v>0</v>
      </c>
      <c r="Y1387" s="26">
        <v>0</v>
      </c>
      <c r="Z1387" s="26">
        <v>0</v>
      </c>
      <c r="AA1387" s="26"/>
      <c r="AB1387" s="58"/>
      <c r="AC1387" s="24"/>
      <c r="AD1387" s="26" t="s">
        <v>1050</v>
      </c>
      <c r="AE1387" s="26">
        <v>0</v>
      </c>
      <c r="AF1387" s="26"/>
      <c r="AG1387" s="26"/>
      <c r="AH1387" s="26"/>
      <c r="AI1387" s="26"/>
      <c r="AJ1387" s="26" t="s">
        <v>3493</v>
      </c>
      <c r="AK1387" s="24"/>
      <c r="AL1387" s="24" t="s">
        <v>4084</v>
      </c>
      <c r="AM1387" s="26"/>
      <c r="AN1387" s="26"/>
      <c r="AO1387" s="26"/>
      <c r="AP1387" s="26"/>
      <c r="AQ1387" s="26"/>
      <c r="AR1387" s="26" t="s">
        <v>129</v>
      </c>
      <c r="AS1387" s="26"/>
      <c r="AT1387" s="26"/>
      <c r="AU1387" s="26" t="s">
        <v>128</v>
      </c>
      <c r="AV1387" s="26" t="s">
        <v>128</v>
      </c>
      <c r="AW1387" s="26" t="s">
        <v>128</v>
      </c>
      <c r="AX1387" s="26" t="s">
        <v>129</v>
      </c>
      <c r="AY1387" s="26"/>
      <c r="AZ1387" s="26" t="s">
        <v>4083</v>
      </c>
      <c r="BA1387" s="41"/>
    </row>
    <row r="1388" spans="1:53" ht="16.05" customHeight="1" x14ac:dyDescent="0.3">
      <c r="A1388" s="23">
        <v>2014</v>
      </c>
      <c r="B1388" s="24" t="s">
        <v>159</v>
      </c>
      <c r="C1388" s="24" t="s">
        <v>308</v>
      </c>
      <c r="D1388" s="24" t="s">
        <v>308</v>
      </c>
      <c r="E1388" s="25">
        <v>41936</v>
      </c>
      <c r="F1388" s="38">
        <v>0.98838541666666668</v>
      </c>
      <c r="G1388" s="22">
        <v>41937</v>
      </c>
      <c r="H1388" s="37">
        <v>0.11337962962962962</v>
      </c>
      <c r="I1388" s="34" t="s">
        <v>6250</v>
      </c>
      <c r="J1388" s="43">
        <v>38.840000000000003</v>
      </c>
      <c r="K1388" s="43">
        <v>21.14</v>
      </c>
      <c r="L1388" s="56">
        <v>25.9</v>
      </c>
      <c r="M1388" s="35">
        <v>5.2910000000000004</v>
      </c>
      <c r="N1388" s="43"/>
      <c r="O1388" s="57"/>
      <c r="P1388" s="57">
        <v>5.4</v>
      </c>
      <c r="Q1388" s="57">
        <v>4.8</v>
      </c>
      <c r="R1388" s="57">
        <v>5.2</v>
      </c>
      <c r="S1388" s="24" t="s">
        <v>5361</v>
      </c>
      <c r="T1388" s="26"/>
      <c r="U1388" s="24" t="s">
        <v>867</v>
      </c>
      <c r="V1388" s="58"/>
      <c r="W1388" s="58"/>
      <c r="X1388" s="26">
        <v>0</v>
      </c>
      <c r="Y1388" s="26">
        <v>0</v>
      </c>
      <c r="Z1388" s="26">
        <v>0</v>
      </c>
      <c r="AA1388" s="26"/>
      <c r="AB1388" s="58"/>
      <c r="AC1388" s="24"/>
      <c r="AD1388" s="26" t="s">
        <v>3483</v>
      </c>
      <c r="AE1388" s="26">
        <v>0</v>
      </c>
      <c r="AF1388" s="26"/>
      <c r="AG1388" s="26"/>
      <c r="AH1388" s="26"/>
      <c r="AI1388" s="26"/>
      <c r="AJ1388" s="26" t="s">
        <v>3476</v>
      </c>
      <c r="AK1388" s="24"/>
      <c r="AL1388" s="24" t="s">
        <v>4088</v>
      </c>
      <c r="AM1388" s="26"/>
      <c r="AN1388" s="26"/>
      <c r="AO1388" s="26"/>
      <c r="AP1388" s="26"/>
      <c r="AQ1388" s="26"/>
      <c r="AR1388" s="26" t="s">
        <v>129</v>
      </c>
      <c r="AS1388" s="26"/>
      <c r="AT1388" s="26"/>
      <c r="AU1388" s="26" t="s">
        <v>128</v>
      </c>
      <c r="AV1388" s="26" t="s">
        <v>128</v>
      </c>
      <c r="AW1388" s="26" t="s">
        <v>128</v>
      </c>
      <c r="AX1388" s="26" t="s">
        <v>129</v>
      </c>
      <c r="AY1388" s="26"/>
      <c r="AZ1388" s="26" t="s">
        <v>4087</v>
      </c>
      <c r="BA1388" s="41"/>
    </row>
    <row r="1389" spans="1:53" ht="16.05" customHeight="1" x14ac:dyDescent="0.3">
      <c r="A1389" s="23">
        <v>2014</v>
      </c>
      <c r="B1389" s="24" t="s">
        <v>130</v>
      </c>
      <c r="C1389" s="24" t="s">
        <v>131</v>
      </c>
      <c r="D1389" s="24" t="s">
        <v>328</v>
      </c>
      <c r="E1389" s="25">
        <v>41937</v>
      </c>
      <c r="F1389" s="38">
        <v>0.10143171296296295</v>
      </c>
      <c r="G1389" s="22">
        <v>41937</v>
      </c>
      <c r="H1389" s="37">
        <v>0.43476851851851855</v>
      </c>
      <c r="I1389" s="34" t="s">
        <v>6250</v>
      </c>
      <c r="J1389" s="43">
        <v>34.35</v>
      </c>
      <c r="K1389" s="43">
        <v>102.51</v>
      </c>
      <c r="L1389" s="56">
        <v>27.6</v>
      </c>
      <c r="M1389" s="35">
        <v>4.8869999999999996</v>
      </c>
      <c r="N1389" s="43"/>
      <c r="O1389" s="57"/>
      <c r="P1389" s="57">
        <v>4.5</v>
      </c>
      <c r="Q1389" s="57">
        <v>4.0999999999999996</v>
      </c>
      <c r="R1389" s="57">
        <v>4.5</v>
      </c>
      <c r="S1389" s="24" t="s">
        <v>5560</v>
      </c>
      <c r="T1389" s="26"/>
      <c r="U1389" s="24" t="s">
        <v>867</v>
      </c>
      <c r="V1389" s="58"/>
      <c r="W1389" s="58"/>
      <c r="X1389" s="26">
        <v>0</v>
      </c>
      <c r="Y1389" s="26">
        <v>0</v>
      </c>
      <c r="Z1389" s="26">
        <v>0</v>
      </c>
      <c r="AA1389" s="26"/>
      <c r="AB1389" s="58"/>
      <c r="AC1389" s="24"/>
      <c r="AD1389" s="26" t="s">
        <v>3483</v>
      </c>
      <c r="AE1389" s="26">
        <v>0</v>
      </c>
      <c r="AF1389" s="26"/>
      <c r="AG1389" s="26"/>
      <c r="AH1389" s="26"/>
      <c r="AI1389" s="26"/>
      <c r="AJ1389" s="26" t="s">
        <v>1631</v>
      </c>
      <c r="AK1389" s="24"/>
      <c r="AL1389" s="24"/>
      <c r="AM1389" s="26"/>
      <c r="AN1389" s="26"/>
      <c r="AO1389" s="26"/>
      <c r="AP1389" s="26"/>
      <c r="AQ1389" s="26"/>
      <c r="AR1389" s="26" t="s">
        <v>129</v>
      </c>
      <c r="AS1389" s="26"/>
      <c r="AT1389" s="26"/>
      <c r="AU1389" s="26" t="s">
        <v>128</v>
      </c>
      <c r="AV1389" s="26" t="s">
        <v>128</v>
      </c>
      <c r="AW1389" s="26" t="s">
        <v>128</v>
      </c>
      <c r="AX1389" s="26" t="s">
        <v>129</v>
      </c>
      <c r="AY1389" s="26"/>
      <c r="AZ1389" s="26" t="s">
        <v>4091</v>
      </c>
      <c r="BA1389" s="41"/>
    </row>
    <row r="1390" spans="1:53" ht="16.05" customHeight="1" x14ac:dyDescent="0.3">
      <c r="A1390" s="23">
        <v>2014</v>
      </c>
      <c r="B1390" s="24" t="s">
        <v>130</v>
      </c>
      <c r="C1390" s="24" t="s">
        <v>131</v>
      </c>
      <c r="D1390" s="24" t="s">
        <v>4056</v>
      </c>
      <c r="E1390" s="25">
        <v>41937</v>
      </c>
      <c r="F1390" s="38">
        <v>0.44606851851851853</v>
      </c>
      <c r="G1390" s="22">
        <v>41937</v>
      </c>
      <c r="H1390" s="37">
        <v>0.77939814814814812</v>
      </c>
      <c r="I1390" s="34" t="s">
        <v>6250</v>
      </c>
      <c r="J1390" s="43">
        <v>27.768999999999998</v>
      </c>
      <c r="K1390" s="43">
        <v>120.038</v>
      </c>
      <c r="L1390" s="56">
        <v>10</v>
      </c>
      <c r="M1390" s="43">
        <v>4.3019999999999996</v>
      </c>
      <c r="N1390" s="43"/>
      <c r="O1390" s="57"/>
      <c r="P1390" s="57">
        <v>3.6</v>
      </c>
      <c r="Q1390" s="57">
        <v>3.3</v>
      </c>
      <c r="R1390" s="57">
        <v>4.2</v>
      </c>
      <c r="S1390" s="24" t="s">
        <v>6053</v>
      </c>
      <c r="T1390" s="26"/>
      <c r="U1390" s="24" t="s">
        <v>193</v>
      </c>
      <c r="V1390" s="58"/>
      <c r="W1390" s="58"/>
      <c r="X1390" s="26">
        <v>0</v>
      </c>
      <c r="Y1390" s="26">
        <v>0</v>
      </c>
      <c r="Z1390" s="26">
        <v>0</v>
      </c>
      <c r="AA1390" s="26"/>
      <c r="AB1390" s="58"/>
      <c r="AC1390" s="24"/>
      <c r="AD1390" s="26" t="s">
        <v>1050</v>
      </c>
      <c r="AE1390" s="26">
        <v>0</v>
      </c>
      <c r="AF1390" s="26"/>
      <c r="AG1390" s="26"/>
      <c r="AH1390" s="26"/>
      <c r="AI1390" s="26"/>
      <c r="AJ1390" s="26" t="s">
        <v>3493</v>
      </c>
      <c r="AK1390" s="24"/>
      <c r="AL1390" s="24" t="s">
        <v>4090</v>
      </c>
      <c r="AM1390" s="26"/>
      <c r="AN1390" s="26"/>
      <c r="AO1390" s="26"/>
      <c r="AP1390" s="26"/>
      <c r="AQ1390" s="26"/>
      <c r="AR1390" s="26" t="s">
        <v>129</v>
      </c>
      <c r="AS1390" s="26"/>
      <c r="AT1390" s="26"/>
      <c r="AU1390" s="26" t="s">
        <v>128</v>
      </c>
      <c r="AV1390" s="26" t="s">
        <v>128</v>
      </c>
      <c r="AW1390" s="26" t="s">
        <v>128</v>
      </c>
      <c r="AX1390" s="26" t="s">
        <v>129</v>
      </c>
      <c r="AY1390" s="26"/>
      <c r="AZ1390" s="26" t="s">
        <v>4089</v>
      </c>
      <c r="BA1390" s="41"/>
    </row>
    <row r="1391" spans="1:53" ht="16.05" customHeight="1" x14ac:dyDescent="0.3">
      <c r="A1391" s="23">
        <v>2014</v>
      </c>
      <c r="B1391" s="24" t="s">
        <v>130</v>
      </c>
      <c r="C1391" s="24" t="s">
        <v>131</v>
      </c>
      <c r="D1391" s="24" t="s">
        <v>298</v>
      </c>
      <c r="E1391" s="25">
        <v>41937</v>
      </c>
      <c r="F1391" s="38">
        <v>0.72597314814814817</v>
      </c>
      <c r="G1391" s="22">
        <v>41938</v>
      </c>
      <c r="H1391" s="37">
        <v>5.9305555555555556E-2</v>
      </c>
      <c r="I1391" s="34" t="s">
        <v>6250</v>
      </c>
      <c r="J1391" s="43">
        <v>31.687999999999999</v>
      </c>
      <c r="K1391" s="43">
        <v>115.37</v>
      </c>
      <c r="L1391" s="56">
        <v>0</v>
      </c>
      <c r="M1391" s="43">
        <v>3.98</v>
      </c>
      <c r="N1391" s="43"/>
      <c r="O1391" s="57"/>
      <c r="P1391" s="57">
        <v>3.9</v>
      </c>
      <c r="Q1391" s="57">
        <v>3.4</v>
      </c>
      <c r="R1391" s="57">
        <v>3.4</v>
      </c>
      <c r="S1391" s="67" t="s">
        <v>5110</v>
      </c>
      <c r="T1391" s="26"/>
      <c r="U1391" s="24" t="s">
        <v>867</v>
      </c>
      <c r="V1391" s="58"/>
      <c r="W1391" s="58"/>
      <c r="X1391" s="26">
        <v>0</v>
      </c>
      <c r="Y1391" s="26">
        <v>0</v>
      </c>
      <c r="Z1391" s="26">
        <v>0</v>
      </c>
      <c r="AA1391" s="26"/>
      <c r="AB1391" s="58"/>
      <c r="AC1391" s="24"/>
      <c r="AD1391" s="26" t="s">
        <v>3489</v>
      </c>
      <c r="AE1391" s="26">
        <v>0</v>
      </c>
      <c r="AF1391" s="26"/>
      <c r="AG1391" s="26"/>
      <c r="AH1391" s="26"/>
      <c r="AI1391" s="26"/>
      <c r="AJ1391" s="26" t="s">
        <v>1631</v>
      </c>
      <c r="AK1391" s="24"/>
      <c r="AL1391" s="24"/>
      <c r="AM1391" s="26"/>
      <c r="AN1391" s="26"/>
      <c r="AO1391" s="26"/>
      <c r="AP1391" s="26"/>
      <c r="AQ1391" s="26"/>
      <c r="AR1391" s="26" t="s">
        <v>129</v>
      </c>
      <c r="AS1391" s="26"/>
      <c r="AT1391" s="26"/>
      <c r="AU1391" s="26" t="s">
        <v>128</v>
      </c>
      <c r="AV1391" s="26" t="s">
        <v>128</v>
      </c>
      <c r="AW1391" s="26" t="s">
        <v>128</v>
      </c>
      <c r="AX1391" s="26" t="s">
        <v>129</v>
      </c>
      <c r="AY1391" s="26"/>
      <c r="AZ1391" s="26" t="s">
        <v>4092</v>
      </c>
      <c r="BA1391" s="41"/>
    </row>
    <row r="1392" spans="1:53" ht="16.05" customHeight="1" x14ac:dyDescent="0.3">
      <c r="A1392" s="23">
        <v>2014</v>
      </c>
      <c r="B1392" s="24" t="s">
        <v>187</v>
      </c>
      <c r="C1392" s="24" t="s">
        <v>188</v>
      </c>
      <c r="D1392" s="24" t="s">
        <v>3590</v>
      </c>
      <c r="E1392" s="25">
        <v>41940</v>
      </c>
      <c r="F1392" s="38">
        <v>0.3465706018518519</v>
      </c>
      <c r="G1392" s="22">
        <v>41940</v>
      </c>
      <c r="H1392" s="37">
        <v>0.4924074074074074</v>
      </c>
      <c r="I1392" s="34" t="s">
        <v>6250</v>
      </c>
      <c r="J1392" s="43">
        <v>28.32</v>
      </c>
      <c r="K1392" s="43">
        <v>52.91</v>
      </c>
      <c r="L1392" s="56">
        <v>18.899999999999999</v>
      </c>
      <c r="M1392" s="35">
        <v>5.0309999999999997</v>
      </c>
      <c r="N1392" s="43"/>
      <c r="O1392" s="57"/>
      <c r="P1392" s="57">
        <v>4.9000000000000004</v>
      </c>
      <c r="Q1392" s="57">
        <v>4.5</v>
      </c>
      <c r="R1392" s="57">
        <v>4.9000000000000004</v>
      </c>
      <c r="S1392" s="24" t="s">
        <v>5298</v>
      </c>
      <c r="T1392" s="26"/>
      <c r="U1392" s="24" t="s">
        <v>867</v>
      </c>
      <c r="V1392" s="58"/>
      <c r="W1392" s="58"/>
      <c r="X1392" s="26">
        <v>0</v>
      </c>
      <c r="Y1392" s="26">
        <v>0</v>
      </c>
      <c r="Z1392" s="26">
        <v>0</v>
      </c>
      <c r="AA1392" s="26"/>
      <c r="AB1392" s="58"/>
      <c r="AC1392" s="24"/>
      <c r="AD1392" s="26" t="s">
        <v>3483</v>
      </c>
      <c r="AE1392" s="26">
        <v>0</v>
      </c>
      <c r="AF1392" s="26"/>
      <c r="AG1392" s="26"/>
      <c r="AH1392" s="26"/>
      <c r="AI1392" s="26"/>
      <c r="AJ1392" s="26" t="s">
        <v>1631</v>
      </c>
      <c r="AK1392" s="24" t="s">
        <v>1227</v>
      </c>
      <c r="AL1392" s="24"/>
      <c r="AM1392" s="26"/>
      <c r="AN1392" s="26"/>
      <c r="AO1392" s="26"/>
      <c r="AP1392" s="26"/>
      <c r="AQ1392" s="26"/>
      <c r="AR1392" s="26" t="s">
        <v>129</v>
      </c>
      <c r="AS1392" s="26"/>
      <c r="AT1392" s="26"/>
      <c r="AU1392" s="26" t="s">
        <v>128</v>
      </c>
      <c r="AV1392" s="26" t="s">
        <v>128</v>
      </c>
      <c r="AW1392" s="26" t="s">
        <v>128</v>
      </c>
      <c r="AX1392" s="26" t="s">
        <v>129</v>
      </c>
      <c r="AY1392" s="26"/>
      <c r="AZ1392" s="26" t="s">
        <v>4094</v>
      </c>
      <c r="BA1392" s="41"/>
    </row>
    <row r="1393" spans="1:53" ht="16.05" customHeight="1" x14ac:dyDescent="0.3">
      <c r="A1393" s="23">
        <v>2014</v>
      </c>
      <c r="B1393" s="24" t="s">
        <v>218</v>
      </c>
      <c r="C1393" s="24" t="s">
        <v>426</v>
      </c>
      <c r="D1393" s="24" t="s">
        <v>3516</v>
      </c>
      <c r="E1393" s="25">
        <v>41940</v>
      </c>
      <c r="F1393" s="38">
        <v>0.83743194444444446</v>
      </c>
      <c r="G1393" s="25">
        <v>41941</v>
      </c>
      <c r="H1393" s="38">
        <v>0.12909722222222222</v>
      </c>
      <c r="I1393" s="34" t="s">
        <v>6252</v>
      </c>
      <c r="J1393" s="43">
        <v>1.1299999999999999</v>
      </c>
      <c r="K1393" s="43">
        <v>97.242000000000004</v>
      </c>
      <c r="L1393" s="56">
        <v>0</v>
      </c>
      <c r="M1393" s="43">
        <v>4.09</v>
      </c>
      <c r="N1393" s="43"/>
      <c r="O1393" s="57">
        <v>3.8</v>
      </c>
      <c r="P1393" s="57">
        <v>4</v>
      </c>
      <c r="Q1393" s="57"/>
      <c r="R1393" s="57">
        <v>3</v>
      </c>
      <c r="S1393" s="67" t="s">
        <v>5110</v>
      </c>
      <c r="T1393" s="26"/>
      <c r="U1393" s="24" t="s">
        <v>867</v>
      </c>
      <c r="V1393" s="58"/>
      <c r="W1393" s="58"/>
      <c r="X1393" s="26">
        <v>0</v>
      </c>
      <c r="Y1393" s="26">
        <v>0</v>
      </c>
      <c r="Z1393" s="26">
        <v>0</v>
      </c>
      <c r="AA1393" s="26"/>
      <c r="AB1393" s="58"/>
      <c r="AC1393" s="24"/>
      <c r="AD1393" s="26" t="s">
        <v>3483</v>
      </c>
      <c r="AE1393" s="26">
        <v>0</v>
      </c>
      <c r="AF1393" s="26"/>
      <c r="AG1393" s="26"/>
      <c r="AH1393" s="26"/>
      <c r="AI1393" s="26"/>
      <c r="AJ1393" s="26" t="s">
        <v>3476</v>
      </c>
      <c r="AK1393" s="24"/>
      <c r="AL1393" s="24" t="s">
        <v>4051</v>
      </c>
      <c r="AM1393" s="26"/>
      <c r="AN1393" s="26"/>
      <c r="AO1393" s="26"/>
      <c r="AP1393" s="26"/>
      <c r="AQ1393" s="26"/>
      <c r="AR1393" s="26" t="s">
        <v>129</v>
      </c>
      <c r="AS1393" s="26"/>
      <c r="AT1393" s="26"/>
      <c r="AU1393" s="26" t="s">
        <v>128</v>
      </c>
      <c r="AV1393" s="26" t="s">
        <v>128</v>
      </c>
      <c r="AW1393" s="26" t="s">
        <v>128</v>
      </c>
      <c r="AX1393" s="26" t="s">
        <v>129</v>
      </c>
      <c r="AY1393" s="26"/>
      <c r="AZ1393" s="26" t="s">
        <v>4093</v>
      </c>
      <c r="BA1393" s="41"/>
    </row>
    <row r="1394" spans="1:53" ht="16.05" customHeight="1" x14ac:dyDescent="0.3">
      <c r="A1394" s="26">
        <v>2014</v>
      </c>
      <c r="B1394" s="24" t="s">
        <v>269</v>
      </c>
      <c r="C1394" s="24" t="s">
        <v>270</v>
      </c>
      <c r="D1394" s="24" t="s">
        <v>3287</v>
      </c>
      <c r="E1394" s="25">
        <v>41942</v>
      </c>
      <c r="F1394" s="38">
        <v>0.94254421296296298</v>
      </c>
      <c r="G1394" s="22">
        <v>41942</v>
      </c>
      <c r="H1394" s="37">
        <v>0.73421296296296301</v>
      </c>
      <c r="I1394" s="34" t="s">
        <v>6250</v>
      </c>
      <c r="J1394" s="26">
        <v>-16.1526</v>
      </c>
      <c r="K1394" s="26">
        <v>-73.574100000000001</v>
      </c>
      <c r="L1394" s="26">
        <v>60.7</v>
      </c>
      <c r="M1394" s="35">
        <v>5.0960000000000001</v>
      </c>
      <c r="N1394" s="43"/>
      <c r="O1394" s="57">
        <v>5.3</v>
      </c>
      <c r="P1394" s="57">
        <v>5</v>
      </c>
      <c r="Q1394" s="57"/>
      <c r="R1394" s="57">
        <v>5.3</v>
      </c>
      <c r="S1394" s="24" t="s">
        <v>5493</v>
      </c>
      <c r="T1394" s="26"/>
      <c r="U1394" s="24"/>
      <c r="V1394" s="41"/>
      <c r="W1394" s="41"/>
      <c r="X1394" s="26">
        <v>0</v>
      </c>
      <c r="Y1394" s="26">
        <v>0</v>
      </c>
      <c r="Z1394" s="26">
        <v>0</v>
      </c>
      <c r="AA1394" s="26"/>
      <c r="AB1394" s="41"/>
      <c r="AC1394" s="41"/>
      <c r="AD1394" s="26" t="s">
        <v>3489</v>
      </c>
      <c r="AE1394" s="26">
        <v>0</v>
      </c>
      <c r="AF1394" s="41"/>
      <c r="AG1394" s="26"/>
      <c r="AH1394" s="26"/>
      <c r="AI1394" s="26"/>
      <c r="AJ1394" s="26" t="s">
        <v>1631</v>
      </c>
      <c r="AK1394" s="41"/>
      <c r="AL1394" s="24"/>
      <c r="AM1394" s="41"/>
      <c r="AN1394" s="41"/>
      <c r="AO1394" s="41"/>
      <c r="AP1394" s="41"/>
      <c r="AQ1394" s="41"/>
      <c r="AR1394" s="26" t="s">
        <v>129</v>
      </c>
      <c r="AS1394" s="26"/>
      <c r="AT1394" s="26"/>
      <c r="AU1394" s="26" t="s">
        <v>128</v>
      </c>
      <c r="AV1394" s="26" t="s">
        <v>128</v>
      </c>
      <c r="AW1394" s="26" t="s">
        <v>128</v>
      </c>
      <c r="AX1394" s="26" t="s">
        <v>129</v>
      </c>
      <c r="AY1394" s="26"/>
      <c r="AZ1394" s="26" t="s">
        <v>4965</v>
      </c>
      <c r="BA1394" s="41"/>
    </row>
    <row r="1395" spans="1:53" ht="16.05" customHeight="1" x14ac:dyDescent="0.3">
      <c r="A1395" s="23">
        <v>2014</v>
      </c>
      <c r="B1395" s="24" t="s">
        <v>143</v>
      </c>
      <c r="C1395" s="24" t="s">
        <v>3566</v>
      </c>
      <c r="D1395" s="24" t="s">
        <v>3566</v>
      </c>
      <c r="E1395" s="25">
        <v>41943</v>
      </c>
      <c r="F1395" s="38">
        <v>4.5169097222222225E-2</v>
      </c>
      <c r="G1395" s="22">
        <v>41943</v>
      </c>
      <c r="H1395" s="37">
        <v>0.17017361111111109</v>
      </c>
      <c r="I1395" s="34" t="s">
        <v>6250</v>
      </c>
      <c r="J1395" s="43">
        <v>0.495</v>
      </c>
      <c r="K1395" s="43">
        <v>30.236999999999998</v>
      </c>
      <c r="L1395" s="56">
        <v>14</v>
      </c>
      <c r="M1395" s="43">
        <v>4.5599999999999996</v>
      </c>
      <c r="N1395" s="43"/>
      <c r="O1395" s="57"/>
      <c r="P1395" s="57">
        <v>4.4000000000000004</v>
      </c>
      <c r="Q1395" s="57">
        <v>3.5</v>
      </c>
      <c r="R1395" s="57">
        <v>4.7</v>
      </c>
      <c r="S1395" s="67" t="s">
        <v>5110</v>
      </c>
      <c r="T1395" s="26"/>
      <c r="U1395" s="24" t="s">
        <v>867</v>
      </c>
      <c r="V1395" s="58"/>
      <c r="W1395" s="58"/>
      <c r="X1395" s="26"/>
      <c r="Y1395" s="26">
        <v>0</v>
      </c>
      <c r="Z1395" s="26" t="s">
        <v>4095</v>
      </c>
      <c r="AA1395" s="26"/>
      <c r="AB1395" s="58"/>
      <c r="AC1395" s="24"/>
      <c r="AD1395" s="26" t="s">
        <v>2152</v>
      </c>
      <c r="AE1395" s="26" t="s">
        <v>232</v>
      </c>
      <c r="AF1395" s="26"/>
      <c r="AG1395" s="26"/>
      <c r="AH1395" s="26"/>
      <c r="AI1395" s="26"/>
      <c r="AJ1395" s="26" t="s">
        <v>1631</v>
      </c>
      <c r="AK1395" s="24"/>
      <c r="AL1395" s="24"/>
      <c r="AM1395" s="26"/>
      <c r="AN1395" s="26"/>
      <c r="AO1395" s="26"/>
      <c r="AP1395" s="26"/>
      <c r="AQ1395" s="26"/>
      <c r="AR1395" s="26" t="s">
        <v>129</v>
      </c>
      <c r="AS1395" s="26"/>
      <c r="AT1395" s="26"/>
      <c r="AU1395" s="26" t="s">
        <v>128</v>
      </c>
      <c r="AV1395" s="26" t="s">
        <v>128</v>
      </c>
      <c r="AW1395" s="26" t="s">
        <v>128</v>
      </c>
      <c r="AX1395" s="26" t="s">
        <v>129</v>
      </c>
      <c r="AY1395" s="26"/>
      <c r="AZ1395" s="26" t="s">
        <v>4096</v>
      </c>
      <c r="BA1395" s="41"/>
    </row>
    <row r="1396" spans="1:53" ht="16.05" customHeight="1" x14ac:dyDescent="0.3">
      <c r="A1396" s="23">
        <v>2014</v>
      </c>
      <c r="B1396" s="24" t="s">
        <v>679</v>
      </c>
      <c r="C1396" s="24" t="s">
        <v>824</v>
      </c>
      <c r="D1396" s="24" t="s">
        <v>824</v>
      </c>
      <c r="E1396" s="25">
        <v>41943</v>
      </c>
      <c r="F1396" s="38">
        <v>0.95837997685185183</v>
      </c>
      <c r="G1396" s="22">
        <v>41944</v>
      </c>
      <c r="H1396" s="37">
        <v>4.1712962962962959E-2</v>
      </c>
      <c r="I1396" s="34" t="s">
        <v>6250</v>
      </c>
      <c r="J1396" s="43">
        <v>45.158000000000001</v>
      </c>
      <c r="K1396" s="43">
        <v>22.26</v>
      </c>
      <c r="L1396" s="56">
        <v>10.3</v>
      </c>
      <c r="M1396" s="43">
        <v>4.5030000000000001</v>
      </c>
      <c r="N1396" s="43"/>
      <c r="O1396" s="57"/>
      <c r="P1396" s="57">
        <v>4.2</v>
      </c>
      <c r="Q1396" s="57">
        <v>3.6</v>
      </c>
      <c r="R1396" s="57">
        <v>4.8</v>
      </c>
      <c r="S1396" s="24" t="s">
        <v>6052</v>
      </c>
      <c r="T1396" s="26"/>
      <c r="U1396" s="24" t="s">
        <v>867</v>
      </c>
      <c r="V1396" s="58"/>
      <c r="W1396" s="58"/>
      <c r="X1396" s="26">
        <v>0</v>
      </c>
      <c r="Y1396" s="26">
        <v>0</v>
      </c>
      <c r="Z1396" s="26">
        <v>0</v>
      </c>
      <c r="AA1396" s="26"/>
      <c r="AB1396" s="58"/>
      <c r="AC1396" s="24"/>
      <c r="AD1396" s="26" t="s">
        <v>3489</v>
      </c>
      <c r="AE1396" s="26">
        <v>0</v>
      </c>
      <c r="AF1396" s="26"/>
      <c r="AG1396" s="26"/>
      <c r="AH1396" s="26"/>
      <c r="AI1396" s="26"/>
      <c r="AJ1396" s="26" t="s">
        <v>1631</v>
      </c>
      <c r="AK1396" s="24"/>
      <c r="AL1396" s="24"/>
      <c r="AM1396" s="26"/>
      <c r="AN1396" s="26"/>
      <c r="AO1396" s="26"/>
      <c r="AP1396" s="26"/>
      <c r="AQ1396" s="26"/>
      <c r="AR1396" s="26" t="s">
        <v>129</v>
      </c>
      <c r="AS1396" s="26"/>
      <c r="AT1396" s="26"/>
      <c r="AU1396" s="26" t="s">
        <v>128</v>
      </c>
      <c r="AV1396" s="26" t="s">
        <v>128</v>
      </c>
      <c r="AW1396" s="26" t="s">
        <v>128</v>
      </c>
      <c r="AX1396" s="26" t="s">
        <v>129</v>
      </c>
      <c r="AY1396" s="26"/>
      <c r="AZ1396" s="26" t="s">
        <v>4097</v>
      </c>
      <c r="BA1396" s="41"/>
    </row>
    <row r="1397" spans="1:53" ht="16.05" customHeight="1" x14ac:dyDescent="0.3">
      <c r="A1397" s="23">
        <v>2014</v>
      </c>
      <c r="B1397" s="24" t="s">
        <v>159</v>
      </c>
      <c r="C1397" s="24" t="s">
        <v>308</v>
      </c>
      <c r="D1397" s="24" t="s">
        <v>308</v>
      </c>
      <c r="E1397" s="25">
        <v>41950</v>
      </c>
      <c r="F1397" s="38">
        <v>0.71736805555555561</v>
      </c>
      <c r="G1397" s="22">
        <v>41950</v>
      </c>
      <c r="H1397" s="37">
        <v>0.80070601851851853</v>
      </c>
      <c r="I1397" s="34" t="s">
        <v>6250</v>
      </c>
      <c r="J1397" s="43">
        <v>38.15</v>
      </c>
      <c r="K1397" s="43">
        <v>22.12</v>
      </c>
      <c r="L1397" s="56">
        <v>13.2</v>
      </c>
      <c r="M1397" s="35">
        <v>5.141</v>
      </c>
      <c r="N1397" s="43"/>
      <c r="O1397" s="57"/>
      <c r="P1397" s="57">
        <v>5.2</v>
      </c>
      <c r="Q1397" s="57">
        <v>4.4000000000000004</v>
      </c>
      <c r="R1397" s="57">
        <v>4.8</v>
      </c>
      <c r="S1397" s="24" t="s">
        <v>5362</v>
      </c>
      <c r="T1397" s="26"/>
      <c r="U1397" s="24" t="s">
        <v>867</v>
      </c>
      <c r="V1397" s="58"/>
      <c r="W1397" s="58"/>
      <c r="X1397" s="26">
        <v>0</v>
      </c>
      <c r="Y1397" s="26">
        <v>0</v>
      </c>
      <c r="Z1397" s="26">
        <v>0</v>
      </c>
      <c r="AA1397" s="26"/>
      <c r="AB1397" s="58"/>
      <c r="AC1397" s="24"/>
      <c r="AD1397" s="26" t="s">
        <v>3491</v>
      </c>
      <c r="AE1397" s="26">
        <v>0</v>
      </c>
      <c r="AF1397" s="26"/>
      <c r="AG1397" s="26"/>
      <c r="AH1397" s="26"/>
      <c r="AI1397" s="26"/>
      <c r="AJ1397" s="26" t="s">
        <v>1631</v>
      </c>
      <c r="AK1397" s="24"/>
      <c r="AL1397" s="24"/>
      <c r="AM1397" s="26"/>
      <c r="AN1397" s="26"/>
      <c r="AO1397" s="26"/>
      <c r="AP1397" s="26"/>
      <c r="AQ1397" s="26"/>
      <c r="AR1397" s="26" t="s">
        <v>129</v>
      </c>
      <c r="AS1397" s="26"/>
      <c r="AT1397" s="26"/>
      <c r="AU1397" s="26" t="s">
        <v>128</v>
      </c>
      <c r="AV1397" s="26" t="s">
        <v>128</v>
      </c>
      <c r="AW1397" s="26" t="s">
        <v>128</v>
      </c>
      <c r="AX1397" s="26" t="s">
        <v>129</v>
      </c>
      <c r="AY1397" s="26"/>
      <c r="AZ1397" s="26" t="s">
        <v>4099</v>
      </c>
      <c r="BA1397" s="41"/>
    </row>
    <row r="1398" spans="1:53" ht="16.05" customHeight="1" x14ac:dyDescent="0.3">
      <c r="A1398" s="23">
        <v>2014</v>
      </c>
      <c r="B1398" s="24" t="s">
        <v>159</v>
      </c>
      <c r="C1398" s="24" t="s">
        <v>308</v>
      </c>
      <c r="D1398" s="24" t="s">
        <v>308</v>
      </c>
      <c r="E1398" s="25">
        <v>41951</v>
      </c>
      <c r="F1398" s="38">
        <v>0.96926157407407409</v>
      </c>
      <c r="G1398" s="22">
        <v>41952</v>
      </c>
      <c r="H1398" s="37">
        <v>5.2592592592592587E-2</v>
      </c>
      <c r="I1398" s="34" t="s">
        <v>6250</v>
      </c>
      <c r="J1398" s="43">
        <v>38.01</v>
      </c>
      <c r="K1398" s="43">
        <v>20.309999999999999</v>
      </c>
      <c r="L1398" s="56">
        <v>16.100000000000001</v>
      </c>
      <c r="M1398" s="35">
        <v>5.1630000000000003</v>
      </c>
      <c r="N1398" s="43"/>
      <c r="O1398" s="57"/>
      <c r="P1398" s="57">
        <v>5.0999999999999996</v>
      </c>
      <c r="Q1398" s="57">
        <v>4.7</v>
      </c>
      <c r="R1398" s="57">
        <v>5.0999999999999996</v>
      </c>
      <c r="S1398" s="24" t="s">
        <v>5359</v>
      </c>
      <c r="T1398" s="26"/>
      <c r="U1398" s="24" t="s">
        <v>867</v>
      </c>
      <c r="V1398" s="58"/>
      <c r="W1398" s="58"/>
      <c r="X1398" s="26">
        <v>0</v>
      </c>
      <c r="Y1398" s="26">
        <v>0</v>
      </c>
      <c r="Z1398" s="26">
        <v>0</v>
      </c>
      <c r="AA1398" s="26"/>
      <c r="AB1398" s="58"/>
      <c r="AC1398" s="24"/>
      <c r="AD1398" s="26" t="s">
        <v>1050</v>
      </c>
      <c r="AE1398" s="26">
        <v>0</v>
      </c>
      <c r="AF1398" s="26"/>
      <c r="AG1398" s="26"/>
      <c r="AH1398" s="26"/>
      <c r="AI1398" s="26"/>
      <c r="AJ1398" s="26" t="s">
        <v>3493</v>
      </c>
      <c r="AK1398" s="24"/>
      <c r="AL1398" s="24" t="s">
        <v>3859</v>
      </c>
      <c r="AM1398" s="26"/>
      <c r="AN1398" s="26"/>
      <c r="AO1398" s="26"/>
      <c r="AP1398" s="26"/>
      <c r="AQ1398" s="26"/>
      <c r="AR1398" s="26" t="s">
        <v>129</v>
      </c>
      <c r="AS1398" s="26"/>
      <c r="AT1398" s="26"/>
      <c r="AU1398" s="26" t="s">
        <v>128</v>
      </c>
      <c r="AV1398" s="26" t="s">
        <v>128</v>
      </c>
      <c r="AW1398" s="26" t="s">
        <v>128</v>
      </c>
      <c r="AX1398" s="26" t="s">
        <v>129</v>
      </c>
      <c r="AY1398" s="26"/>
      <c r="AZ1398" s="26" t="s">
        <v>4100</v>
      </c>
      <c r="BA1398" s="41"/>
    </row>
    <row r="1399" spans="1:53" ht="16.05" customHeight="1" x14ac:dyDescent="0.3">
      <c r="A1399" s="23">
        <v>2014</v>
      </c>
      <c r="B1399" s="24" t="s">
        <v>269</v>
      </c>
      <c r="C1399" s="24" t="s">
        <v>270</v>
      </c>
      <c r="D1399" s="24" t="s">
        <v>4101</v>
      </c>
      <c r="E1399" s="25">
        <v>41952</v>
      </c>
      <c r="F1399" s="38">
        <v>0.56022453703703701</v>
      </c>
      <c r="G1399" s="22">
        <v>41952</v>
      </c>
      <c r="H1399" s="37">
        <v>0.35188657407407403</v>
      </c>
      <c r="I1399" s="34" t="s">
        <v>6250</v>
      </c>
      <c r="J1399" s="43">
        <v>-5.57</v>
      </c>
      <c r="K1399" s="43">
        <v>-78.42</v>
      </c>
      <c r="L1399" s="56">
        <v>20.2</v>
      </c>
      <c r="M1399" s="35">
        <v>4.843</v>
      </c>
      <c r="N1399" s="43"/>
      <c r="O1399" s="57"/>
      <c r="P1399" s="57">
        <v>4.8</v>
      </c>
      <c r="Q1399" s="57">
        <v>3.9</v>
      </c>
      <c r="R1399" s="57">
        <v>4.9000000000000004</v>
      </c>
      <c r="S1399" s="24" t="s">
        <v>5546</v>
      </c>
      <c r="T1399" s="26"/>
      <c r="U1399" s="24" t="s">
        <v>867</v>
      </c>
      <c r="V1399" s="58"/>
      <c r="W1399" s="58"/>
      <c r="X1399" s="26">
        <v>0</v>
      </c>
      <c r="Y1399" s="26">
        <v>0</v>
      </c>
      <c r="Z1399" s="26">
        <v>0</v>
      </c>
      <c r="AA1399" s="26"/>
      <c r="AB1399" s="58"/>
      <c r="AC1399" s="24"/>
      <c r="AD1399" s="26" t="s">
        <v>2152</v>
      </c>
      <c r="AE1399" s="26" t="s">
        <v>232</v>
      </c>
      <c r="AF1399" s="26"/>
      <c r="AG1399" s="26"/>
      <c r="AH1399" s="26"/>
      <c r="AI1399" s="26"/>
      <c r="AJ1399" s="26" t="s">
        <v>1631</v>
      </c>
      <c r="AK1399" s="24"/>
      <c r="AL1399" s="24"/>
      <c r="AM1399" s="26"/>
      <c r="AN1399" s="26"/>
      <c r="AO1399" s="26"/>
      <c r="AP1399" s="26"/>
      <c r="AQ1399" s="26"/>
      <c r="AR1399" s="26" t="s">
        <v>129</v>
      </c>
      <c r="AS1399" s="26"/>
      <c r="AT1399" s="26"/>
      <c r="AU1399" s="26" t="s">
        <v>128</v>
      </c>
      <c r="AV1399" s="26" t="s">
        <v>128</v>
      </c>
      <c r="AW1399" s="26" t="s">
        <v>128</v>
      </c>
      <c r="AX1399" s="26" t="s">
        <v>129</v>
      </c>
      <c r="AY1399" s="26"/>
      <c r="AZ1399" s="26" t="s">
        <v>4102</v>
      </c>
      <c r="BA1399" s="41"/>
    </row>
    <row r="1400" spans="1:53" ht="15.6" customHeight="1" x14ac:dyDescent="0.3">
      <c r="A1400" s="23">
        <v>2014</v>
      </c>
      <c r="B1400" s="24" t="s">
        <v>187</v>
      </c>
      <c r="C1400" s="24" t="s">
        <v>188</v>
      </c>
      <c r="D1400" s="24" t="s">
        <v>3583</v>
      </c>
      <c r="E1400" s="25">
        <v>41953</v>
      </c>
      <c r="F1400" s="38">
        <v>0.57822222222222219</v>
      </c>
      <c r="G1400" s="22">
        <v>41953</v>
      </c>
      <c r="H1400" s="37">
        <v>0.7240509259259259</v>
      </c>
      <c r="I1400" s="34" t="s">
        <v>6250</v>
      </c>
      <c r="J1400" s="43">
        <v>27.75</v>
      </c>
      <c r="K1400" s="43">
        <v>55.71</v>
      </c>
      <c r="L1400" s="56">
        <v>15</v>
      </c>
      <c r="M1400" s="35">
        <v>5.2489999999999997</v>
      </c>
      <c r="N1400" s="43"/>
      <c r="O1400" s="57"/>
      <c r="P1400" s="57">
        <v>5.3</v>
      </c>
      <c r="Q1400" s="57">
        <v>4.8</v>
      </c>
      <c r="R1400" s="57">
        <v>5.4</v>
      </c>
      <c r="S1400" s="24" t="s">
        <v>5343</v>
      </c>
      <c r="T1400" s="26"/>
      <c r="U1400" s="24" t="s">
        <v>867</v>
      </c>
      <c r="V1400" s="58"/>
      <c r="W1400" s="58"/>
      <c r="X1400" s="26">
        <v>0</v>
      </c>
      <c r="Y1400" s="26">
        <v>0</v>
      </c>
      <c r="Z1400" s="26">
        <v>0</v>
      </c>
      <c r="AA1400" s="26"/>
      <c r="AB1400" s="58"/>
      <c r="AC1400" s="24"/>
      <c r="AD1400" s="26" t="s">
        <v>361</v>
      </c>
      <c r="AE1400" s="26" t="s">
        <v>2152</v>
      </c>
      <c r="AF1400" s="26"/>
      <c r="AG1400" s="26"/>
      <c r="AH1400" s="26"/>
      <c r="AI1400" s="26"/>
      <c r="AJ1400" s="26" t="s">
        <v>1631</v>
      </c>
      <c r="AK1400" s="24"/>
      <c r="AL1400" s="24"/>
      <c r="AM1400" s="26"/>
      <c r="AN1400" s="26"/>
      <c r="AO1400" s="26"/>
      <c r="AP1400" s="26"/>
      <c r="AQ1400" s="26"/>
      <c r="AR1400" s="26" t="s">
        <v>129</v>
      </c>
      <c r="AS1400" s="26"/>
      <c r="AT1400" s="26"/>
      <c r="AU1400" s="26" t="s">
        <v>128</v>
      </c>
      <c r="AV1400" s="26" t="s">
        <v>128</v>
      </c>
      <c r="AW1400" s="26" t="s">
        <v>128</v>
      </c>
      <c r="AX1400" s="26" t="s">
        <v>129</v>
      </c>
      <c r="AY1400" s="26"/>
      <c r="AZ1400" s="26" t="s">
        <v>4103</v>
      </c>
      <c r="BA1400" s="41"/>
    </row>
    <row r="1401" spans="1:53" ht="16.05" customHeight="1" x14ac:dyDescent="0.3">
      <c r="A1401" s="23">
        <v>2014</v>
      </c>
      <c r="B1401" s="27" t="s">
        <v>148</v>
      </c>
      <c r="C1401" s="27" t="s">
        <v>191</v>
      </c>
      <c r="D1401" s="27" t="s">
        <v>3254</v>
      </c>
      <c r="E1401" s="28">
        <v>41955</v>
      </c>
      <c r="F1401" s="36">
        <v>0.90277777777777779</v>
      </c>
      <c r="G1401" s="22">
        <v>41955</v>
      </c>
      <c r="H1401" s="37">
        <v>0.65277777777777779</v>
      </c>
      <c r="I1401" s="34" t="s">
        <v>6250</v>
      </c>
      <c r="J1401" s="35">
        <v>37.271000000000001</v>
      </c>
      <c r="K1401" s="35">
        <v>-97.620999999999995</v>
      </c>
      <c r="L1401" s="42">
        <v>4</v>
      </c>
      <c r="M1401" s="35">
        <v>5.0209999999999999</v>
      </c>
      <c r="N1401" s="35">
        <v>4.9000000000000004</v>
      </c>
      <c r="O1401" s="44"/>
      <c r="P1401" s="44">
        <v>4.7</v>
      </c>
      <c r="Q1401" s="44"/>
      <c r="R1401" s="44"/>
      <c r="S1401" s="24" t="s">
        <v>6184</v>
      </c>
      <c r="T1401" s="23" t="s">
        <v>139</v>
      </c>
      <c r="U1401" s="27" t="s">
        <v>193</v>
      </c>
      <c r="V1401" s="46"/>
      <c r="W1401" s="47"/>
      <c r="X1401" s="23"/>
      <c r="Y1401" s="23"/>
      <c r="Z1401" s="23"/>
      <c r="AA1401" s="23"/>
      <c r="AB1401" s="47"/>
      <c r="AC1401" s="27"/>
      <c r="AD1401" s="23">
        <v>2</v>
      </c>
      <c r="AE1401" s="23" t="s">
        <v>232</v>
      </c>
      <c r="AF1401" s="23"/>
      <c r="AG1401" s="23"/>
      <c r="AH1401" s="23"/>
      <c r="AI1401" s="23"/>
      <c r="AJ1401" s="23" t="s">
        <v>43</v>
      </c>
      <c r="AK1401" s="27" t="s">
        <v>100</v>
      </c>
      <c r="AL1401" s="27"/>
      <c r="AM1401" s="23"/>
      <c r="AN1401" s="23"/>
      <c r="AO1401" s="23"/>
      <c r="AP1401" s="23"/>
      <c r="AQ1401" s="23"/>
      <c r="AR1401" s="23"/>
      <c r="AS1401" s="23" t="s">
        <v>129</v>
      </c>
      <c r="AT1401" s="23"/>
      <c r="AU1401" s="23" t="s">
        <v>128</v>
      </c>
      <c r="AV1401" s="23" t="s">
        <v>128</v>
      </c>
      <c r="AW1401" s="23" t="s">
        <v>128</v>
      </c>
      <c r="AX1401" s="23" t="s">
        <v>129</v>
      </c>
      <c r="AY1401" s="23"/>
      <c r="AZ1401" s="23" t="s">
        <v>3256</v>
      </c>
      <c r="BA1401" s="65" t="s">
        <v>6285</v>
      </c>
    </row>
    <row r="1402" spans="1:53" ht="16.05" customHeight="1" x14ac:dyDescent="0.3">
      <c r="A1402" s="23">
        <v>2014</v>
      </c>
      <c r="B1402" s="24" t="s">
        <v>393</v>
      </c>
      <c r="C1402" s="24" t="s">
        <v>1318</v>
      </c>
      <c r="D1402" s="24" t="s">
        <v>1318</v>
      </c>
      <c r="E1402" s="25">
        <v>41957</v>
      </c>
      <c r="F1402" s="38">
        <v>5.8543981481481482E-2</v>
      </c>
      <c r="G1402" s="22">
        <v>41957</v>
      </c>
      <c r="H1402" s="37">
        <v>0.30854166666666666</v>
      </c>
      <c r="I1402" s="34" t="s">
        <v>6250</v>
      </c>
      <c r="J1402" s="43">
        <v>42.21</v>
      </c>
      <c r="K1402" s="43">
        <v>77.22</v>
      </c>
      <c r="L1402" s="56">
        <v>24.3</v>
      </c>
      <c r="M1402" s="35">
        <v>5.4279999999999999</v>
      </c>
      <c r="N1402" s="43"/>
      <c r="O1402" s="57"/>
      <c r="P1402" s="57">
        <v>5.5</v>
      </c>
      <c r="Q1402" s="57">
        <v>5.2</v>
      </c>
      <c r="R1402" s="57">
        <v>5.6</v>
      </c>
      <c r="S1402" s="24" t="s">
        <v>5355</v>
      </c>
      <c r="T1402" s="26" t="s">
        <v>134</v>
      </c>
      <c r="U1402" s="24" t="s">
        <v>867</v>
      </c>
      <c r="V1402" s="58"/>
      <c r="W1402" s="58"/>
      <c r="X1402" s="26">
        <v>0</v>
      </c>
      <c r="Y1402" s="26">
        <v>0</v>
      </c>
      <c r="Z1402" s="26">
        <v>0</v>
      </c>
      <c r="AA1402" s="26"/>
      <c r="AB1402" s="58"/>
      <c r="AC1402" s="24"/>
      <c r="AD1402" s="26" t="s">
        <v>3491</v>
      </c>
      <c r="AE1402" s="26">
        <v>0</v>
      </c>
      <c r="AF1402" s="26"/>
      <c r="AG1402" s="26"/>
      <c r="AH1402" s="26"/>
      <c r="AI1402" s="26"/>
      <c r="AJ1402" s="26" t="s">
        <v>1631</v>
      </c>
      <c r="AK1402" s="24" t="s">
        <v>290</v>
      </c>
      <c r="AL1402" s="24"/>
      <c r="AM1402" s="26"/>
      <c r="AN1402" s="26"/>
      <c r="AO1402" s="26"/>
      <c r="AP1402" s="26"/>
      <c r="AQ1402" s="26"/>
      <c r="AR1402" s="26" t="s">
        <v>129</v>
      </c>
      <c r="AS1402" s="26"/>
      <c r="AT1402" s="26"/>
      <c r="AU1402" s="26" t="s">
        <v>128</v>
      </c>
      <c r="AV1402" s="26" t="s">
        <v>128</v>
      </c>
      <c r="AW1402" s="26" t="s">
        <v>128</v>
      </c>
      <c r="AX1402" s="26" t="s">
        <v>129</v>
      </c>
      <c r="AY1402" s="26"/>
      <c r="AZ1402" s="26" t="s">
        <v>4104</v>
      </c>
      <c r="BA1402" s="41"/>
    </row>
    <row r="1403" spans="1:53" ht="16.05" customHeight="1" x14ac:dyDescent="0.3">
      <c r="A1403" s="23">
        <v>2014</v>
      </c>
      <c r="B1403" s="24" t="s">
        <v>130</v>
      </c>
      <c r="C1403" s="24" t="s">
        <v>131</v>
      </c>
      <c r="D1403" s="24" t="s">
        <v>328</v>
      </c>
      <c r="E1403" s="25">
        <v>41957</v>
      </c>
      <c r="F1403" s="38">
        <v>0.96060532407407406</v>
      </c>
      <c r="G1403" s="22">
        <v>41958</v>
      </c>
      <c r="H1403" s="37">
        <v>0.29393518518518519</v>
      </c>
      <c r="I1403" s="34" t="s">
        <v>6250</v>
      </c>
      <c r="J1403" s="43">
        <v>37.17</v>
      </c>
      <c r="K1403" s="43">
        <v>103.84</v>
      </c>
      <c r="L1403" s="56">
        <v>17.100000000000001</v>
      </c>
      <c r="M1403" s="35">
        <v>4.9580000000000002</v>
      </c>
      <c r="N1403" s="43"/>
      <c r="O1403" s="57"/>
      <c r="P1403" s="57">
        <v>4.7</v>
      </c>
      <c r="Q1403" s="57">
        <v>4.3</v>
      </c>
      <c r="R1403" s="57">
        <v>4.7</v>
      </c>
      <c r="S1403" s="24" t="s">
        <v>5365</v>
      </c>
      <c r="T1403" s="26"/>
      <c r="U1403" s="24" t="s">
        <v>867</v>
      </c>
      <c r="V1403" s="58"/>
      <c r="W1403" s="58"/>
      <c r="X1403" s="26">
        <v>0</v>
      </c>
      <c r="Y1403" s="26">
        <v>0</v>
      </c>
      <c r="Z1403" s="26">
        <v>0</v>
      </c>
      <c r="AA1403" s="26"/>
      <c r="AB1403" s="58"/>
      <c r="AC1403" s="24"/>
      <c r="AD1403" s="26" t="s">
        <v>3491</v>
      </c>
      <c r="AE1403" s="26">
        <v>0</v>
      </c>
      <c r="AF1403" s="26"/>
      <c r="AG1403" s="26"/>
      <c r="AH1403" s="26"/>
      <c r="AI1403" s="26"/>
      <c r="AJ1403" s="26" t="s">
        <v>1631</v>
      </c>
      <c r="AK1403" s="24"/>
      <c r="AL1403" s="24"/>
      <c r="AM1403" s="26"/>
      <c r="AN1403" s="26"/>
      <c r="AO1403" s="26"/>
      <c r="AP1403" s="26"/>
      <c r="AQ1403" s="26"/>
      <c r="AR1403" s="26" t="s">
        <v>129</v>
      </c>
      <c r="AS1403" s="26"/>
      <c r="AT1403" s="26"/>
      <c r="AU1403" s="26" t="s">
        <v>128</v>
      </c>
      <c r="AV1403" s="26" t="s">
        <v>128</v>
      </c>
      <c r="AW1403" s="26" t="s">
        <v>128</v>
      </c>
      <c r="AX1403" s="26" t="s">
        <v>129</v>
      </c>
      <c r="AY1403" s="26"/>
      <c r="AZ1403" s="26" t="s">
        <v>4106</v>
      </c>
      <c r="BA1403" s="41"/>
    </row>
    <row r="1404" spans="1:53" ht="16.05" customHeight="1" x14ac:dyDescent="0.3">
      <c r="A1404" s="26">
        <v>2014</v>
      </c>
      <c r="B1404" s="24" t="s">
        <v>269</v>
      </c>
      <c r="C1404" s="24" t="s">
        <v>270</v>
      </c>
      <c r="D1404" s="24" t="s">
        <v>847</v>
      </c>
      <c r="E1404" s="25">
        <v>41958</v>
      </c>
      <c r="F1404" s="38">
        <v>1.2961921296296296E-2</v>
      </c>
      <c r="G1404" s="22">
        <v>41957</v>
      </c>
      <c r="H1404" s="37">
        <v>0.80462962962962958</v>
      </c>
      <c r="I1404" s="34" t="s">
        <v>6250</v>
      </c>
      <c r="J1404" s="26">
        <v>-12.72</v>
      </c>
      <c r="K1404" s="26">
        <v>-76.793800000000005</v>
      </c>
      <c r="L1404" s="26">
        <v>47.4</v>
      </c>
      <c r="M1404" s="35">
        <v>5.4050000000000002</v>
      </c>
      <c r="N1404" s="43"/>
      <c r="O1404" s="57">
        <v>5.8</v>
      </c>
      <c r="P1404" s="57">
        <v>5.6</v>
      </c>
      <c r="Q1404" s="57">
        <v>4.8</v>
      </c>
      <c r="R1404" s="57">
        <v>5.8</v>
      </c>
      <c r="S1404" s="24" t="s">
        <v>5333</v>
      </c>
      <c r="T1404" s="26" t="s">
        <v>497</v>
      </c>
      <c r="U1404" s="24"/>
      <c r="V1404" s="41"/>
      <c r="W1404" s="41"/>
      <c r="X1404" s="26">
        <v>0</v>
      </c>
      <c r="Y1404" s="26">
        <v>0</v>
      </c>
      <c r="Z1404" s="26">
        <v>0</v>
      </c>
      <c r="AA1404" s="26"/>
      <c r="AB1404" s="41"/>
      <c r="AC1404" s="41"/>
      <c r="AD1404" s="26" t="s">
        <v>3489</v>
      </c>
      <c r="AE1404" s="26">
        <v>0</v>
      </c>
      <c r="AF1404" s="41"/>
      <c r="AG1404" s="26"/>
      <c r="AH1404" s="26"/>
      <c r="AI1404" s="26"/>
      <c r="AJ1404" s="26" t="s">
        <v>1631</v>
      </c>
      <c r="AK1404" s="41"/>
      <c r="AL1404" s="24"/>
      <c r="AM1404" s="41"/>
      <c r="AN1404" s="41"/>
      <c r="AO1404" s="41"/>
      <c r="AP1404" s="41"/>
      <c r="AQ1404" s="41"/>
      <c r="AR1404" s="26" t="s">
        <v>129</v>
      </c>
      <c r="AS1404" s="26"/>
      <c r="AT1404" s="26"/>
      <c r="AU1404" s="26" t="s">
        <v>128</v>
      </c>
      <c r="AV1404" s="26" t="s">
        <v>128</v>
      </c>
      <c r="AW1404" s="26" t="s">
        <v>128</v>
      </c>
      <c r="AX1404" s="26" t="s">
        <v>129</v>
      </c>
      <c r="AY1404" s="26"/>
      <c r="AZ1404" s="26" t="s">
        <v>4966</v>
      </c>
      <c r="BA1404" s="41"/>
    </row>
    <row r="1405" spans="1:53" ht="16.05" customHeight="1" x14ac:dyDescent="0.3">
      <c r="A1405" s="23">
        <v>2014</v>
      </c>
      <c r="B1405" s="24" t="s">
        <v>218</v>
      </c>
      <c r="C1405" s="24" t="s">
        <v>219</v>
      </c>
      <c r="D1405" s="24" t="s">
        <v>219</v>
      </c>
      <c r="E1405" s="25">
        <v>41960</v>
      </c>
      <c r="F1405" s="38">
        <v>0.19044444444444444</v>
      </c>
      <c r="G1405" s="22">
        <v>41960</v>
      </c>
      <c r="H1405" s="37">
        <v>0.46127314814814818</v>
      </c>
      <c r="I1405" s="34" t="s">
        <v>6250</v>
      </c>
      <c r="J1405" s="43">
        <v>20.78</v>
      </c>
      <c r="K1405" s="43">
        <v>94.44</v>
      </c>
      <c r="L1405" s="56">
        <v>90.3</v>
      </c>
      <c r="M1405" s="35">
        <v>5.343</v>
      </c>
      <c r="N1405" s="43"/>
      <c r="O1405" s="57"/>
      <c r="P1405" s="57">
        <v>5.5</v>
      </c>
      <c r="Q1405" s="57"/>
      <c r="R1405" s="57">
        <v>5.4</v>
      </c>
      <c r="S1405" s="24" t="s">
        <v>5312</v>
      </c>
      <c r="T1405" s="26"/>
      <c r="U1405" s="24" t="s">
        <v>867</v>
      </c>
      <c r="V1405" s="58"/>
      <c r="W1405" s="58"/>
      <c r="X1405" s="26">
        <v>1</v>
      </c>
      <c r="Y1405" s="26"/>
      <c r="Z1405" s="26">
        <v>0</v>
      </c>
      <c r="AA1405" s="26"/>
      <c r="AB1405" s="58"/>
      <c r="AC1405" s="24" t="s">
        <v>5969</v>
      </c>
      <c r="AD1405" s="26" t="s">
        <v>3489</v>
      </c>
      <c r="AE1405" s="26">
        <v>0</v>
      </c>
      <c r="AF1405" s="26"/>
      <c r="AG1405" s="26"/>
      <c r="AH1405" s="26"/>
      <c r="AI1405" s="26"/>
      <c r="AJ1405" s="26" t="s">
        <v>3476</v>
      </c>
      <c r="AK1405" s="24"/>
      <c r="AL1405" s="24" t="s">
        <v>4110</v>
      </c>
      <c r="AM1405" s="26"/>
      <c r="AN1405" s="26"/>
      <c r="AO1405" s="26"/>
      <c r="AP1405" s="26"/>
      <c r="AQ1405" s="26"/>
      <c r="AR1405" s="26" t="s">
        <v>129</v>
      </c>
      <c r="AS1405" s="26"/>
      <c r="AT1405" s="26"/>
      <c r="AU1405" s="26" t="s">
        <v>128</v>
      </c>
      <c r="AV1405" s="26" t="s">
        <v>128</v>
      </c>
      <c r="AW1405" s="26" t="s">
        <v>128</v>
      </c>
      <c r="AX1405" s="26" t="s">
        <v>129</v>
      </c>
      <c r="AY1405" s="26"/>
      <c r="AZ1405" s="26" t="s">
        <v>4109</v>
      </c>
      <c r="BA1405" s="39" t="s">
        <v>5648</v>
      </c>
    </row>
    <row r="1406" spans="1:53" ht="16.05" customHeight="1" x14ac:dyDescent="0.3">
      <c r="A1406" s="23">
        <v>2014</v>
      </c>
      <c r="B1406" s="24" t="s">
        <v>159</v>
      </c>
      <c r="C1406" s="24" t="s">
        <v>308</v>
      </c>
      <c r="D1406" s="24" t="s">
        <v>308</v>
      </c>
      <c r="E1406" s="25">
        <v>41960</v>
      </c>
      <c r="F1406" s="38">
        <v>0.96247800925925919</v>
      </c>
      <c r="G1406" s="22">
        <v>41961</v>
      </c>
      <c r="H1406" s="37">
        <v>4.5810185185185183E-2</v>
      </c>
      <c r="I1406" s="34" t="s">
        <v>6250</v>
      </c>
      <c r="J1406" s="43">
        <v>38.54</v>
      </c>
      <c r="K1406" s="43">
        <v>23.46</v>
      </c>
      <c r="L1406" s="56">
        <v>18.2</v>
      </c>
      <c r="M1406" s="35">
        <v>5.3639999999999999</v>
      </c>
      <c r="N1406" s="43"/>
      <c r="O1406" s="57"/>
      <c r="P1406" s="57">
        <v>5.4</v>
      </c>
      <c r="Q1406" s="57">
        <v>5</v>
      </c>
      <c r="R1406" s="57">
        <v>5.2</v>
      </c>
      <c r="S1406" s="24" t="s">
        <v>5341</v>
      </c>
      <c r="T1406" s="26"/>
      <c r="U1406" s="24" t="s">
        <v>867</v>
      </c>
      <c r="V1406" s="58"/>
      <c r="W1406" s="58"/>
      <c r="X1406" s="26">
        <v>0</v>
      </c>
      <c r="Y1406" s="26">
        <v>0</v>
      </c>
      <c r="Z1406" s="26">
        <v>0</v>
      </c>
      <c r="AA1406" s="26"/>
      <c r="AB1406" s="58"/>
      <c r="AC1406" s="24"/>
      <c r="AD1406" s="26" t="s">
        <v>1050</v>
      </c>
      <c r="AE1406" s="26">
        <v>0</v>
      </c>
      <c r="AF1406" s="26"/>
      <c r="AG1406" s="26"/>
      <c r="AH1406" s="26"/>
      <c r="AI1406" s="26"/>
      <c r="AJ1406" s="26" t="s">
        <v>3476</v>
      </c>
      <c r="AK1406" s="24" t="s">
        <v>1227</v>
      </c>
      <c r="AL1406" s="24" t="s">
        <v>4112</v>
      </c>
      <c r="AM1406" s="26"/>
      <c r="AN1406" s="26"/>
      <c r="AO1406" s="26"/>
      <c r="AP1406" s="26"/>
      <c r="AQ1406" s="26"/>
      <c r="AR1406" s="26" t="s">
        <v>129</v>
      </c>
      <c r="AS1406" s="26"/>
      <c r="AT1406" s="26"/>
      <c r="AU1406" s="26" t="s">
        <v>128</v>
      </c>
      <c r="AV1406" s="26" t="s">
        <v>128</v>
      </c>
      <c r="AW1406" s="26" t="s">
        <v>128</v>
      </c>
      <c r="AX1406" s="26" t="s">
        <v>129</v>
      </c>
      <c r="AY1406" s="26"/>
      <c r="AZ1406" s="26" t="s">
        <v>4111</v>
      </c>
      <c r="BA1406" s="41"/>
    </row>
    <row r="1407" spans="1:53" ht="16.05" customHeight="1" x14ac:dyDescent="0.3">
      <c r="A1407" s="23">
        <v>2014</v>
      </c>
      <c r="B1407" s="24" t="s">
        <v>148</v>
      </c>
      <c r="C1407" s="24" t="s">
        <v>191</v>
      </c>
      <c r="D1407" s="24" t="s">
        <v>3488</v>
      </c>
      <c r="E1407" s="25">
        <v>41966</v>
      </c>
      <c r="F1407" s="38">
        <v>0.13598055555555555</v>
      </c>
      <c r="G1407" s="22">
        <v>41965</v>
      </c>
      <c r="H1407" s="37">
        <v>0.88598379629629631</v>
      </c>
      <c r="I1407" s="34" t="s">
        <v>6250</v>
      </c>
      <c r="J1407" s="43">
        <v>32.823</v>
      </c>
      <c r="K1407" s="43">
        <v>-96.911000000000001</v>
      </c>
      <c r="L1407" s="56">
        <v>10.5</v>
      </c>
      <c r="M1407" s="43">
        <v>4</v>
      </c>
      <c r="N1407" s="43"/>
      <c r="O1407" s="57">
        <v>4</v>
      </c>
      <c r="P1407" s="57"/>
      <c r="Q1407" s="57"/>
      <c r="R1407" s="57">
        <v>3.3</v>
      </c>
      <c r="S1407" s="24" t="s">
        <v>6039</v>
      </c>
      <c r="T1407" s="26" t="s">
        <v>497</v>
      </c>
      <c r="U1407" s="24" t="s">
        <v>193</v>
      </c>
      <c r="V1407" s="58"/>
      <c r="W1407" s="58"/>
      <c r="X1407" s="26">
        <v>0</v>
      </c>
      <c r="Y1407" s="26">
        <v>0</v>
      </c>
      <c r="Z1407" s="26">
        <v>0</v>
      </c>
      <c r="AA1407" s="26"/>
      <c r="AB1407" s="58"/>
      <c r="AC1407" s="24"/>
      <c r="AD1407" s="26" t="s">
        <v>3489</v>
      </c>
      <c r="AE1407" s="26">
        <v>0</v>
      </c>
      <c r="AF1407" s="26"/>
      <c r="AG1407" s="26"/>
      <c r="AH1407" s="26"/>
      <c r="AI1407" s="26"/>
      <c r="AJ1407" s="26" t="s">
        <v>1631</v>
      </c>
      <c r="AK1407" s="24"/>
      <c r="AL1407" s="24"/>
      <c r="AM1407" s="26"/>
      <c r="AN1407" s="26"/>
      <c r="AO1407" s="26"/>
      <c r="AP1407" s="26"/>
      <c r="AQ1407" s="26"/>
      <c r="AR1407" s="26" t="s">
        <v>129</v>
      </c>
      <c r="AS1407" s="26"/>
      <c r="AT1407" s="26"/>
      <c r="AU1407" s="26" t="s">
        <v>128</v>
      </c>
      <c r="AV1407" s="26" t="s">
        <v>128</v>
      </c>
      <c r="AW1407" s="26" t="s">
        <v>128</v>
      </c>
      <c r="AX1407" s="26" t="s">
        <v>129</v>
      </c>
      <c r="AY1407" s="26"/>
      <c r="AZ1407" s="26" t="s">
        <v>4113</v>
      </c>
      <c r="BA1407" s="41"/>
    </row>
    <row r="1408" spans="1:53" ht="16.05" customHeight="1" x14ac:dyDescent="0.3">
      <c r="A1408" s="26">
        <v>2014</v>
      </c>
      <c r="B1408" s="24" t="s">
        <v>269</v>
      </c>
      <c r="C1408" s="24" t="s">
        <v>409</v>
      </c>
      <c r="D1408" s="24" t="s">
        <v>3862</v>
      </c>
      <c r="E1408" s="25">
        <v>41968</v>
      </c>
      <c r="F1408" s="38">
        <v>0.84739999999999993</v>
      </c>
      <c r="G1408" s="22">
        <v>41968</v>
      </c>
      <c r="H1408" s="37">
        <v>0.63906249999999998</v>
      </c>
      <c r="I1408" s="34" t="s">
        <v>6250</v>
      </c>
      <c r="J1408" s="26">
        <v>6.8258999999999999</v>
      </c>
      <c r="K1408" s="26">
        <v>-73.096400000000003</v>
      </c>
      <c r="L1408" s="26">
        <v>158.80000000000001</v>
      </c>
      <c r="M1408" s="35">
        <v>5.0490000000000004</v>
      </c>
      <c r="N1408" s="43">
        <v>5.3</v>
      </c>
      <c r="O1408" s="57"/>
      <c r="P1408" s="57">
        <v>5.3</v>
      </c>
      <c r="Q1408" s="57"/>
      <c r="R1408" s="57">
        <v>5.0999999999999996</v>
      </c>
      <c r="S1408" s="24" t="s">
        <v>5561</v>
      </c>
      <c r="T1408" s="26" t="s">
        <v>497</v>
      </c>
      <c r="U1408" s="24"/>
      <c r="V1408" s="41"/>
      <c r="W1408" s="41"/>
      <c r="X1408" s="26">
        <v>0</v>
      </c>
      <c r="Y1408" s="26">
        <v>0</v>
      </c>
      <c r="Z1408" s="26">
        <v>0</v>
      </c>
      <c r="AA1408" s="26"/>
      <c r="AB1408" s="41"/>
      <c r="AC1408" s="41"/>
      <c r="AD1408" s="26" t="s">
        <v>1050</v>
      </c>
      <c r="AE1408" s="26">
        <v>0</v>
      </c>
      <c r="AF1408" s="41"/>
      <c r="AG1408" s="26"/>
      <c r="AH1408" s="26"/>
      <c r="AI1408" s="26"/>
      <c r="AJ1408" s="26" t="s">
        <v>3476</v>
      </c>
      <c r="AK1408" s="41"/>
      <c r="AL1408" s="24" t="s">
        <v>3864</v>
      </c>
      <c r="AM1408" s="41"/>
      <c r="AN1408" s="41"/>
      <c r="AO1408" s="41"/>
      <c r="AP1408" s="41"/>
      <c r="AQ1408" s="41"/>
      <c r="AR1408" s="26" t="s">
        <v>129</v>
      </c>
      <c r="AS1408" s="26"/>
      <c r="AT1408" s="26"/>
      <c r="AU1408" s="26" t="s">
        <v>128</v>
      </c>
      <c r="AV1408" s="26" t="s">
        <v>128</v>
      </c>
      <c r="AW1408" s="26" t="s">
        <v>128</v>
      </c>
      <c r="AX1408" s="26" t="s">
        <v>129</v>
      </c>
      <c r="AY1408" s="26"/>
      <c r="AZ1408" s="26" t="s">
        <v>4967</v>
      </c>
      <c r="BA1408" s="41"/>
    </row>
    <row r="1409" spans="1:53" ht="16.05" customHeight="1" x14ac:dyDescent="0.3">
      <c r="A1409" s="23">
        <v>2014</v>
      </c>
      <c r="B1409" s="24" t="s">
        <v>148</v>
      </c>
      <c r="C1409" s="24" t="s">
        <v>191</v>
      </c>
      <c r="D1409" s="24" t="s">
        <v>3528</v>
      </c>
      <c r="E1409" s="25">
        <v>41973</v>
      </c>
      <c r="F1409" s="38">
        <v>0.43385335648148149</v>
      </c>
      <c r="G1409" s="22">
        <v>41973</v>
      </c>
      <c r="H1409" s="37">
        <v>0.18385416666666665</v>
      </c>
      <c r="I1409" s="34" t="s">
        <v>6250</v>
      </c>
      <c r="J1409" s="43">
        <v>36.594999999999999</v>
      </c>
      <c r="K1409" s="43">
        <v>-97.632000000000005</v>
      </c>
      <c r="L1409" s="56">
        <v>17.399999999999999</v>
      </c>
      <c r="M1409" s="43">
        <v>4</v>
      </c>
      <c r="N1409" s="43"/>
      <c r="O1409" s="57"/>
      <c r="P1409" s="57">
        <v>4</v>
      </c>
      <c r="Q1409" s="57">
        <v>3.7</v>
      </c>
      <c r="R1409" s="57">
        <v>3.8</v>
      </c>
      <c r="S1409" s="24" t="s">
        <v>6063</v>
      </c>
      <c r="T1409" s="26"/>
      <c r="U1409" s="24" t="s">
        <v>193</v>
      </c>
      <c r="V1409" s="58"/>
      <c r="W1409" s="58"/>
      <c r="X1409" s="26">
        <v>0</v>
      </c>
      <c r="Y1409" s="26">
        <v>0</v>
      </c>
      <c r="Z1409" s="26">
        <v>0</v>
      </c>
      <c r="AA1409" s="26"/>
      <c r="AB1409" s="58"/>
      <c r="AC1409" s="24"/>
      <c r="AD1409" s="26" t="s">
        <v>3483</v>
      </c>
      <c r="AE1409" s="26">
        <v>0</v>
      </c>
      <c r="AF1409" s="26"/>
      <c r="AG1409" s="26"/>
      <c r="AH1409" s="26"/>
      <c r="AI1409" s="26"/>
      <c r="AJ1409" s="26" t="s">
        <v>3476</v>
      </c>
      <c r="AK1409" s="24"/>
      <c r="AL1409" s="24" t="s">
        <v>4115</v>
      </c>
      <c r="AM1409" s="26"/>
      <c r="AN1409" s="26"/>
      <c r="AO1409" s="26"/>
      <c r="AP1409" s="26"/>
      <c r="AQ1409" s="26"/>
      <c r="AR1409" s="26" t="s">
        <v>129</v>
      </c>
      <c r="AS1409" s="26"/>
      <c r="AT1409" s="26"/>
      <c r="AU1409" s="26" t="s">
        <v>128</v>
      </c>
      <c r="AV1409" s="26" t="s">
        <v>128</v>
      </c>
      <c r="AW1409" s="26" t="s">
        <v>128</v>
      </c>
      <c r="AX1409" s="26" t="s">
        <v>129</v>
      </c>
      <c r="AY1409" s="26"/>
      <c r="AZ1409" s="26" t="s">
        <v>4114</v>
      </c>
      <c r="BA1409" s="41"/>
    </row>
    <row r="1410" spans="1:53" ht="16.05" customHeight="1" x14ac:dyDescent="0.3">
      <c r="A1410" s="23">
        <v>2014</v>
      </c>
      <c r="B1410" s="24" t="s">
        <v>153</v>
      </c>
      <c r="C1410" s="24" t="s">
        <v>860</v>
      </c>
      <c r="D1410" s="24" t="s">
        <v>860</v>
      </c>
      <c r="E1410" s="25">
        <v>41973</v>
      </c>
      <c r="F1410" s="38">
        <v>0.68624733796296289</v>
      </c>
      <c r="G1410" s="22">
        <v>41973</v>
      </c>
      <c r="H1410" s="37">
        <v>0.72791666666666666</v>
      </c>
      <c r="I1410" s="34" t="s">
        <v>6250</v>
      </c>
      <c r="J1410" s="43">
        <v>51.27</v>
      </c>
      <c r="K1410" s="43">
        <v>19.081</v>
      </c>
      <c r="L1410" s="56">
        <v>0</v>
      </c>
      <c r="M1410" s="43">
        <v>4.0339999999999998</v>
      </c>
      <c r="N1410" s="43"/>
      <c r="O1410" s="57">
        <v>4.3</v>
      </c>
      <c r="P1410" s="57">
        <v>4</v>
      </c>
      <c r="Q1410" s="57">
        <v>2.9</v>
      </c>
      <c r="R1410" s="57">
        <v>4.2</v>
      </c>
      <c r="S1410" s="24" t="s">
        <v>6050</v>
      </c>
      <c r="T1410" s="26"/>
      <c r="U1410" s="24" t="s">
        <v>193</v>
      </c>
      <c r="V1410" s="58"/>
      <c r="W1410" s="58"/>
      <c r="X1410" s="26">
        <v>0</v>
      </c>
      <c r="Y1410" s="26">
        <v>0</v>
      </c>
      <c r="Z1410" s="26">
        <v>0</v>
      </c>
      <c r="AA1410" s="26"/>
      <c r="AB1410" s="58"/>
      <c r="AC1410" s="24"/>
      <c r="AD1410" s="26" t="s">
        <v>1050</v>
      </c>
      <c r="AE1410" s="26">
        <v>0</v>
      </c>
      <c r="AF1410" s="26"/>
      <c r="AG1410" s="26"/>
      <c r="AH1410" s="26"/>
      <c r="AI1410" s="26"/>
      <c r="AJ1410" s="26"/>
      <c r="AK1410" s="24"/>
      <c r="AL1410" s="24"/>
      <c r="AM1410" s="26"/>
      <c r="AN1410" s="26"/>
      <c r="AO1410" s="26"/>
      <c r="AP1410" s="26"/>
      <c r="AQ1410" s="26"/>
      <c r="AR1410" s="26" t="s">
        <v>129</v>
      </c>
      <c r="AS1410" s="26"/>
      <c r="AT1410" s="26"/>
      <c r="AU1410" s="26" t="s">
        <v>128</v>
      </c>
      <c r="AV1410" s="26" t="s">
        <v>128</v>
      </c>
      <c r="AW1410" s="26" t="s">
        <v>128</v>
      </c>
      <c r="AX1410" s="26" t="s">
        <v>129</v>
      </c>
      <c r="AY1410" s="26"/>
      <c r="AZ1410" s="26" t="s">
        <v>4116</v>
      </c>
      <c r="BA1410" s="41"/>
    </row>
    <row r="1411" spans="1:53" ht="16.05" customHeight="1" x14ac:dyDescent="0.3">
      <c r="A1411" s="23">
        <v>2014</v>
      </c>
      <c r="B1411" s="24" t="s">
        <v>159</v>
      </c>
      <c r="C1411" s="24" t="s">
        <v>308</v>
      </c>
      <c r="D1411" s="24" t="s">
        <v>4117</v>
      </c>
      <c r="E1411" s="25">
        <v>41979</v>
      </c>
      <c r="F1411" s="38">
        <v>7.3006944444444444E-2</v>
      </c>
      <c r="G1411" s="22">
        <v>41979</v>
      </c>
      <c r="H1411" s="37">
        <v>0.15634259259259259</v>
      </c>
      <c r="I1411" s="34" t="s">
        <v>6250</v>
      </c>
      <c r="J1411" s="43">
        <v>38.840000000000003</v>
      </c>
      <c r="K1411" s="43">
        <v>26.28</v>
      </c>
      <c r="L1411" s="56">
        <v>12</v>
      </c>
      <c r="M1411" s="35">
        <v>5.165</v>
      </c>
      <c r="N1411" s="43"/>
      <c r="O1411" s="57"/>
      <c r="P1411" s="57">
        <v>5.2</v>
      </c>
      <c r="Q1411" s="57">
        <v>4.5999999999999996</v>
      </c>
      <c r="R1411" s="57">
        <v>5.0999999999999996</v>
      </c>
      <c r="S1411" s="24" t="s">
        <v>5336</v>
      </c>
      <c r="T1411" s="26"/>
      <c r="U1411" s="24" t="s">
        <v>867</v>
      </c>
      <c r="V1411" s="58"/>
      <c r="W1411" s="58"/>
      <c r="X1411" s="26">
        <v>0</v>
      </c>
      <c r="Y1411" s="26">
        <v>0</v>
      </c>
      <c r="Z1411" s="26">
        <v>0</v>
      </c>
      <c r="AA1411" s="26"/>
      <c r="AB1411" s="58"/>
      <c r="AC1411" s="24"/>
      <c r="AD1411" s="26" t="s">
        <v>3483</v>
      </c>
      <c r="AE1411" s="26">
        <v>0</v>
      </c>
      <c r="AF1411" s="26"/>
      <c r="AG1411" s="26"/>
      <c r="AH1411" s="26"/>
      <c r="AI1411" s="26"/>
      <c r="AJ1411" s="26" t="s">
        <v>1631</v>
      </c>
      <c r="AK1411" s="24" t="s">
        <v>290</v>
      </c>
      <c r="AL1411" s="24"/>
      <c r="AM1411" s="26"/>
      <c r="AN1411" s="26"/>
      <c r="AO1411" s="26"/>
      <c r="AP1411" s="26"/>
      <c r="AQ1411" s="26"/>
      <c r="AR1411" s="26" t="s">
        <v>129</v>
      </c>
      <c r="AS1411" s="26"/>
      <c r="AT1411" s="26"/>
      <c r="AU1411" s="26" t="s">
        <v>128</v>
      </c>
      <c r="AV1411" s="26" t="s">
        <v>128</v>
      </c>
      <c r="AW1411" s="26" t="s">
        <v>128</v>
      </c>
      <c r="AX1411" s="26" t="s">
        <v>129</v>
      </c>
      <c r="AY1411" s="26"/>
      <c r="AZ1411" s="26" t="s">
        <v>4118</v>
      </c>
      <c r="BA1411" s="41"/>
    </row>
    <row r="1412" spans="1:53" ht="16.05" customHeight="1" x14ac:dyDescent="0.3">
      <c r="A1412" s="23">
        <v>2014</v>
      </c>
      <c r="B1412" s="24" t="s">
        <v>187</v>
      </c>
      <c r="C1412" s="24" t="s">
        <v>188</v>
      </c>
      <c r="D1412" s="24" t="s">
        <v>4119</v>
      </c>
      <c r="E1412" s="25">
        <v>41985</v>
      </c>
      <c r="F1412" s="38">
        <v>0.86508379629629628</v>
      </c>
      <c r="G1412" s="22">
        <v>41986</v>
      </c>
      <c r="H1412" s="37">
        <v>1.091435185185185E-2</v>
      </c>
      <c r="I1412" s="34" t="s">
        <v>6250</v>
      </c>
      <c r="J1412" s="43">
        <v>30.484000000000002</v>
      </c>
      <c r="K1412" s="43">
        <v>50.537999999999997</v>
      </c>
      <c r="L1412" s="56">
        <v>26.9</v>
      </c>
      <c r="M1412" s="43">
        <v>5.37</v>
      </c>
      <c r="N1412" s="43"/>
      <c r="O1412" s="57"/>
      <c r="P1412" s="57">
        <v>5.2</v>
      </c>
      <c r="Q1412" s="57">
        <v>4.5</v>
      </c>
      <c r="R1412" s="57">
        <v>5.2</v>
      </c>
      <c r="S1412" s="67" t="s">
        <v>5110</v>
      </c>
      <c r="T1412" s="26"/>
      <c r="U1412" s="24" t="s">
        <v>867</v>
      </c>
      <c r="V1412" s="58"/>
      <c r="W1412" s="58"/>
      <c r="X1412" s="26">
        <v>0</v>
      </c>
      <c r="Y1412" s="26">
        <v>0</v>
      </c>
      <c r="Z1412" s="26"/>
      <c r="AA1412" s="26"/>
      <c r="AB1412" s="58"/>
      <c r="AC1412" s="24"/>
      <c r="AD1412" s="26" t="s">
        <v>3483</v>
      </c>
      <c r="AE1412" s="26">
        <v>0</v>
      </c>
      <c r="AF1412" s="26"/>
      <c r="AG1412" s="26"/>
      <c r="AH1412" s="26"/>
      <c r="AI1412" s="26"/>
      <c r="AJ1412" s="26" t="s">
        <v>1631</v>
      </c>
      <c r="AK1412" s="24"/>
      <c r="AL1412" s="24"/>
      <c r="AM1412" s="26"/>
      <c r="AN1412" s="26"/>
      <c r="AO1412" s="26"/>
      <c r="AP1412" s="26"/>
      <c r="AQ1412" s="26"/>
      <c r="AR1412" s="26" t="s">
        <v>129</v>
      </c>
      <c r="AS1412" s="26"/>
      <c r="AT1412" s="26"/>
      <c r="AU1412" s="26" t="s">
        <v>128</v>
      </c>
      <c r="AV1412" s="26" t="s">
        <v>128</v>
      </c>
      <c r="AW1412" s="26" t="s">
        <v>128</v>
      </c>
      <c r="AX1412" s="26" t="s">
        <v>129</v>
      </c>
      <c r="AY1412" s="26"/>
      <c r="AZ1412" s="26" t="s">
        <v>4120</v>
      </c>
      <c r="BA1412" s="41"/>
    </row>
    <row r="1413" spans="1:53" ht="16.05" customHeight="1" x14ac:dyDescent="0.3">
      <c r="A1413" s="23">
        <v>2014</v>
      </c>
      <c r="B1413" s="24" t="s">
        <v>269</v>
      </c>
      <c r="C1413" s="24" t="s">
        <v>409</v>
      </c>
      <c r="D1413" s="24" t="s">
        <v>4121</v>
      </c>
      <c r="E1413" s="25">
        <v>41987</v>
      </c>
      <c r="F1413" s="38">
        <v>7.6083333333333336E-2</v>
      </c>
      <c r="G1413" s="22">
        <v>41986</v>
      </c>
      <c r="H1413" s="37">
        <v>0.86775462962962957</v>
      </c>
      <c r="I1413" s="34" t="s">
        <v>6250</v>
      </c>
      <c r="J1413" s="43">
        <v>5.34</v>
      </c>
      <c r="K1413" s="43">
        <v>-73.69</v>
      </c>
      <c r="L1413" s="56">
        <v>158.5</v>
      </c>
      <c r="M1413" s="35">
        <v>4.8739999999999997</v>
      </c>
      <c r="N1413" s="43">
        <v>5</v>
      </c>
      <c r="O1413" s="57"/>
      <c r="P1413" s="57">
        <v>4.7</v>
      </c>
      <c r="Q1413" s="57"/>
      <c r="R1413" s="57">
        <v>5</v>
      </c>
      <c r="S1413" s="24" t="s">
        <v>5562</v>
      </c>
      <c r="T1413" s="26" t="s">
        <v>497</v>
      </c>
      <c r="U1413" s="24" t="s">
        <v>867</v>
      </c>
      <c r="V1413" s="58"/>
      <c r="W1413" s="58"/>
      <c r="X1413" s="26">
        <v>0</v>
      </c>
      <c r="Y1413" s="26">
        <v>0</v>
      </c>
      <c r="Z1413" s="26">
        <v>0</v>
      </c>
      <c r="AA1413" s="26"/>
      <c r="AB1413" s="58"/>
      <c r="AC1413" s="24"/>
      <c r="AD1413" s="26" t="s">
        <v>3489</v>
      </c>
      <c r="AE1413" s="26">
        <v>0</v>
      </c>
      <c r="AF1413" s="26"/>
      <c r="AG1413" s="26"/>
      <c r="AH1413" s="26"/>
      <c r="AI1413" s="26"/>
      <c r="AJ1413" s="26" t="s">
        <v>1631</v>
      </c>
      <c r="AK1413" s="24"/>
      <c r="AL1413" s="24"/>
      <c r="AM1413" s="26"/>
      <c r="AN1413" s="26"/>
      <c r="AO1413" s="26"/>
      <c r="AP1413" s="26"/>
      <c r="AQ1413" s="26"/>
      <c r="AR1413" s="26" t="s">
        <v>129</v>
      </c>
      <c r="AS1413" s="26"/>
      <c r="AT1413" s="26"/>
      <c r="AU1413" s="26" t="s">
        <v>128</v>
      </c>
      <c r="AV1413" s="26" t="s">
        <v>128</v>
      </c>
      <c r="AW1413" s="26" t="s">
        <v>128</v>
      </c>
      <c r="AX1413" s="26" t="s">
        <v>129</v>
      </c>
      <c r="AY1413" s="26"/>
      <c r="AZ1413" s="26" t="s">
        <v>4122</v>
      </c>
      <c r="BA1413" s="41"/>
    </row>
    <row r="1414" spans="1:53" ht="16.05" customHeight="1" x14ac:dyDescent="0.3">
      <c r="A1414" s="23">
        <v>2014</v>
      </c>
      <c r="B1414" s="24" t="s">
        <v>590</v>
      </c>
      <c r="C1414" s="24" t="s">
        <v>590</v>
      </c>
      <c r="D1414" s="24" t="s">
        <v>2705</v>
      </c>
      <c r="E1414" s="25">
        <v>41989</v>
      </c>
      <c r="F1414" s="38">
        <v>0.56007372685185186</v>
      </c>
      <c r="G1414" s="22">
        <v>41989</v>
      </c>
      <c r="H1414" s="37">
        <v>0.97673611111111114</v>
      </c>
      <c r="I1414" s="34" t="s">
        <v>6250</v>
      </c>
      <c r="J1414" s="43">
        <v>47.298999999999999</v>
      </c>
      <c r="K1414" s="43">
        <v>142.11500000000001</v>
      </c>
      <c r="L1414" s="56">
        <v>37</v>
      </c>
      <c r="M1414" s="43">
        <v>4.4000000000000004</v>
      </c>
      <c r="N1414" s="43"/>
      <c r="O1414" s="57"/>
      <c r="P1414" s="57">
        <v>4.5999999999999996</v>
      </c>
      <c r="Q1414" s="57"/>
      <c r="R1414" s="57">
        <v>4.5999999999999996</v>
      </c>
      <c r="S1414" s="24" t="s">
        <v>5279</v>
      </c>
      <c r="T1414" s="26"/>
      <c r="U1414" s="24" t="s">
        <v>867</v>
      </c>
      <c r="V1414" s="58"/>
      <c r="W1414" s="58"/>
      <c r="X1414" s="26">
        <v>0</v>
      </c>
      <c r="Y1414" s="26">
        <v>0</v>
      </c>
      <c r="Z1414" s="26">
        <v>0</v>
      </c>
      <c r="AA1414" s="26"/>
      <c r="AB1414" s="58"/>
      <c r="AC1414" s="24"/>
      <c r="AD1414" s="26" t="s">
        <v>1050</v>
      </c>
      <c r="AE1414" s="26">
        <v>0</v>
      </c>
      <c r="AF1414" s="26"/>
      <c r="AG1414" s="26"/>
      <c r="AH1414" s="26"/>
      <c r="AI1414" s="26"/>
      <c r="AJ1414" s="26" t="s">
        <v>1631</v>
      </c>
      <c r="AK1414" s="24"/>
      <c r="AL1414" s="24"/>
      <c r="AM1414" s="26"/>
      <c r="AN1414" s="26"/>
      <c r="AO1414" s="26"/>
      <c r="AP1414" s="26"/>
      <c r="AQ1414" s="26"/>
      <c r="AR1414" s="26" t="s">
        <v>129</v>
      </c>
      <c r="AS1414" s="26"/>
      <c r="AT1414" s="26"/>
      <c r="AU1414" s="26" t="s">
        <v>128</v>
      </c>
      <c r="AV1414" s="26" t="s">
        <v>128</v>
      </c>
      <c r="AW1414" s="26" t="s">
        <v>128</v>
      </c>
      <c r="AX1414" s="26" t="s">
        <v>129</v>
      </c>
      <c r="AY1414" s="26"/>
      <c r="AZ1414" s="26" t="s">
        <v>4123</v>
      </c>
      <c r="BA1414" s="41"/>
    </row>
    <row r="1415" spans="1:53" ht="16.05" customHeight="1" x14ac:dyDescent="0.3">
      <c r="A1415" s="23">
        <v>2014</v>
      </c>
      <c r="B1415" s="24" t="s">
        <v>357</v>
      </c>
      <c r="C1415" s="24" t="s">
        <v>1480</v>
      </c>
      <c r="D1415" s="24" t="s">
        <v>1480</v>
      </c>
      <c r="E1415" s="25">
        <v>41991</v>
      </c>
      <c r="F1415" s="38">
        <v>0.64739467592592592</v>
      </c>
      <c r="G1415" s="22">
        <v>41991</v>
      </c>
      <c r="H1415" s="37">
        <v>0.88697916666666676</v>
      </c>
      <c r="I1415" s="34" t="s">
        <v>6250</v>
      </c>
      <c r="J1415" s="43">
        <v>27.46</v>
      </c>
      <c r="K1415" s="43">
        <v>86.56</v>
      </c>
      <c r="L1415" s="56">
        <v>30.3</v>
      </c>
      <c r="M1415" s="35">
        <v>4.99</v>
      </c>
      <c r="N1415" s="43"/>
      <c r="O1415" s="57"/>
      <c r="P1415" s="57">
        <v>4.9000000000000004</v>
      </c>
      <c r="Q1415" s="57">
        <v>4.3</v>
      </c>
      <c r="R1415" s="57">
        <v>5</v>
      </c>
      <c r="S1415" s="24" t="s">
        <v>5352</v>
      </c>
      <c r="T1415" s="26"/>
      <c r="U1415" s="24" t="s">
        <v>867</v>
      </c>
      <c r="V1415" s="58"/>
      <c r="W1415" s="58"/>
      <c r="X1415" s="26">
        <v>0</v>
      </c>
      <c r="Y1415" s="26">
        <v>0</v>
      </c>
      <c r="Z1415" s="26">
        <v>0</v>
      </c>
      <c r="AA1415" s="26"/>
      <c r="AB1415" s="58"/>
      <c r="AC1415" s="24"/>
      <c r="AD1415" s="26" t="s">
        <v>3491</v>
      </c>
      <c r="AE1415" s="26">
        <v>0</v>
      </c>
      <c r="AF1415" s="26"/>
      <c r="AG1415" s="26"/>
      <c r="AH1415" s="26"/>
      <c r="AI1415" s="26"/>
      <c r="AJ1415" s="26" t="s">
        <v>3476</v>
      </c>
      <c r="AK1415" s="24"/>
      <c r="AL1415" s="24" t="s">
        <v>3684</v>
      </c>
      <c r="AM1415" s="26"/>
      <c r="AN1415" s="26"/>
      <c r="AO1415" s="26"/>
      <c r="AP1415" s="26"/>
      <c r="AQ1415" s="26"/>
      <c r="AR1415" s="26" t="s">
        <v>129</v>
      </c>
      <c r="AS1415" s="26"/>
      <c r="AT1415" s="26"/>
      <c r="AU1415" s="26" t="s">
        <v>128</v>
      </c>
      <c r="AV1415" s="26" t="s">
        <v>128</v>
      </c>
      <c r="AW1415" s="26" t="s">
        <v>128</v>
      </c>
      <c r="AX1415" s="26" t="s">
        <v>129</v>
      </c>
      <c r="AY1415" s="26"/>
      <c r="AZ1415" s="26" t="s">
        <v>4124</v>
      </c>
      <c r="BA1415" s="41"/>
    </row>
    <row r="1416" spans="1:53" ht="16.05" customHeight="1" x14ac:dyDescent="0.3">
      <c r="A1416" s="23">
        <v>2014</v>
      </c>
      <c r="B1416" s="24" t="s">
        <v>159</v>
      </c>
      <c r="C1416" s="24" t="s">
        <v>160</v>
      </c>
      <c r="D1416" s="24" t="s">
        <v>525</v>
      </c>
      <c r="E1416" s="25">
        <v>41992</v>
      </c>
      <c r="F1416" s="38">
        <v>0.44202106481481485</v>
      </c>
      <c r="G1416" s="22">
        <v>41992</v>
      </c>
      <c r="H1416" s="37">
        <v>0.48369212962962965</v>
      </c>
      <c r="I1416" s="34" t="s">
        <v>6250</v>
      </c>
      <c r="J1416" s="43">
        <v>43.606000000000002</v>
      </c>
      <c r="K1416" s="43">
        <v>11.241</v>
      </c>
      <c r="L1416" s="56">
        <v>8.6</v>
      </c>
      <c r="M1416" s="43">
        <v>4.33</v>
      </c>
      <c r="N1416" s="43"/>
      <c r="O1416" s="57"/>
      <c r="P1416" s="57">
        <v>4.0999999999999996</v>
      </c>
      <c r="Q1416" s="57">
        <v>3.6</v>
      </c>
      <c r="R1416" s="57">
        <v>4.0999999999999996</v>
      </c>
      <c r="S1416" s="24" t="s">
        <v>5295</v>
      </c>
      <c r="T1416" s="26"/>
      <c r="U1416" s="24" t="s">
        <v>867</v>
      </c>
      <c r="V1416" s="58"/>
      <c r="W1416" s="58"/>
      <c r="X1416" s="26">
        <v>0</v>
      </c>
      <c r="Y1416" s="26">
        <v>0</v>
      </c>
      <c r="Z1416" s="26"/>
      <c r="AA1416" s="26"/>
      <c r="AB1416" s="58"/>
      <c r="AC1416" s="24"/>
      <c r="AD1416" s="26" t="s">
        <v>3483</v>
      </c>
      <c r="AE1416" s="26">
        <v>0</v>
      </c>
      <c r="AF1416" s="26"/>
      <c r="AG1416" s="26"/>
      <c r="AH1416" s="26"/>
      <c r="AI1416" s="26"/>
      <c r="AJ1416" s="26" t="s">
        <v>1631</v>
      </c>
      <c r="AK1416" s="24" t="s">
        <v>102</v>
      </c>
      <c r="AL1416" s="24"/>
      <c r="AM1416" s="26"/>
      <c r="AN1416" s="26"/>
      <c r="AO1416" s="26"/>
      <c r="AP1416" s="26"/>
      <c r="AQ1416" s="26"/>
      <c r="AR1416" s="26" t="s">
        <v>129</v>
      </c>
      <c r="AS1416" s="26"/>
      <c r="AT1416" s="26"/>
      <c r="AU1416" s="26" t="s">
        <v>128</v>
      </c>
      <c r="AV1416" s="26" t="s">
        <v>128</v>
      </c>
      <c r="AW1416" s="26" t="s">
        <v>128</v>
      </c>
      <c r="AX1416" s="26" t="s">
        <v>129</v>
      </c>
      <c r="AY1416" s="26"/>
      <c r="AZ1416" s="26" t="s">
        <v>4125</v>
      </c>
      <c r="BA1416" s="41"/>
    </row>
    <row r="1417" spans="1:53" ht="16.05" customHeight="1" x14ac:dyDescent="0.3">
      <c r="A1417" s="23">
        <v>2014</v>
      </c>
      <c r="B1417" s="24" t="s">
        <v>254</v>
      </c>
      <c r="C1417" s="24" t="s">
        <v>255</v>
      </c>
      <c r="D1417" s="24" t="s">
        <v>4126</v>
      </c>
      <c r="E1417" s="25">
        <v>41992</v>
      </c>
      <c r="F1417" s="38">
        <v>0.46255787037037038</v>
      </c>
      <c r="G1417" s="22">
        <v>41992</v>
      </c>
      <c r="H1417" s="37">
        <v>0.50422453703703707</v>
      </c>
      <c r="I1417" s="34" t="s">
        <v>6250</v>
      </c>
      <c r="J1417" s="43">
        <v>36.49</v>
      </c>
      <c r="K1417" s="43">
        <v>2.97</v>
      </c>
      <c r="L1417" s="56">
        <v>10</v>
      </c>
      <c r="M1417" s="43">
        <v>4.4000000000000004</v>
      </c>
      <c r="N1417" s="43"/>
      <c r="O1417" s="57"/>
      <c r="P1417" s="57">
        <v>4.4000000000000004</v>
      </c>
      <c r="Q1417" s="57">
        <v>3.4</v>
      </c>
      <c r="R1417" s="57">
        <v>4.7</v>
      </c>
      <c r="S1417" s="24" t="s">
        <v>5277</v>
      </c>
      <c r="T1417" s="26"/>
      <c r="U1417" s="24" t="s">
        <v>867</v>
      </c>
      <c r="V1417" s="58"/>
      <c r="W1417" s="58"/>
      <c r="X1417" s="26">
        <v>0</v>
      </c>
      <c r="Y1417" s="26">
        <v>0</v>
      </c>
      <c r="Z1417" s="26">
        <v>11</v>
      </c>
      <c r="AA1417" s="26"/>
      <c r="AB1417" s="58"/>
      <c r="AC1417" s="24"/>
      <c r="AD1417" s="26" t="s">
        <v>1050</v>
      </c>
      <c r="AE1417" s="26">
        <v>0</v>
      </c>
      <c r="AF1417" s="26"/>
      <c r="AG1417" s="26"/>
      <c r="AH1417" s="26"/>
      <c r="AI1417" s="26"/>
      <c r="AJ1417" s="26" t="s">
        <v>3493</v>
      </c>
      <c r="AK1417" s="24"/>
      <c r="AL1417" s="24" t="s">
        <v>4128</v>
      </c>
      <c r="AM1417" s="26"/>
      <c r="AN1417" s="26"/>
      <c r="AO1417" s="26"/>
      <c r="AP1417" s="26"/>
      <c r="AQ1417" s="26"/>
      <c r="AR1417" s="26" t="s">
        <v>129</v>
      </c>
      <c r="AS1417" s="26"/>
      <c r="AT1417" s="26"/>
      <c r="AU1417" s="26" t="s">
        <v>128</v>
      </c>
      <c r="AV1417" s="26" t="s">
        <v>128</v>
      </c>
      <c r="AW1417" s="26" t="s">
        <v>128</v>
      </c>
      <c r="AX1417" s="26" t="s">
        <v>129</v>
      </c>
      <c r="AY1417" s="26"/>
      <c r="AZ1417" s="26" t="s">
        <v>4127</v>
      </c>
      <c r="BA1417" s="41"/>
    </row>
    <row r="1418" spans="1:53" ht="16.05" customHeight="1" x14ac:dyDescent="0.3">
      <c r="A1418" s="23">
        <v>2014</v>
      </c>
      <c r="B1418" s="24" t="s">
        <v>254</v>
      </c>
      <c r="C1418" s="24" t="s">
        <v>255</v>
      </c>
      <c r="D1418" s="24" t="s">
        <v>4126</v>
      </c>
      <c r="E1418" s="25">
        <v>41996</v>
      </c>
      <c r="F1418" s="38">
        <v>0.33359953703703704</v>
      </c>
      <c r="G1418" s="22">
        <v>41996</v>
      </c>
      <c r="H1418" s="37">
        <v>0.37526620370370373</v>
      </c>
      <c r="I1418" s="34" t="s">
        <v>6250</v>
      </c>
      <c r="J1418" s="43">
        <v>36.46</v>
      </c>
      <c r="K1418" s="43">
        <v>3.17</v>
      </c>
      <c r="L1418" s="56">
        <v>12</v>
      </c>
      <c r="M1418" s="35">
        <v>4.7859999999999996</v>
      </c>
      <c r="N1418" s="43"/>
      <c r="O1418" s="57"/>
      <c r="P1418" s="57">
        <v>4.9000000000000004</v>
      </c>
      <c r="Q1418" s="57">
        <v>3.9</v>
      </c>
      <c r="R1418" s="57">
        <v>4.9000000000000004</v>
      </c>
      <c r="S1418" s="24" t="s">
        <v>5555</v>
      </c>
      <c r="T1418" s="26"/>
      <c r="U1418" s="24" t="s">
        <v>867</v>
      </c>
      <c r="V1418" s="58"/>
      <c r="W1418" s="58"/>
      <c r="X1418" s="26">
        <v>0</v>
      </c>
      <c r="Y1418" s="26">
        <v>0</v>
      </c>
      <c r="Z1418" s="26">
        <v>13</v>
      </c>
      <c r="AA1418" s="26"/>
      <c r="AB1418" s="58"/>
      <c r="AC1418" s="24"/>
      <c r="AD1418" s="26" t="s">
        <v>2152</v>
      </c>
      <c r="AE1418" s="26" t="s">
        <v>232</v>
      </c>
      <c r="AF1418" s="26"/>
      <c r="AG1418" s="26"/>
      <c r="AH1418" s="26"/>
      <c r="AI1418" s="26"/>
      <c r="AJ1418" s="26" t="s">
        <v>3493</v>
      </c>
      <c r="AK1418" s="24" t="s">
        <v>102</v>
      </c>
      <c r="AL1418" s="24" t="s">
        <v>4128</v>
      </c>
      <c r="AM1418" s="26"/>
      <c r="AN1418" s="26"/>
      <c r="AO1418" s="26"/>
      <c r="AP1418" s="26"/>
      <c r="AQ1418" s="26"/>
      <c r="AR1418" s="26" t="s">
        <v>129</v>
      </c>
      <c r="AS1418" s="26"/>
      <c r="AT1418" s="26"/>
      <c r="AU1418" s="26" t="s">
        <v>128</v>
      </c>
      <c r="AV1418" s="26" t="s">
        <v>128</v>
      </c>
      <c r="AW1418" s="26" t="s">
        <v>128</v>
      </c>
      <c r="AX1418" s="26" t="s">
        <v>129</v>
      </c>
      <c r="AY1418" s="26"/>
      <c r="AZ1418" s="26" t="s">
        <v>4129</v>
      </c>
      <c r="BA1418" s="41"/>
    </row>
    <row r="1419" spans="1:53" ht="16.05" customHeight="1" x14ac:dyDescent="0.3">
      <c r="A1419" s="23">
        <v>2014</v>
      </c>
      <c r="B1419" s="24" t="s">
        <v>254</v>
      </c>
      <c r="C1419" s="24" t="s">
        <v>255</v>
      </c>
      <c r="D1419" s="24" t="s">
        <v>4126</v>
      </c>
      <c r="E1419" s="25">
        <v>41999</v>
      </c>
      <c r="F1419" s="38">
        <v>0.74673726851851852</v>
      </c>
      <c r="G1419" s="22">
        <v>41999</v>
      </c>
      <c r="H1419" s="37">
        <v>0.78840277777777779</v>
      </c>
      <c r="I1419" s="34" t="s">
        <v>6250</v>
      </c>
      <c r="J1419" s="43">
        <v>36.450000000000003</v>
      </c>
      <c r="K1419" s="43">
        <v>3.06</v>
      </c>
      <c r="L1419" s="56">
        <v>12</v>
      </c>
      <c r="M1419" s="35">
        <v>4.7779999999999996</v>
      </c>
      <c r="N1419" s="43"/>
      <c r="O1419" s="57"/>
      <c r="P1419" s="57">
        <v>5</v>
      </c>
      <c r="Q1419" s="57">
        <v>3.9</v>
      </c>
      <c r="R1419" s="57">
        <v>4.7</v>
      </c>
      <c r="S1419" s="24" t="s">
        <v>5525</v>
      </c>
      <c r="T1419" s="26"/>
      <c r="U1419" s="24" t="s">
        <v>867</v>
      </c>
      <c r="V1419" s="58"/>
      <c r="W1419" s="58"/>
      <c r="X1419" s="26">
        <v>0</v>
      </c>
      <c r="Y1419" s="26">
        <v>0</v>
      </c>
      <c r="Z1419" s="26">
        <v>12</v>
      </c>
      <c r="AA1419" s="26"/>
      <c r="AB1419" s="58"/>
      <c r="AC1419" s="24"/>
      <c r="AD1419" s="26" t="s">
        <v>2152</v>
      </c>
      <c r="AE1419" s="26" t="s">
        <v>232</v>
      </c>
      <c r="AF1419" s="26"/>
      <c r="AG1419" s="26"/>
      <c r="AH1419" s="26"/>
      <c r="AI1419" s="26"/>
      <c r="AJ1419" s="26" t="s">
        <v>3493</v>
      </c>
      <c r="AK1419" s="24"/>
      <c r="AL1419" s="24" t="s">
        <v>4128</v>
      </c>
      <c r="AM1419" s="26"/>
      <c r="AN1419" s="26"/>
      <c r="AO1419" s="26"/>
      <c r="AP1419" s="26"/>
      <c r="AQ1419" s="26"/>
      <c r="AR1419" s="26" t="s">
        <v>129</v>
      </c>
      <c r="AS1419" s="26"/>
      <c r="AT1419" s="26"/>
      <c r="AU1419" s="26" t="s">
        <v>128</v>
      </c>
      <c r="AV1419" s="26" t="s">
        <v>128</v>
      </c>
      <c r="AW1419" s="26" t="s">
        <v>128</v>
      </c>
      <c r="AX1419" s="26" t="s">
        <v>129</v>
      </c>
      <c r="AY1419" s="26"/>
      <c r="AZ1419" s="26" t="s">
        <v>4130</v>
      </c>
      <c r="BA1419" s="41"/>
    </row>
    <row r="1420" spans="1:53" ht="16.05" customHeight="1" x14ac:dyDescent="0.3">
      <c r="A1420" s="23">
        <v>2014</v>
      </c>
      <c r="B1420" s="24" t="s">
        <v>187</v>
      </c>
      <c r="C1420" s="24" t="s">
        <v>188</v>
      </c>
      <c r="D1420" s="24" t="s">
        <v>3578</v>
      </c>
      <c r="E1420" s="25">
        <v>42003</v>
      </c>
      <c r="F1420" s="38">
        <v>0.18027083333333335</v>
      </c>
      <c r="G1420" s="22">
        <v>42003</v>
      </c>
      <c r="H1420" s="37">
        <v>0.32609953703703703</v>
      </c>
      <c r="I1420" s="34" t="s">
        <v>6250</v>
      </c>
      <c r="J1420" s="43">
        <v>28.54</v>
      </c>
      <c r="K1420" s="43">
        <v>51.88</v>
      </c>
      <c r="L1420" s="56">
        <v>17</v>
      </c>
      <c r="M1420" s="35">
        <v>5.0860000000000003</v>
      </c>
      <c r="N1420" s="43"/>
      <c r="O1420" s="57"/>
      <c r="P1420" s="57">
        <v>5.2</v>
      </c>
      <c r="Q1420" s="57">
        <v>4.5999999999999996</v>
      </c>
      <c r="R1420" s="57">
        <v>5.3</v>
      </c>
      <c r="S1420" s="24" t="s">
        <v>5366</v>
      </c>
      <c r="T1420" s="26"/>
      <c r="U1420" s="24" t="s">
        <v>867</v>
      </c>
      <c r="V1420" s="58"/>
      <c r="W1420" s="58"/>
      <c r="X1420" s="26">
        <v>0</v>
      </c>
      <c r="Y1420" s="26">
        <v>0</v>
      </c>
      <c r="Z1420" s="26">
        <v>0</v>
      </c>
      <c r="AA1420" s="26"/>
      <c r="AB1420" s="58"/>
      <c r="AC1420" s="24"/>
      <c r="AD1420" s="26" t="s">
        <v>2152</v>
      </c>
      <c r="AE1420" s="26" t="s">
        <v>232</v>
      </c>
      <c r="AF1420" s="26"/>
      <c r="AG1420" s="26"/>
      <c r="AH1420" s="26"/>
      <c r="AI1420" s="26"/>
      <c r="AJ1420" s="26" t="s">
        <v>3493</v>
      </c>
      <c r="AK1420" s="24" t="s">
        <v>1227</v>
      </c>
      <c r="AL1420" s="24" t="s">
        <v>3580</v>
      </c>
      <c r="AM1420" s="26"/>
      <c r="AN1420" s="26"/>
      <c r="AO1420" s="26"/>
      <c r="AP1420" s="26"/>
      <c r="AQ1420" s="26"/>
      <c r="AR1420" s="26" t="s">
        <v>129</v>
      </c>
      <c r="AS1420" s="26"/>
      <c r="AT1420" s="26"/>
      <c r="AU1420" s="26" t="s">
        <v>128</v>
      </c>
      <c r="AV1420" s="26" t="s">
        <v>128</v>
      </c>
      <c r="AW1420" s="26" t="s">
        <v>128</v>
      </c>
      <c r="AX1420" s="26" t="s">
        <v>129</v>
      </c>
      <c r="AY1420" s="26"/>
      <c r="AZ1420" s="26" t="s">
        <v>4132</v>
      </c>
      <c r="BA1420" s="41"/>
    </row>
    <row r="1421" spans="1:53" ht="16.05" customHeight="1" x14ac:dyDescent="0.3">
      <c r="A1421" s="23">
        <v>2015</v>
      </c>
      <c r="B1421" s="24" t="s">
        <v>187</v>
      </c>
      <c r="C1421" s="24" t="s">
        <v>188</v>
      </c>
      <c r="D1421" s="24" t="s">
        <v>3578</v>
      </c>
      <c r="E1421" s="25">
        <v>42005</v>
      </c>
      <c r="F1421" s="38">
        <v>0.3679891203703704</v>
      </c>
      <c r="G1421" s="22">
        <v>42005</v>
      </c>
      <c r="H1421" s="37">
        <v>0.5138194444444445</v>
      </c>
      <c r="I1421" s="34" t="s">
        <v>6250</v>
      </c>
      <c r="J1421" s="43">
        <v>28.707999999999998</v>
      </c>
      <c r="K1421" s="43">
        <v>51.872</v>
      </c>
      <c r="L1421" s="56">
        <v>15.3</v>
      </c>
      <c r="M1421" s="43">
        <v>4.9050000000000002</v>
      </c>
      <c r="N1421" s="43"/>
      <c r="O1421" s="57"/>
      <c r="P1421" s="57">
        <v>5.0999999999999996</v>
      </c>
      <c r="Q1421" s="57">
        <v>4.2</v>
      </c>
      <c r="R1421" s="57">
        <v>5.0999999999999996</v>
      </c>
      <c r="S1421" s="24" t="s">
        <v>6051</v>
      </c>
      <c r="T1421" s="26"/>
      <c r="U1421" s="24" t="s">
        <v>867</v>
      </c>
      <c r="V1421" s="58"/>
      <c r="W1421" s="58"/>
      <c r="X1421" s="26">
        <v>0</v>
      </c>
      <c r="Y1421" s="26">
        <v>0</v>
      </c>
      <c r="Z1421" s="26">
        <v>0</v>
      </c>
      <c r="AA1421" s="26"/>
      <c r="AB1421" s="58"/>
      <c r="AC1421" s="24"/>
      <c r="AD1421" s="26">
        <v>40</v>
      </c>
      <c r="AE1421" s="26">
        <v>0</v>
      </c>
      <c r="AF1421" s="26"/>
      <c r="AG1421" s="26"/>
      <c r="AH1421" s="26"/>
      <c r="AI1421" s="26"/>
      <c r="AJ1421" s="26" t="s">
        <v>3493</v>
      </c>
      <c r="AK1421" s="24"/>
      <c r="AL1421" s="24" t="s">
        <v>3580</v>
      </c>
      <c r="AM1421" s="26"/>
      <c r="AN1421" s="26"/>
      <c r="AO1421" s="26"/>
      <c r="AP1421" s="26"/>
      <c r="AQ1421" s="26"/>
      <c r="AR1421" s="26" t="s">
        <v>129</v>
      </c>
      <c r="AS1421" s="26"/>
      <c r="AT1421" s="26"/>
      <c r="AU1421" s="26" t="s">
        <v>128</v>
      </c>
      <c r="AV1421" s="26" t="s">
        <v>128</v>
      </c>
      <c r="AW1421" s="26" t="s">
        <v>128</v>
      </c>
      <c r="AX1421" s="26" t="s">
        <v>129</v>
      </c>
      <c r="AY1421" s="26"/>
      <c r="AZ1421" s="26" t="s">
        <v>4133</v>
      </c>
      <c r="BA1421" s="41"/>
    </row>
    <row r="1422" spans="1:53" ht="16.05" customHeight="1" x14ac:dyDescent="0.3">
      <c r="A1422" s="26">
        <v>2015</v>
      </c>
      <c r="B1422" s="24" t="s">
        <v>679</v>
      </c>
      <c r="C1422" s="24" t="s">
        <v>2617</v>
      </c>
      <c r="D1422" s="24" t="s">
        <v>4968</v>
      </c>
      <c r="E1422" s="25">
        <v>42005</v>
      </c>
      <c r="F1422" s="38">
        <v>0.44858807870370371</v>
      </c>
      <c r="G1422" s="22">
        <v>42005</v>
      </c>
      <c r="H1422" s="37">
        <v>0.49025462962962968</v>
      </c>
      <c r="I1422" s="34" t="s">
        <v>6250</v>
      </c>
      <c r="J1422" s="26">
        <v>48.036799999999999</v>
      </c>
      <c r="K1422" s="26">
        <v>19.394200000000001</v>
      </c>
      <c r="L1422" s="26">
        <v>11.6</v>
      </c>
      <c r="M1422" s="43">
        <v>4.0339999999999998</v>
      </c>
      <c r="N1422" s="43"/>
      <c r="O1422" s="57">
        <v>3.9</v>
      </c>
      <c r="P1422" s="57">
        <v>3.6</v>
      </c>
      <c r="Q1422" s="57">
        <v>2.9</v>
      </c>
      <c r="R1422" s="57">
        <v>4</v>
      </c>
      <c r="S1422" s="24" t="s">
        <v>6050</v>
      </c>
      <c r="T1422" s="26"/>
      <c r="U1422" s="24"/>
      <c r="V1422" s="41"/>
      <c r="W1422" s="41"/>
      <c r="X1422" s="26">
        <v>0</v>
      </c>
      <c r="Y1422" s="26">
        <v>0</v>
      </c>
      <c r="Z1422" s="26">
        <v>0</v>
      </c>
      <c r="AA1422" s="26"/>
      <c r="AB1422" s="41"/>
      <c r="AC1422" s="41"/>
      <c r="AD1422" s="26" t="s">
        <v>4135</v>
      </c>
      <c r="AE1422" s="26">
        <v>0</v>
      </c>
      <c r="AF1422" s="41"/>
      <c r="AG1422" s="26"/>
      <c r="AH1422" s="26"/>
      <c r="AI1422" s="26"/>
      <c r="AJ1422" s="26" t="s">
        <v>1631</v>
      </c>
      <c r="AK1422" s="41"/>
      <c r="AL1422" s="24" t="s">
        <v>4970</v>
      </c>
      <c r="AM1422" s="41"/>
      <c r="AN1422" s="41"/>
      <c r="AO1422" s="41"/>
      <c r="AP1422" s="41"/>
      <c r="AQ1422" s="41"/>
      <c r="AR1422" s="26" t="s">
        <v>129</v>
      </c>
      <c r="AS1422" s="26"/>
      <c r="AT1422" s="26"/>
      <c r="AU1422" s="26" t="s">
        <v>128</v>
      </c>
      <c r="AV1422" s="26" t="s">
        <v>128</v>
      </c>
      <c r="AW1422" s="26" t="s">
        <v>128</v>
      </c>
      <c r="AX1422" s="26" t="s">
        <v>129</v>
      </c>
      <c r="AY1422" s="26"/>
      <c r="AZ1422" s="26" t="s">
        <v>4969</v>
      </c>
      <c r="BA1422" s="41"/>
    </row>
    <row r="1423" spans="1:53" ht="16.05" customHeight="1" x14ac:dyDescent="0.3">
      <c r="A1423" s="23">
        <v>2015</v>
      </c>
      <c r="B1423" s="24" t="s">
        <v>148</v>
      </c>
      <c r="C1423" s="24" t="s">
        <v>191</v>
      </c>
      <c r="D1423" s="24" t="s">
        <v>4134</v>
      </c>
      <c r="E1423" s="25">
        <v>42007</v>
      </c>
      <c r="F1423" s="38">
        <v>0.7389444444444444</v>
      </c>
      <c r="G1423" s="22">
        <v>42007</v>
      </c>
      <c r="H1423" s="37">
        <v>0.4472800925925926</v>
      </c>
      <c r="I1423" s="34" t="s">
        <v>6250</v>
      </c>
      <c r="J1423" s="43">
        <v>44.52</v>
      </c>
      <c r="K1423" s="43">
        <v>-114.07</v>
      </c>
      <c r="L1423" s="56">
        <v>14.4</v>
      </c>
      <c r="M1423" s="35">
        <v>5.0389999999999997</v>
      </c>
      <c r="N1423" s="43"/>
      <c r="O1423" s="57"/>
      <c r="P1423" s="57">
        <v>5</v>
      </c>
      <c r="Q1423" s="57">
        <v>4.3</v>
      </c>
      <c r="R1423" s="57">
        <v>4.9000000000000004</v>
      </c>
      <c r="S1423" s="24" t="s">
        <v>5563</v>
      </c>
      <c r="T1423" s="26" t="s">
        <v>139</v>
      </c>
      <c r="U1423" s="24" t="s">
        <v>867</v>
      </c>
      <c r="V1423" s="58"/>
      <c r="W1423" s="58"/>
      <c r="X1423" s="26">
        <v>0</v>
      </c>
      <c r="Y1423" s="26">
        <v>0</v>
      </c>
      <c r="Z1423" s="26">
        <v>0</v>
      </c>
      <c r="AA1423" s="26"/>
      <c r="AB1423" s="58"/>
      <c r="AC1423" s="24"/>
      <c r="AD1423" s="26" t="s">
        <v>4135</v>
      </c>
      <c r="AE1423" s="26">
        <v>0</v>
      </c>
      <c r="AF1423" s="26"/>
      <c r="AG1423" s="26"/>
      <c r="AH1423" s="26"/>
      <c r="AI1423" s="26"/>
      <c r="AJ1423" s="26" t="s">
        <v>1631</v>
      </c>
      <c r="AK1423" s="24"/>
      <c r="AL1423" s="24"/>
      <c r="AM1423" s="26"/>
      <c r="AN1423" s="26"/>
      <c r="AO1423" s="26"/>
      <c r="AP1423" s="26"/>
      <c r="AQ1423" s="26"/>
      <c r="AR1423" s="26" t="s">
        <v>129</v>
      </c>
      <c r="AS1423" s="26"/>
      <c r="AT1423" s="26"/>
      <c r="AU1423" s="26" t="s">
        <v>128</v>
      </c>
      <c r="AV1423" s="26" t="s">
        <v>128</v>
      </c>
      <c r="AW1423" s="26" t="s">
        <v>128</v>
      </c>
      <c r="AX1423" s="26" t="s">
        <v>129</v>
      </c>
      <c r="AY1423" s="26"/>
      <c r="AZ1423" s="26" t="s">
        <v>4136</v>
      </c>
      <c r="BA1423" s="41"/>
    </row>
    <row r="1424" spans="1:53" ht="16.05" customHeight="1" x14ac:dyDescent="0.3">
      <c r="A1424" s="23">
        <v>2015</v>
      </c>
      <c r="B1424" s="24" t="s">
        <v>187</v>
      </c>
      <c r="C1424" s="24" t="s">
        <v>188</v>
      </c>
      <c r="D1424" s="24" t="s">
        <v>3812</v>
      </c>
      <c r="E1424" s="25">
        <v>42009</v>
      </c>
      <c r="F1424" s="38">
        <v>0.10954583333333334</v>
      </c>
      <c r="G1424" s="22">
        <v>42009</v>
      </c>
      <c r="H1424" s="37">
        <v>0.25538194444444445</v>
      </c>
      <c r="I1424" s="34" t="s">
        <v>6250</v>
      </c>
      <c r="J1424" s="43">
        <v>32.765000000000001</v>
      </c>
      <c r="K1424" s="43">
        <v>47.210999999999999</v>
      </c>
      <c r="L1424" s="56">
        <v>0</v>
      </c>
      <c r="M1424" s="43">
        <v>4.09</v>
      </c>
      <c r="N1424" s="43"/>
      <c r="O1424" s="57"/>
      <c r="P1424" s="57">
        <v>4</v>
      </c>
      <c r="Q1424" s="57">
        <v>3.2</v>
      </c>
      <c r="R1424" s="57">
        <v>4</v>
      </c>
      <c r="S1424" s="67" t="s">
        <v>5110</v>
      </c>
      <c r="T1424" s="26"/>
      <c r="U1424" s="24" t="s">
        <v>867</v>
      </c>
      <c r="V1424" s="58"/>
      <c r="W1424" s="58"/>
      <c r="X1424" s="26">
        <v>0</v>
      </c>
      <c r="Y1424" s="26">
        <v>0</v>
      </c>
      <c r="Z1424" s="26">
        <v>2</v>
      </c>
      <c r="AA1424" s="26"/>
      <c r="AB1424" s="58"/>
      <c r="AC1424" s="24"/>
      <c r="AD1424" s="26">
        <v>0</v>
      </c>
      <c r="AE1424" s="26">
        <v>0</v>
      </c>
      <c r="AF1424" s="26"/>
      <c r="AG1424" s="26"/>
      <c r="AH1424" s="26"/>
      <c r="AI1424" s="26"/>
      <c r="AJ1424" s="26" t="s">
        <v>3493</v>
      </c>
      <c r="AK1424" s="24"/>
      <c r="AL1424" s="24" t="s">
        <v>4140</v>
      </c>
      <c r="AM1424" s="26"/>
      <c r="AN1424" s="26"/>
      <c r="AO1424" s="26"/>
      <c r="AP1424" s="26"/>
      <c r="AQ1424" s="26"/>
      <c r="AR1424" s="26" t="s">
        <v>129</v>
      </c>
      <c r="AS1424" s="26"/>
      <c r="AT1424" s="26"/>
      <c r="AU1424" s="26" t="s">
        <v>128</v>
      </c>
      <c r="AV1424" s="26" t="s">
        <v>128</v>
      </c>
      <c r="AW1424" s="26" t="s">
        <v>128</v>
      </c>
      <c r="AX1424" s="26" t="s">
        <v>129</v>
      </c>
      <c r="AY1424" s="26"/>
      <c r="AZ1424" s="26" t="s">
        <v>4139</v>
      </c>
      <c r="BA1424" s="41"/>
    </row>
    <row r="1425" spans="1:53" ht="16.05" customHeight="1" x14ac:dyDescent="0.3">
      <c r="A1425" s="23">
        <v>2015</v>
      </c>
      <c r="B1425" s="24" t="s">
        <v>148</v>
      </c>
      <c r="C1425" s="24" t="s">
        <v>191</v>
      </c>
      <c r="D1425" s="24" t="s">
        <v>3488</v>
      </c>
      <c r="E1425" s="25">
        <v>42010</v>
      </c>
      <c r="F1425" s="38">
        <v>0.91340752314814821</v>
      </c>
      <c r="G1425" s="22">
        <v>42010</v>
      </c>
      <c r="H1425" s="37">
        <v>0.66340277777777779</v>
      </c>
      <c r="I1425" s="34" t="s">
        <v>6250</v>
      </c>
      <c r="J1425" s="43">
        <v>32.811</v>
      </c>
      <c r="K1425" s="43">
        <v>-100.896</v>
      </c>
      <c r="L1425" s="56">
        <v>0.3</v>
      </c>
      <c r="M1425" s="43">
        <v>4.5999999999999996</v>
      </c>
      <c r="N1425" s="43"/>
      <c r="O1425" s="57">
        <v>4.5999999999999996</v>
      </c>
      <c r="P1425" s="57"/>
      <c r="Q1425" s="57"/>
      <c r="R1425" s="57">
        <v>3.5</v>
      </c>
      <c r="S1425" s="24" t="s">
        <v>6059</v>
      </c>
      <c r="T1425" s="26" t="s">
        <v>497</v>
      </c>
      <c r="U1425" s="24" t="s">
        <v>193</v>
      </c>
      <c r="V1425" s="58"/>
      <c r="W1425" s="58"/>
      <c r="X1425" s="26">
        <v>0</v>
      </c>
      <c r="Y1425" s="26">
        <v>0</v>
      </c>
      <c r="Z1425" s="26">
        <v>0</v>
      </c>
      <c r="AA1425" s="26"/>
      <c r="AB1425" s="58"/>
      <c r="AC1425" s="24"/>
      <c r="AD1425" s="26" t="s">
        <v>4143</v>
      </c>
      <c r="AE1425" s="26">
        <v>0</v>
      </c>
      <c r="AF1425" s="26"/>
      <c r="AG1425" s="26"/>
      <c r="AH1425" s="26"/>
      <c r="AI1425" s="26"/>
      <c r="AJ1425" s="26" t="s">
        <v>1631</v>
      </c>
      <c r="AK1425" s="24"/>
      <c r="AL1425" s="24"/>
      <c r="AM1425" s="26"/>
      <c r="AN1425" s="26"/>
      <c r="AO1425" s="26"/>
      <c r="AP1425" s="26"/>
      <c r="AQ1425" s="26"/>
      <c r="AR1425" s="26" t="s">
        <v>129</v>
      </c>
      <c r="AS1425" s="26"/>
      <c r="AT1425" s="26"/>
      <c r="AU1425" s="26" t="s">
        <v>128</v>
      </c>
      <c r="AV1425" s="26" t="s">
        <v>128</v>
      </c>
      <c r="AW1425" s="26" t="s">
        <v>128</v>
      </c>
      <c r="AX1425" s="26" t="s">
        <v>129</v>
      </c>
      <c r="AY1425" s="26"/>
      <c r="AZ1425" s="26" t="s">
        <v>4144</v>
      </c>
      <c r="BA1425" s="41"/>
    </row>
    <row r="1426" spans="1:53" ht="16.05" customHeight="1" x14ac:dyDescent="0.3">
      <c r="A1426" s="23">
        <v>2015</v>
      </c>
      <c r="B1426" s="24" t="s">
        <v>148</v>
      </c>
      <c r="C1426" s="24" t="s">
        <v>191</v>
      </c>
      <c r="D1426" s="24" t="s">
        <v>3488</v>
      </c>
      <c r="E1426" s="25">
        <v>42011</v>
      </c>
      <c r="F1426" s="38">
        <v>0.29100439814814816</v>
      </c>
      <c r="G1426" s="22">
        <v>42011</v>
      </c>
      <c r="H1426" s="37">
        <v>4.1006944444444443E-2</v>
      </c>
      <c r="I1426" s="34" t="s">
        <v>6250</v>
      </c>
      <c r="J1426" s="43">
        <v>32.843000000000004</v>
      </c>
      <c r="K1426" s="43">
        <v>-96.891000000000005</v>
      </c>
      <c r="L1426" s="56">
        <v>2.7</v>
      </c>
      <c r="M1426" s="43">
        <v>4</v>
      </c>
      <c r="N1426" s="43"/>
      <c r="O1426" s="57">
        <v>4</v>
      </c>
      <c r="P1426" s="57"/>
      <c r="Q1426" s="57"/>
      <c r="R1426" s="57">
        <v>3.6</v>
      </c>
      <c r="S1426" s="24" t="s">
        <v>6039</v>
      </c>
      <c r="T1426" s="26" t="s">
        <v>497</v>
      </c>
      <c r="U1426" s="24" t="s">
        <v>193</v>
      </c>
      <c r="V1426" s="58"/>
      <c r="W1426" s="58"/>
      <c r="X1426" s="26">
        <v>0</v>
      </c>
      <c r="Y1426" s="26">
        <v>0</v>
      </c>
      <c r="Z1426" s="26">
        <v>0</v>
      </c>
      <c r="AA1426" s="26"/>
      <c r="AB1426" s="58"/>
      <c r="AC1426" s="24"/>
      <c r="AD1426" s="26" t="s">
        <v>4143</v>
      </c>
      <c r="AE1426" s="26">
        <v>0</v>
      </c>
      <c r="AF1426" s="26"/>
      <c r="AG1426" s="26"/>
      <c r="AH1426" s="26"/>
      <c r="AI1426" s="26"/>
      <c r="AJ1426" s="26" t="s">
        <v>311</v>
      </c>
      <c r="AK1426" s="24" t="s">
        <v>1227</v>
      </c>
      <c r="AL1426" s="24"/>
      <c r="AM1426" s="26"/>
      <c r="AN1426" s="26"/>
      <c r="AO1426" s="26"/>
      <c r="AP1426" s="26"/>
      <c r="AQ1426" s="26"/>
      <c r="AR1426" s="26" t="s">
        <v>129</v>
      </c>
      <c r="AS1426" s="26"/>
      <c r="AT1426" s="26"/>
      <c r="AU1426" s="26" t="s">
        <v>128</v>
      </c>
      <c r="AV1426" s="26" t="s">
        <v>128</v>
      </c>
      <c r="AW1426" s="26" t="s">
        <v>128</v>
      </c>
      <c r="AX1426" s="26" t="s">
        <v>129</v>
      </c>
      <c r="AY1426" s="26"/>
      <c r="AZ1426" s="26" t="s">
        <v>4145</v>
      </c>
      <c r="BA1426" s="41"/>
    </row>
    <row r="1427" spans="1:53" ht="16.05" customHeight="1" x14ac:dyDescent="0.3">
      <c r="A1427" s="23">
        <v>2015</v>
      </c>
      <c r="B1427" s="24" t="s">
        <v>148</v>
      </c>
      <c r="C1427" s="24" t="s">
        <v>831</v>
      </c>
      <c r="D1427" s="24" t="s">
        <v>4146</v>
      </c>
      <c r="E1427" s="25">
        <v>42012</v>
      </c>
      <c r="F1427" s="38">
        <v>8.5379629629629639E-2</v>
      </c>
      <c r="G1427" s="22">
        <v>42011</v>
      </c>
      <c r="H1427" s="37">
        <v>0.75204861111111121</v>
      </c>
      <c r="I1427" s="34" t="s">
        <v>6250</v>
      </c>
      <c r="J1427" s="43">
        <v>49.08</v>
      </c>
      <c r="K1427" s="43">
        <v>-125.7</v>
      </c>
      <c r="L1427" s="56">
        <v>29.9</v>
      </c>
      <c r="M1427" s="35">
        <v>4.9450000000000003</v>
      </c>
      <c r="N1427" s="43"/>
      <c r="O1427" s="57"/>
      <c r="P1427" s="57">
        <v>4.8</v>
      </c>
      <c r="Q1427" s="57">
        <v>3.8</v>
      </c>
      <c r="R1427" s="57">
        <v>4.8</v>
      </c>
      <c r="S1427" s="24" t="s">
        <v>5346</v>
      </c>
      <c r="T1427" s="26"/>
      <c r="U1427" s="24" t="s">
        <v>867</v>
      </c>
      <c r="V1427" s="58"/>
      <c r="W1427" s="58"/>
      <c r="X1427" s="26">
        <v>0</v>
      </c>
      <c r="Y1427" s="26">
        <v>0</v>
      </c>
      <c r="Z1427" s="26">
        <v>0</v>
      </c>
      <c r="AA1427" s="26"/>
      <c r="AB1427" s="58"/>
      <c r="AC1427" s="24"/>
      <c r="AD1427" s="26" t="s">
        <v>4135</v>
      </c>
      <c r="AE1427" s="26">
        <v>0</v>
      </c>
      <c r="AF1427" s="26"/>
      <c r="AG1427" s="26"/>
      <c r="AH1427" s="26"/>
      <c r="AI1427" s="26"/>
      <c r="AJ1427" s="26" t="s">
        <v>1631</v>
      </c>
      <c r="AK1427" s="24"/>
      <c r="AL1427" s="24"/>
      <c r="AM1427" s="26"/>
      <c r="AN1427" s="26"/>
      <c r="AO1427" s="26"/>
      <c r="AP1427" s="26"/>
      <c r="AQ1427" s="26"/>
      <c r="AR1427" s="26" t="s">
        <v>129</v>
      </c>
      <c r="AS1427" s="26"/>
      <c r="AT1427" s="26"/>
      <c r="AU1427" s="26" t="s">
        <v>128</v>
      </c>
      <c r="AV1427" s="26" t="s">
        <v>128</v>
      </c>
      <c r="AW1427" s="26" t="s">
        <v>128</v>
      </c>
      <c r="AX1427" s="26" t="s">
        <v>129</v>
      </c>
      <c r="AY1427" s="26"/>
      <c r="AZ1427" s="26" t="s">
        <v>4147</v>
      </c>
      <c r="BA1427" s="41"/>
    </row>
    <row r="1428" spans="1:53" ht="16.05" customHeight="1" x14ac:dyDescent="0.3">
      <c r="A1428" s="23">
        <v>2015</v>
      </c>
      <c r="B1428" s="24" t="s">
        <v>123</v>
      </c>
      <c r="C1428" s="24" t="s">
        <v>124</v>
      </c>
      <c r="D1428" s="24" t="s">
        <v>4148</v>
      </c>
      <c r="E1428" s="25">
        <v>42012</v>
      </c>
      <c r="F1428" s="38">
        <v>0.78109259259259256</v>
      </c>
      <c r="G1428" s="22">
        <v>42012</v>
      </c>
      <c r="H1428" s="37">
        <v>0.86442129629629638</v>
      </c>
      <c r="I1428" s="34" t="s">
        <v>6250</v>
      </c>
      <c r="J1428" s="43">
        <v>37.090000000000003</v>
      </c>
      <c r="K1428" s="43">
        <v>36.805999999999997</v>
      </c>
      <c r="L1428" s="56">
        <v>8</v>
      </c>
      <c r="M1428" s="43">
        <v>4.5</v>
      </c>
      <c r="N1428" s="43">
        <v>4.5999999999999996</v>
      </c>
      <c r="O1428" s="57"/>
      <c r="P1428" s="57">
        <v>4.2</v>
      </c>
      <c r="Q1428" s="57">
        <v>3.7</v>
      </c>
      <c r="R1428" s="57">
        <v>4.5999999999999996</v>
      </c>
      <c r="S1428" s="24" t="s">
        <v>5443</v>
      </c>
      <c r="T1428" s="26"/>
      <c r="U1428" s="24" t="s">
        <v>867</v>
      </c>
      <c r="V1428" s="58"/>
      <c r="W1428" s="58"/>
      <c r="X1428" s="26">
        <v>0</v>
      </c>
      <c r="Y1428" s="26">
        <v>0</v>
      </c>
      <c r="Z1428" s="26">
        <v>0</v>
      </c>
      <c r="AA1428" s="26"/>
      <c r="AB1428" s="58"/>
      <c r="AC1428" s="24"/>
      <c r="AD1428" s="26">
        <v>15</v>
      </c>
      <c r="AE1428" s="26">
        <v>0</v>
      </c>
      <c r="AF1428" s="26"/>
      <c r="AG1428" s="26"/>
      <c r="AH1428" s="26"/>
      <c r="AI1428" s="26"/>
      <c r="AJ1428" s="26" t="s">
        <v>1631</v>
      </c>
      <c r="AK1428" s="24"/>
      <c r="AL1428" s="24"/>
      <c r="AM1428" s="26"/>
      <c r="AN1428" s="26"/>
      <c r="AO1428" s="26"/>
      <c r="AP1428" s="26"/>
      <c r="AQ1428" s="26"/>
      <c r="AR1428" s="26" t="s">
        <v>129</v>
      </c>
      <c r="AS1428" s="26"/>
      <c r="AT1428" s="26"/>
      <c r="AU1428" s="26" t="s">
        <v>128</v>
      </c>
      <c r="AV1428" s="26" t="s">
        <v>128</v>
      </c>
      <c r="AW1428" s="26" t="s">
        <v>128</v>
      </c>
      <c r="AX1428" s="26" t="s">
        <v>129</v>
      </c>
      <c r="AY1428" s="26"/>
      <c r="AZ1428" s="26" t="s">
        <v>4149</v>
      </c>
      <c r="BA1428" s="41"/>
    </row>
    <row r="1429" spans="1:53" ht="16.05" customHeight="1" x14ac:dyDescent="0.3">
      <c r="A1429" s="23">
        <v>2015</v>
      </c>
      <c r="B1429" s="24" t="s">
        <v>130</v>
      </c>
      <c r="C1429" s="24" t="s">
        <v>131</v>
      </c>
      <c r="D1429" s="24" t="s">
        <v>253</v>
      </c>
      <c r="E1429" s="25">
        <v>42014</v>
      </c>
      <c r="F1429" s="38">
        <v>0.28543518518518518</v>
      </c>
      <c r="G1429" s="22">
        <v>42014</v>
      </c>
      <c r="H1429" s="37">
        <v>0.6187731481481481</v>
      </c>
      <c r="I1429" s="34" t="s">
        <v>6250</v>
      </c>
      <c r="J1429" s="43">
        <v>40.19</v>
      </c>
      <c r="K1429" s="43">
        <v>77.209999999999994</v>
      </c>
      <c r="L1429" s="56">
        <v>15</v>
      </c>
      <c r="M1429" s="35">
        <v>5.1070000000000002</v>
      </c>
      <c r="N1429" s="43"/>
      <c r="O1429" s="57"/>
      <c r="P1429" s="57">
        <v>5</v>
      </c>
      <c r="Q1429" s="57">
        <v>4.8</v>
      </c>
      <c r="R1429" s="57">
        <v>5</v>
      </c>
      <c r="S1429" s="24" t="s">
        <v>5364</v>
      </c>
      <c r="T1429" s="26"/>
      <c r="U1429" s="24" t="s">
        <v>867</v>
      </c>
      <c r="V1429" s="58"/>
      <c r="W1429" s="58"/>
      <c r="X1429" s="26">
        <v>0</v>
      </c>
      <c r="Y1429" s="26">
        <v>0</v>
      </c>
      <c r="Z1429" s="26">
        <v>0</v>
      </c>
      <c r="AA1429" s="26"/>
      <c r="AB1429" s="58"/>
      <c r="AC1429" s="24"/>
      <c r="AD1429" s="26">
        <v>560</v>
      </c>
      <c r="AE1429" s="26">
        <v>3</v>
      </c>
      <c r="AF1429" s="26"/>
      <c r="AG1429" s="26"/>
      <c r="AH1429" s="26"/>
      <c r="AI1429" s="26"/>
      <c r="AJ1429" s="26" t="s">
        <v>1631</v>
      </c>
      <c r="AK1429" s="24"/>
      <c r="AL1429" s="24"/>
      <c r="AM1429" s="26"/>
      <c r="AN1429" s="26"/>
      <c r="AO1429" s="26"/>
      <c r="AP1429" s="26"/>
      <c r="AQ1429" s="26"/>
      <c r="AR1429" s="26" t="s">
        <v>129</v>
      </c>
      <c r="AS1429" s="26"/>
      <c r="AT1429" s="26"/>
      <c r="AU1429" s="26" t="s">
        <v>128</v>
      </c>
      <c r="AV1429" s="26" t="s">
        <v>128</v>
      </c>
      <c r="AW1429" s="26" t="s">
        <v>128</v>
      </c>
      <c r="AX1429" s="26" t="s">
        <v>129</v>
      </c>
      <c r="AY1429" s="26"/>
      <c r="AZ1429" s="26" t="s">
        <v>4150</v>
      </c>
      <c r="BA1429" s="41"/>
    </row>
    <row r="1430" spans="1:53" ht="16.05" customHeight="1" x14ac:dyDescent="0.3">
      <c r="A1430" s="23">
        <v>2015</v>
      </c>
      <c r="B1430" s="24" t="s">
        <v>187</v>
      </c>
      <c r="C1430" s="24" t="s">
        <v>188</v>
      </c>
      <c r="D1430" s="24" t="s">
        <v>3578</v>
      </c>
      <c r="E1430" s="25">
        <v>42014</v>
      </c>
      <c r="F1430" s="38">
        <v>0.71051620370370372</v>
      </c>
      <c r="G1430" s="22">
        <v>42014</v>
      </c>
      <c r="H1430" s="37">
        <v>0.85635416666666664</v>
      </c>
      <c r="I1430" s="34" t="s">
        <v>6250</v>
      </c>
      <c r="J1430" s="43">
        <v>28.64</v>
      </c>
      <c r="K1430" s="43">
        <v>51.85</v>
      </c>
      <c r="L1430" s="56">
        <v>21.8</v>
      </c>
      <c r="M1430" s="35">
        <v>4.8369999999999997</v>
      </c>
      <c r="N1430" s="43"/>
      <c r="O1430" s="57"/>
      <c r="P1430" s="57">
        <v>5</v>
      </c>
      <c r="Q1430" s="57">
        <v>4.0999999999999996</v>
      </c>
      <c r="R1430" s="57">
        <v>5</v>
      </c>
      <c r="S1430" s="24" t="s">
        <v>5546</v>
      </c>
      <c r="T1430" s="26"/>
      <c r="U1430" s="24" t="s">
        <v>867</v>
      </c>
      <c r="V1430" s="58"/>
      <c r="W1430" s="58"/>
      <c r="X1430" s="26">
        <v>0</v>
      </c>
      <c r="Y1430" s="26">
        <v>0</v>
      </c>
      <c r="Z1430" s="26">
        <v>0</v>
      </c>
      <c r="AA1430" s="26"/>
      <c r="AB1430" s="58"/>
      <c r="AC1430" s="24"/>
      <c r="AD1430" s="26" t="s">
        <v>4135</v>
      </c>
      <c r="AE1430" s="26">
        <v>0</v>
      </c>
      <c r="AF1430" s="26"/>
      <c r="AG1430" s="26"/>
      <c r="AH1430" s="26"/>
      <c r="AI1430" s="26"/>
      <c r="AJ1430" s="26" t="s">
        <v>3493</v>
      </c>
      <c r="AK1430" s="24"/>
      <c r="AL1430" s="24" t="s">
        <v>3580</v>
      </c>
      <c r="AM1430" s="26"/>
      <c r="AN1430" s="26"/>
      <c r="AO1430" s="26"/>
      <c r="AP1430" s="26"/>
      <c r="AQ1430" s="26"/>
      <c r="AR1430" s="26" t="s">
        <v>129</v>
      </c>
      <c r="AS1430" s="26"/>
      <c r="AT1430" s="26"/>
      <c r="AU1430" s="26" t="s">
        <v>128</v>
      </c>
      <c r="AV1430" s="26" t="s">
        <v>128</v>
      </c>
      <c r="AW1430" s="26" t="s">
        <v>128</v>
      </c>
      <c r="AX1430" s="26" t="s">
        <v>129</v>
      </c>
      <c r="AY1430" s="26"/>
      <c r="AZ1430" s="26" t="s">
        <v>4151</v>
      </c>
      <c r="BA1430" s="41"/>
    </row>
    <row r="1431" spans="1:53" ht="16.05" customHeight="1" x14ac:dyDescent="0.3">
      <c r="A1431" s="23">
        <v>2015</v>
      </c>
      <c r="B1431" s="24" t="s">
        <v>187</v>
      </c>
      <c r="C1431" s="24" t="s">
        <v>188</v>
      </c>
      <c r="D1431" s="24" t="s">
        <v>3578</v>
      </c>
      <c r="E1431" s="25">
        <v>42015</v>
      </c>
      <c r="F1431" s="38">
        <v>0.38754594907407408</v>
      </c>
      <c r="G1431" s="22">
        <v>42015</v>
      </c>
      <c r="H1431" s="37">
        <v>0.5333796296296297</v>
      </c>
      <c r="I1431" s="34" t="s">
        <v>6250</v>
      </c>
      <c r="J1431" s="43">
        <v>28.114999999999998</v>
      </c>
      <c r="K1431" s="43">
        <v>51.939</v>
      </c>
      <c r="L1431" s="56">
        <v>12</v>
      </c>
      <c r="M1431" s="43">
        <v>3.9670000000000001</v>
      </c>
      <c r="N1431" s="43"/>
      <c r="O1431" s="57"/>
      <c r="P1431" s="57">
        <v>3.9</v>
      </c>
      <c r="Q1431" s="57">
        <v>2.8</v>
      </c>
      <c r="R1431" s="57">
        <v>4.2</v>
      </c>
      <c r="S1431" s="24" t="s">
        <v>6046</v>
      </c>
      <c r="T1431" s="26"/>
      <c r="U1431" s="24" t="s">
        <v>867</v>
      </c>
      <c r="V1431" s="58"/>
      <c r="W1431" s="58"/>
      <c r="X1431" s="26">
        <v>0</v>
      </c>
      <c r="Y1431" s="26">
        <v>0</v>
      </c>
      <c r="Z1431" s="26">
        <v>0</v>
      </c>
      <c r="AA1431" s="26"/>
      <c r="AB1431" s="58"/>
      <c r="AC1431" s="24"/>
      <c r="AD1431" s="26" t="s">
        <v>2152</v>
      </c>
      <c r="AE1431" s="26" t="s">
        <v>232</v>
      </c>
      <c r="AF1431" s="26"/>
      <c r="AG1431" s="26"/>
      <c r="AH1431" s="26"/>
      <c r="AI1431" s="26"/>
      <c r="AJ1431" s="26" t="s">
        <v>3493</v>
      </c>
      <c r="AK1431" s="24"/>
      <c r="AL1431" s="24" t="s">
        <v>3580</v>
      </c>
      <c r="AM1431" s="26"/>
      <c r="AN1431" s="26"/>
      <c r="AO1431" s="26"/>
      <c r="AP1431" s="26"/>
      <c r="AQ1431" s="26"/>
      <c r="AR1431" s="26" t="s">
        <v>129</v>
      </c>
      <c r="AS1431" s="26"/>
      <c r="AT1431" s="26"/>
      <c r="AU1431" s="26" t="s">
        <v>128</v>
      </c>
      <c r="AV1431" s="26" t="s">
        <v>128</v>
      </c>
      <c r="AW1431" s="26" t="s">
        <v>128</v>
      </c>
      <c r="AX1431" s="26" t="s">
        <v>129</v>
      </c>
      <c r="AY1431" s="26"/>
      <c r="AZ1431" s="26" t="s">
        <v>4152</v>
      </c>
      <c r="BA1431" s="41"/>
    </row>
    <row r="1432" spans="1:53" ht="16.05" customHeight="1" x14ac:dyDescent="0.3">
      <c r="A1432" s="23">
        <v>2015</v>
      </c>
      <c r="B1432" s="24" t="s">
        <v>838</v>
      </c>
      <c r="C1432" s="24" t="s">
        <v>2244</v>
      </c>
      <c r="D1432" s="24" t="s">
        <v>4153</v>
      </c>
      <c r="E1432" s="25">
        <v>42017</v>
      </c>
      <c r="F1432" s="38">
        <v>0.46979398148148149</v>
      </c>
      <c r="G1432" s="22">
        <v>42017</v>
      </c>
      <c r="H1432" s="37">
        <v>0.30312500000000003</v>
      </c>
      <c r="I1432" s="34" t="s">
        <v>6250</v>
      </c>
      <c r="J1432" s="43">
        <v>18.399999999999999</v>
      </c>
      <c r="K1432" s="43">
        <v>-71.14</v>
      </c>
      <c r="L1432" s="56">
        <v>21.3</v>
      </c>
      <c r="M1432" s="35">
        <v>4.8390000000000004</v>
      </c>
      <c r="N1432" s="43"/>
      <c r="O1432" s="57"/>
      <c r="P1432" s="57">
        <v>4.8</v>
      </c>
      <c r="Q1432" s="57">
        <v>4.0999999999999996</v>
      </c>
      <c r="R1432" s="57">
        <v>4.7</v>
      </c>
      <c r="S1432" s="24" t="s">
        <v>5546</v>
      </c>
      <c r="T1432" s="26"/>
      <c r="U1432" s="24" t="s">
        <v>867</v>
      </c>
      <c r="V1432" s="58"/>
      <c r="W1432" s="58"/>
      <c r="X1432" s="26">
        <v>0</v>
      </c>
      <c r="Y1432" s="26">
        <v>0</v>
      </c>
      <c r="Z1432" s="26">
        <v>0</v>
      </c>
      <c r="AA1432" s="26"/>
      <c r="AB1432" s="58"/>
      <c r="AC1432" s="24"/>
      <c r="AD1432" s="26">
        <v>3</v>
      </c>
      <c r="AE1432" s="26">
        <v>1</v>
      </c>
      <c r="AF1432" s="26"/>
      <c r="AG1432" s="26"/>
      <c r="AH1432" s="26"/>
      <c r="AI1432" s="26"/>
      <c r="AJ1432" s="26" t="s">
        <v>1631</v>
      </c>
      <c r="AK1432" s="24"/>
      <c r="AL1432" s="24"/>
      <c r="AM1432" s="26"/>
      <c r="AN1432" s="26"/>
      <c r="AO1432" s="26"/>
      <c r="AP1432" s="26"/>
      <c r="AQ1432" s="26"/>
      <c r="AR1432" s="26" t="s">
        <v>129</v>
      </c>
      <c r="AS1432" s="26"/>
      <c r="AT1432" s="26"/>
      <c r="AU1432" s="26" t="s">
        <v>128</v>
      </c>
      <c r="AV1432" s="26" t="s">
        <v>128</v>
      </c>
      <c r="AW1432" s="26" t="s">
        <v>128</v>
      </c>
      <c r="AX1432" s="26" t="s">
        <v>129</v>
      </c>
      <c r="AY1432" s="26"/>
      <c r="AZ1432" s="26" t="s">
        <v>4154</v>
      </c>
      <c r="BA1432" s="41"/>
    </row>
    <row r="1433" spans="1:53" ht="16.05" customHeight="1" x14ac:dyDescent="0.3">
      <c r="A1433" s="23">
        <v>2015</v>
      </c>
      <c r="B1433" s="24" t="s">
        <v>130</v>
      </c>
      <c r="C1433" s="24" t="s">
        <v>131</v>
      </c>
      <c r="D1433" s="24" t="s">
        <v>138</v>
      </c>
      <c r="E1433" s="25">
        <v>42018</v>
      </c>
      <c r="F1433" s="38">
        <v>0.22337731481481482</v>
      </c>
      <c r="G1433" s="22">
        <v>42018</v>
      </c>
      <c r="H1433" s="37">
        <v>0.55671296296296291</v>
      </c>
      <c r="I1433" s="34" t="s">
        <v>6250</v>
      </c>
      <c r="J1433" s="43">
        <v>29.2</v>
      </c>
      <c r="K1433" s="43">
        <v>103.37</v>
      </c>
      <c r="L1433" s="56">
        <v>23.6</v>
      </c>
      <c r="M1433" s="35">
        <v>4.9210000000000003</v>
      </c>
      <c r="N1433" s="43"/>
      <c r="O1433" s="57"/>
      <c r="P1433" s="57">
        <v>5.2</v>
      </c>
      <c r="Q1433" s="57">
        <v>4.4000000000000004</v>
      </c>
      <c r="R1433" s="57">
        <v>5</v>
      </c>
      <c r="S1433" s="24" t="s">
        <v>5371</v>
      </c>
      <c r="T1433" s="26" t="s">
        <v>139</v>
      </c>
      <c r="U1433" s="24" t="s">
        <v>867</v>
      </c>
      <c r="V1433" s="58"/>
      <c r="W1433" s="58"/>
      <c r="X1433" s="26">
        <v>0</v>
      </c>
      <c r="Y1433" s="26">
        <v>0</v>
      </c>
      <c r="Z1433" s="26">
        <v>17</v>
      </c>
      <c r="AA1433" s="26"/>
      <c r="AB1433" s="58"/>
      <c r="AC1433" s="24"/>
      <c r="AD1433" s="26">
        <v>13355</v>
      </c>
      <c r="AE1433" s="26">
        <v>13</v>
      </c>
      <c r="AF1433" s="26"/>
      <c r="AG1433" s="26"/>
      <c r="AH1433" s="26"/>
      <c r="AI1433" s="26"/>
      <c r="AJ1433" s="26" t="s">
        <v>1631</v>
      </c>
      <c r="AK1433" s="24"/>
      <c r="AL1433" s="24"/>
      <c r="AM1433" s="26"/>
      <c r="AN1433" s="26"/>
      <c r="AO1433" s="26"/>
      <c r="AP1433" s="26"/>
      <c r="AQ1433" s="26"/>
      <c r="AR1433" s="26" t="s">
        <v>129</v>
      </c>
      <c r="AS1433" s="26"/>
      <c r="AT1433" s="26"/>
      <c r="AU1433" s="26" t="s">
        <v>128</v>
      </c>
      <c r="AV1433" s="26" t="s">
        <v>128</v>
      </c>
      <c r="AW1433" s="26" t="s">
        <v>128</v>
      </c>
      <c r="AX1433" s="26" t="s">
        <v>129</v>
      </c>
      <c r="AY1433" s="26"/>
      <c r="AZ1433" s="26" t="s">
        <v>4155</v>
      </c>
      <c r="BA1433" s="41"/>
    </row>
    <row r="1434" spans="1:53" ht="16.05" customHeight="1" x14ac:dyDescent="0.3">
      <c r="A1434" s="23">
        <v>2015</v>
      </c>
      <c r="B1434" s="24" t="s">
        <v>187</v>
      </c>
      <c r="C1434" s="24" t="s">
        <v>188</v>
      </c>
      <c r="D1434" s="24" t="s">
        <v>3812</v>
      </c>
      <c r="E1434" s="25">
        <v>42018</v>
      </c>
      <c r="F1434" s="38">
        <v>0.40838379629629634</v>
      </c>
      <c r="G1434" s="22">
        <v>42018</v>
      </c>
      <c r="H1434" s="37">
        <v>0.55421296296296296</v>
      </c>
      <c r="I1434" s="34" t="s">
        <v>6250</v>
      </c>
      <c r="J1434" s="43">
        <v>32.777999999999999</v>
      </c>
      <c r="K1434" s="43">
        <v>46.921999999999997</v>
      </c>
      <c r="L1434" s="56">
        <v>22</v>
      </c>
      <c r="M1434" s="43">
        <v>4.6369999999999996</v>
      </c>
      <c r="N1434" s="43"/>
      <c r="O1434" s="57"/>
      <c r="P1434" s="57">
        <v>4.3</v>
      </c>
      <c r="Q1434" s="57">
        <v>3.8</v>
      </c>
      <c r="R1434" s="57">
        <v>4.7</v>
      </c>
      <c r="S1434" s="24" t="s">
        <v>6054</v>
      </c>
      <c r="T1434" s="26"/>
      <c r="U1434" s="24" t="s">
        <v>867</v>
      </c>
      <c r="V1434" s="58"/>
      <c r="W1434" s="58"/>
      <c r="X1434" s="26">
        <v>0</v>
      </c>
      <c r="Y1434" s="26">
        <v>0</v>
      </c>
      <c r="Z1434" s="26">
        <v>0</v>
      </c>
      <c r="AA1434" s="26"/>
      <c r="AB1434" s="58"/>
      <c r="AC1434" s="24"/>
      <c r="AD1434" s="26" t="s">
        <v>1050</v>
      </c>
      <c r="AE1434" s="26">
        <v>0</v>
      </c>
      <c r="AF1434" s="26"/>
      <c r="AG1434" s="26"/>
      <c r="AH1434" s="26"/>
      <c r="AI1434" s="26"/>
      <c r="AJ1434" s="26" t="s">
        <v>3476</v>
      </c>
      <c r="AK1434" s="24"/>
      <c r="AL1434" s="24" t="s">
        <v>4157</v>
      </c>
      <c r="AM1434" s="26"/>
      <c r="AN1434" s="26"/>
      <c r="AO1434" s="26"/>
      <c r="AP1434" s="26"/>
      <c r="AQ1434" s="26"/>
      <c r="AR1434" s="26" t="s">
        <v>129</v>
      </c>
      <c r="AS1434" s="26"/>
      <c r="AT1434" s="26"/>
      <c r="AU1434" s="26" t="s">
        <v>128</v>
      </c>
      <c r="AV1434" s="26" t="s">
        <v>128</v>
      </c>
      <c r="AW1434" s="26" t="s">
        <v>128</v>
      </c>
      <c r="AX1434" s="26" t="s">
        <v>129</v>
      </c>
      <c r="AY1434" s="26"/>
      <c r="AZ1434" s="26" t="s">
        <v>4156</v>
      </c>
      <c r="BA1434" s="41"/>
    </row>
    <row r="1435" spans="1:53" ht="16.05" customHeight="1" x14ac:dyDescent="0.3">
      <c r="A1435" s="23">
        <v>2015</v>
      </c>
      <c r="B1435" s="24" t="s">
        <v>130</v>
      </c>
      <c r="C1435" s="24" t="s">
        <v>131</v>
      </c>
      <c r="D1435" s="24" t="s">
        <v>322</v>
      </c>
      <c r="E1435" s="25">
        <v>42022</v>
      </c>
      <c r="F1435" s="38">
        <v>0.12598668981481481</v>
      </c>
      <c r="G1435" s="22">
        <v>42022</v>
      </c>
      <c r="H1435" s="37">
        <v>0.45931712962962962</v>
      </c>
      <c r="I1435" s="34" t="s">
        <v>6250</v>
      </c>
      <c r="J1435" s="43">
        <v>35.837000000000003</v>
      </c>
      <c r="K1435" s="43">
        <v>115.539</v>
      </c>
      <c r="L1435" s="56">
        <v>10</v>
      </c>
      <c r="M1435" s="43">
        <v>4.4400000000000004</v>
      </c>
      <c r="N1435" s="43"/>
      <c r="O1435" s="57"/>
      <c r="P1435" s="57">
        <v>4.0999999999999996</v>
      </c>
      <c r="Q1435" s="57">
        <v>3.4</v>
      </c>
      <c r="R1435" s="57">
        <v>3.9</v>
      </c>
      <c r="S1435" s="67" t="s">
        <v>5110</v>
      </c>
      <c r="T1435" s="26" t="s">
        <v>497</v>
      </c>
      <c r="U1435" s="24" t="s">
        <v>867</v>
      </c>
      <c r="V1435" s="58"/>
      <c r="W1435" s="58"/>
      <c r="X1435" s="26">
        <v>0</v>
      </c>
      <c r="Y1435" s="26">
        <v>0</v>
      </c>
      <c r="Z1435" s="26">
        <v>0</v>
      </c>
      <c r="AA1435" s="26"/>
      <c r="AB1435" s="58"/>
      <c r="AC1435" s="24"/>
      <c r="AD1435" s="26">
        <v>24</v>
      </c>
      <c r="AE1435" s="26">
        <v>0</v>
      </c>
      <c r="AF1435" s="26"/>
      <c r="AG1435" s="26"/>
      <c r="AH1435" s="26"/>
      <c r="AI1435" s="26"/>
      <c r="AJ1435" s="26" t="s">
        <v>1631</v>
      </c>
      <c r="AK1435" s="24"/>
      <c r="AL1435" s="24"/>
      <c r="AM1435" s="26"/>
      <c r="AN1435" s="26"/>
      <c r="AO1435" s="26"/>
      <c r="AP1435" s="26"/>
      <c r="AQ1435" s="26"/>
      <c r="AR1435" s="26" t="s">
        <v>129</v>
      </c>
      <c r="AS1435" s="26"/>
      <c r="AT1435" s="26"/>
      <c r="AU1435" s="26" t="s">
        <v>128</v>
      </c>
      <c r="AV1435" s="26" t="s">
        <v>128</v>
      </c>
      <c r="AW1435" s="26" t="s">
        <v>128</v>
      </c>
      <c r="AX1435" s="26" t="s">
        <v>129</v>
      </c>
      <c r="AY1435" s="26"/>
      <c r="AZ1435" s="26" t="s">
        <v>4158</v>
      </c>
      <c r="BA1435" s="41"/>
    </row>
    <row r="1436" spans="1:53" ht="16.05" customHeight="1" x14ac:dyDescent="0.3">
      <c r="A1436" s="23">
        <v>2015</v>
      </c>
      <c r="B1436" s="24" t="s">
        <v>130</v>
      </c>
      <c r="C1436" s="24" t="s">
        <v>131</v>
      </c>
      <c r="D1436" s="24" t="s">
        <v>253</v>
      </c>
      <c r="E1436" s="25">
        <v>42024</v>
      </c>
      <c r="F1436" s="38">
        <v>0.31618032407407409</v>
      </c>
      <c r="G1436" s="22">
        <v>42024</v>
      </c>
      <c r="H1436" s="37">
        <v>0.64951388888888884</v>
      </c>
      <c r="I1436" s="34" t="s">
        <v>6250</v>
      </c>
      <c r="J1436" s="43">
        <v>42.140999999999998</v>
      </c>
      <c r="K1436" s="43">
        <v>84.51</v>
      </c>
      <c r="L1436" s="56">
        <v>10</v>
      </c>
      <c r="M1436" s="43">
        <v>4.9000000000000004</v>
      </c>
      <c r="N1436" s="43"/>
      <c r="O1436" s="57"/>
      <c r="P1436" s="57">
        <v>4.8</v>
      </c>
      <c r="Q1436" s="57">
        <v>4</v>
      </c>
      <c r="R1436" s="57">
        <v>4.5</v>
      </c>
      <c r="S1436" s="67" t="s">
        <v>5110</v>
      </c>
      <c r="T1436" s="26"/>
      <c r="U1436" s="24" t="s">
        <v>867</v>
      </c>
      <c r="V1436" s="58"/>
      <c r="W1436" s="58"/>
      <c r="X1436" s="26">
        <v>0</v>
      </c>
      <c r="Y1436" s="26">
        <v>0</v>
      </c>
      <c r="Z1436" s="26">
        <v>0</v>
      </c>
      <c r="AA1436" s="26"/>
      <c r="AB1436" s="58"/>
      <c r="AC1436" s="24"/>
      <c r="AD1436" s="26">
        <v>1530</v>
      </c>
      <c r="AE1436" s="26">
        <v>0</v>
      </c>
      <c r="AF1436" s="26"/>
      <c r="AG1436" s="26"/>
      <c r="AH1436" s="26"/>
      <c r="AI1436" s="26"/>
      <c r="AJ1436" s="26" t="s">
        <v>1631</v>
      </c>
      <c r="AK1436" s="24" t="s">
        <v>3954</v>
      </c>
      <c r="AL1436" s="24"/>
      <c r="AM1436" s="26"/>
      <c r="AN1436" s="26"/>
      <c r="AO1436" s="26"/>
      <c r="AP1436" s="26"/>
      <c r="AQ1436" s="26"/>
      <c r="AR1436" s="26" t="s">
        <v>129</v>
      </c>
      <c r="AS1436" s="26"/>
      <c r="AT1436" s="26"/>
      <c r="AU1436" s="26" t="s">
        <v>128</v>
      </c>
      <c r="AV1436" s="26" t="s">
        <v>128</v>
      </c>
      <c r="AW1436" s="26" t="s">
        <v>128</v>
      </c>
      <c r="AX1436" s="26" t="s">
        <v>129</v>
      </c>
      <c r="AY1436" s="26"/>
      <c r="AZ1436" s="26" t="s">
        <v>4159</v>
      </c>
      <c r="BA1436" s="41"/>
    </row>
    <row r="1437" spans="1:53" ht="16.05" customHeight="1" x14ac:dyDescent="0.3">
      <c r="A1437" s="23">
        <v>2015</v>
      </c>
      <c r="B1437" s="24" t="s">
        <v>159</v>
      </c>
      <c r="C1437" s="24" t="s">
        <v>694</v>
      </c>
      <c r="D1437" s="24" t="s">
        <v>3764</v>
      </c>
      <c r="E1437" s="25">
        <v>42025</v>
      </c>
      <c r="F1437" s="38">
        <v>6.2592592592592589E-2</v>
      </c>
      <c r="G1437" s="22">
        <v>42025</v>
      </c>
      <c r="H1437" s="37">
        <v>0.10425925925925926</v>
      </c>
      <c r="I1437" s="34" t="s">
        <v>6250</v>
      </c>
      <c r="J1437" s="43">
        <v>42.74</v>
      </c>
      <c r="K1437" s="43">
        <v>20.350000000000001</v>
      </c>
      <c r="L1437" s="56">
        <v>17.100000000000001</v>
      </c>
      <c r="M1437" s="43">
        <v>4.2</v>
      </c>
      <c r="N1437" s="43"/>
      <c r="O1437" s="57"/>
      <c r="P1437" s="57">
        <v>4.3</v>
      </c>
      <c r="Q1437" s="57"/>
      <c r="R1437" s="57">
        <v>4.2</v>
      </c>
      <c r="S1437" s="24" t="s">
        <v>5277</v>
      </c>
      <c r="T1437" s="26" t="s">
        <v>139</v>
      </c>
      <c r="U1437" s="24" t="s">
        <v>867</v>
      </c>
      <c r="V1437" s="58"/>
      <c r="W1437" s="58"/>
      <c r="X1437" s="26">
        <v>0</v>
      </c>
      <c r="Y1437" s="26">
        <v>0</v>
      </c>
      <c r="Z1437" s="26">
        <v>0</v>
      </c>
      <c r="AA1437" s="26"/>
      <c r="AB1437" s="58"/>
      <c r="AC1437" s="24"/>
      <c r="AD1437" s="26">
        <v>1</v>
      </c>
      <c r="AE1437" s="26">
        <v>0</v>
      </c>
      <c r="AF1437" s="26"/>
      <c r="AG1437" s="26"/>
      <c r="AH1437" s="26"/>
      <c r="AI1437" s="26"/>
      <c r="AJ1437" s="26" t="s">
        <v>1631</v>
      </c>
      <c r="AK1437" s="24"/>
      <c r="AL1437" s="24"/>
      <c r="AM1437" s="26"/>
      <c r="AN1437" s="26"/>
      <c r="AO1437" s="26"/>
      <c r="AP1437" s="26"/>
      <c r="AQ1437" s="26"/>
      <c r="AR1437" s="26" t="s">
        <v>129</v>
      </c>
      <c r="AS1437" s="26"/>
      <c r="AT1437" s="26"/>
      <c r="AU1437" s="26" t="s">
        <v>128</v>
      </c>
      <c r="AV1437" s="26" t="s">
        <v>128</v>
      </c>
      <c r="AW1437" s="26" t="s">
        <v>128</v>
      </c>
      <c r="AX1437" s="26" t="s">
        <v>129</v>
      </c>
      <c r="AY1437" s="26"/>
      <c r="AZ1437" s="26" t="s">
        <v>4161</v>
      </c>
      <c r="BA1437" s="41"/>
    </row>
    <row r="1438" spans="1:53" ht="16.05" customHeight="1" x14ac:dyDescent="0.3">
      <c r="A1438" s="23">
        <v>2015</v>
      </c>
      <c r="B1438" s="24" t="s">
        <v>123</v>
      </c>
      <c r="C1438" s="24" t="s">
        <v>124</v>
      </c>
      <c r="D1438" s="24" t="s">
        <v>556</v>
      </c>
      <c r="E1438" s="25">
        <v>42025</v>
      </c>
      <c r="F1438" s="38">
        <v>0.58199074074074075</v>
      </c>
      <c r="G1438" s="22">
        <v>42025</v>
      </c>
      <c r="H1438" s="37">
        <v>0.66532407407407412</v>
      </c>
      <c r="I1438" s="34" t="s">
        <v>6250</v>
      </c>
      <c r="J1438" s="43">
        <v>38.316000000000003</v>
      </c>
      <c r="K1438" s="43">
        <v>42.823999999999998</v>
      </c>
      <c r="L1438" s="56">
        <v>13.6</v>
      </c>
      <c r="M1438" s="43">
        <v>4.4000000000000004</v>
      </c>
      <c r="N1438" s="43"/>
      <c r="O1438" s="57"/>
      <c r="P1438" s="57">
        <v>4.5</v>
      </c>
      <c r="Q1438" s="57">
        <v>3.7</v>
      </c>
      <c r="R1438" s="57">
        <v>4.4000000000000004</v>
      </c>
      <c r="S1438" s="24" t="s">
        <v>5417</v>
      </c>
      <c r="T1438" s="26"/>
      <c r="U1438" s="24" t="s">
        <v>867</v>
      </c>
      <c r="V1438" s="58"/>
      <c r="W1438" s="58"/>
      <c r="X1438" s="26">
        <v>0</v>
      </c>
      <c r="Y1438" s="26">
        <v>0</v>
      </c>
      <c r="Z1438" s="26">
        <v>0</v>
      </c>
      <c r="AA1438" s="26"/>
      <c r="AB1438" s="58"/>
      <c r="AC1438" s="24"/>
      <c r="AD1438" s="26">
        <v>8</v>
      </c>
      <c r="AE1438" s="26">
        <v>0</v>
      </c>
      <c r="AF1438" s="26"/>
      <c r="AG1438" s="26"/>
      <c r="AH1438" s="26"/>
      <c r="AI1438" s="26"/>
      <c r="AJ1438" s="26" t="s">
        <v>1631</v>
      </c>
      <c r="AK1438" s="24"/>
      <c r="AL1438" s="24"/>
      <c r="AM1438" s="26"/>
      <c r="AN1438" s="26"/>
      <c r="AO1438" s="26"/>
      <c r="AP1438" s="26"/>
      <c r="AQ1438" s="26"/>
      <c r="AR1438" s="26" t="s">
        <v>129</v>
      </c>
      <c r="AS1438" s="26"/>
      <c r="AT1438" s="26"/>
      <c r="AU1438" s="26" t="s">
        <v>128</v>
      </c>
      <c r="AV1438" s="26" t="s">
        <v>128</v>
      </c>
      <c r="AW1438" s="26" t="s">
        <v>128</v>
      </c>
      <c r="AX1438" s="26" t="s">
        <v>129</v>
      </c>
      <c r="AY1438" s="26"/>
      <c r="AZ1438" s="26" t="s">
        <v>4160</v>
      </c>
      <c r="BA1438" s="41"/>
    </row>
    <row r="1439" spans="1:53" ht="16.05" customHeight="1" x14ac:dyDescent="0.3">
      <c r="A1439" s="23">
        <v>2015</v>
      </c>
      <c r="B1439" s="24" t="s">
        <v>159</v>
      </c>
      <c r="C1439" s="24" t="s">
        <v>160</v>
      </c>
      <c r="D1439" s="24" t="s">
        <v>3495</v>
      </c>
      <c r="E1439" s="25">
        <v>42027</v>
      </c>
      <c r="F1439" s="38">
        <v>0.28565208333333331</v>
      </c>
      <c r="G1439" s="22">
        <v>42027</v>
      </c>
      <c r="H1439" s="37">
        <v>0.32731481481481484</v>
      </c>
      <c r="I1439" s="34" t="s">
        <v>6250</v>
      </c>
      <c r="J1439" s="43">
        <v>44.127000000000002</v>
      </c>
      <c r="K1439" s="43">
        <v>11.121</v>
      </c>
      <c r="L1439" s="56">
        <v>9.6</v>
      </c>
      <c r="M1439" s="43">
        <v>4.3</v>
      </c>
      <c r="N1439" s="43"/>
      <c r="O1439" s="57"/>
      <c r="P1439" s="57">
        <v>4.5</v>
      </c>
      <c r="Q1439" s="57">
        <v>3.9</v>
      </c>
      <c r="R1439" s="57">
        <v>4.0999999999999996</v>
      </c>
      <c r="S1439" s="24" t="s">
        <v>5440</v>
      </c>
      <c r="T1439" s="26" t="s">
        <v>3611</v>
      </c>
      <c r="U1439" s="24" t="s">
        <v>867</v>
      </c>
      <c r="V1439" s="58"/>
      <c r="W1439" s="58"/>
      <c r="X1439" s="26">
        <v>0</v>
      </c>
      <c r="Y1439" s="26">
        <v>0</v>
      </c>
      <c r="Z1439" s="26">
        <v>0</v>
      </c>
      <c r="AA1439" s="26"/>
      <c r="AB1439" s="58"/>
      <c r="AC1439" s="24"/>
      <c r="AD1439" s="26" t="s">
        <v>4143</v>
      </c>
      <c r="AE1439" s="26">
        <v>0</v>
      </c>
      <c r="AF1439" s="26"/>
      <c r="AG1439" s="26"/>
      <c r="AH1439" s="26"/>
      <c r="AI1439" s="26"/>
      <c r="AJ1439" s="26" t="s">
        <v>1631</v>
      </c>
      <c r="AK1439" s="24" t="s">
        <v>102</v>
      </c>
      <c r="AL1439" s="24"/>
      <c r="AM1439" s="26"/>
      <c r="AN1439" s="26"/>
      <c r="AO1439" s="26"/>
      <c r="AP1439" s="26"/>
      <c r="AQ1439" s="26"/>
      <c r="AR1439" s="26" t="s">
        <v>129</v>
      </c>
      <c r="AS1439" s="26"/>
      <c r="AT1439" s="26"/>
      <c r="AU1439" s="26" t="s">
        <v>128</v>
      </c>
      <c r="AV1439" s="26" t="s">
        <v>128</v>
      </c>
      <c r="AW1439" s="26" t="s">
        <v>128</v>
      </c>
      <c r="AX1439" s="26" t="s">
        <v>129</v>
      </c>
      <c r="AY1439" s="26"/>
      <c r="AZ1439" s="26" t="s">
        <v>4162</v>
      </c>
      <c r="BA1439" s="41"/>
    </row>
    <row r="1440" spans="1:53" ht="16.05" customHeight="1" x14ac:dyDescent="0.3">
      <c r="A1440" s="23">
        <v>2015</v>
      </c>
      <c r="B1440" s="24" t="s">
        <v>123</v>
      </c>
      <c r="C1440" s="24" t="s">
        <v>124</v>
      </c>
      <c r="D1440" s="24" t="s">
        <v>934</v>
      </c>
      <c r="E1440" s="25">
        <v>42027</v>
      </c>
      <c r="F1440" s="38">
        <v>0.43035879629629631</v>
      </c>
      <c r="G1440" s="22">
        <v>42027</v>
      </c>
      <c r="H1440" s="37">
        <v>0.51369212962962962</v>
      </c>
      <c r="I1440" s="34" t="s">
        <v>6250</v>
      </c>
      <c r="J1440" s="43">
        <v>40.045000000000002</v>
      </c>
      <c r="K1440" s="43">
        <v>28.579000000000001</v>
      </c>
      <c r="L1440" s="56">
        <v>13</v>
      </c>
      <c r="M1440" s="43">
        <v>4.5</v>
      </c>
      <c r="N1440" s="43">
        <v>4.3</v>
      </c>
      <c r="O1440" s="57"/>
      <c r="P1440" s="57">
        <v>4.2</v>
      </c>
      <c r="Q1440" s="57">
        <v>3.5</v>
      </c>
      <c r="R1440" s="57">
        <v>4.5</v>
      </c>
      <c r="S1440" s="24" t="s">
        <v>5443</v>
      </c>
      <c r="T1440" s="26"/>
      <c r="U1440" s="24" t="s">
        <v>867</v>
      </c>
      <c r="V1440" s="58"/>
      <c r="W1440" s="58"/>
      <c r="X1440" s="26">
        <v>0</v>
      </c>
      <c r="Y1440" s="26">
        <v>0</v>
      </c>
      <c r="Z1440" s="26">
        <v>0</v>
      </c>
      <c r="AA1440" s="26"/>
      <c r="AB1440" s="58"/>
      <c r="AC1440" s="24"/>
      <c r="AD1440" s="26" t="s">
        <v>3489</v>
      </c>
      <c r="AE1440" s="26">
        <v>0</v>
      </c>
      <c r="AF1440" s="26"/>
      <c r="AG1440" s="26"/>
      <c r="AH1440" s="26"/>
      <c r="AI1440" s="26"/>
      <c r="AJ1440" s="26" t="s">
        <v>1631</v>
      </c>
      <c r="AK1440" s="24"/>
      <c r="AL1440" s="24"/>
      <c r="AM1440" s="26"/>
      <c r="AN1440" s="26"/>
      <c r="AO1440" s="26"/>
      <c r="AP1440" s="26"/>
      <c r="AQ1440" s="26"/>
      <c r="AR1440" s="26" t="s">
        <v>129</v>
      </c>
      <c r="AS1440" s="26"/>
      <c r="AT1440" s="26"/>
      <c r="AU1440" s="26" t="s">
        <v>128</v>
      </c>
      <c r="AV1440" s="26" t="s">
        <v>128</v>
      </c>
      <c r="AW1440" s="26" t="s">
        <v>128</v>
      </c>
      <c r="AX1440" s="26" t="s">
        <v>129</v>
      </c>
      <c r="AY1440" s="26"/>
      <c r="AZ1440" s="26" t="s">
        <v>4163</v>
      </c>
      <c r="BA1440" s="41"/>
    </row>
    <row r="1441" spans="1:53" ht="16.05" customHeight="1" x14ac:dyDescent="0.3">
      <c r="A1441" s="23">
        <v>2015</v>
      </c>
      <c r="B1441" s="24" t="s">
        <v>269</v>
      </c>
      <c r="C1441" s="24" t="s">
        <v>500</v>
      </c>
      <c r="D1441" s="24" t="s">
        <v>4164</v>
      </c>
      <c r="E1441" s="25">
        <v>42028</v>
      </c>
      <c r="F1441" s="38">
        <v>0.86079166666666662</v>
      </c>
      <c r="G1441" s="22">
        <v>42028</v>
      </c>
      <c r="H1441" s="37">
        <v>0.6524537037037037</v>
      </c>
      <c r="I1441" s="34" t="s">
        <v>6250</v>
      </c>
      <c r="J1441" s="43">
        <v>0.73499999999999999</v>
      </c>
      <c r="K1441" s="43">
        <v>-77.918000000000006</v>
      </c>
      <c r="L1441" s="56">
        <v>0</v>
      </c>
      <c r="M1441" s="43">
        <v>4.5999999999999996</v>
      </c>
      <c r="N1441" s="43"/>
      <c r="O1441" s="57"/>
      <c r="P1441" s="57">
        <v>4.4000000000000004</v>
      </c>
      <c r="Q1441" s="57">
        <v>3.8</v>
      </c>
      <c r="R1441" s="57">
        <v>4.5999999999999996</v>
      </c>
      <c r="S1441" s="24" t="s">
        <v>5430</v>
      </c>
      <c r="T1441" s="26"/>
      <c r="U1441" s="24" t="s">
        <v>867</v>
      </c>
      <c r="V1441" s="58"/>
      <c r="W1441" s="58"/>
      <c r="X1441" s="26">
        <v>0</v>
      </c>
      <c r="Y1441" s="26">
        <v>0</v>
      </c>
      <c r="Z1441" s="26">
        <v>0</v>
      </c>
      <c r="AA1441" s="26"/>
      <c r="AB1441" s="58"/>
      <c r="AC1441" s="24"/>
      <c r="AD1441" s="26" t="s">
        <v>1050</v>
      </c>
      <c r="AE1441" s="26">
        <v>0</v>
      </c>
      <c r="AF1441" s="26"/>
      <c r="AG1441" s="26"/>
      <c r="AH1441" s="26"/>
      <c r="AI1441" s="26"/>
      <c r="AJ1441" s="26" t="s">
        <v>3493</v>
      </c>
      <c r="AK1441" s="24"/>
      <c r="AL1441" s="24" t="s">
        <v>4166</v>
      </c>
      <c r="AM1441" s="26"/>
      <c r="AN1441" s="26"/>
      <c r="AO1441" s="26"/>
      <c r="AP1441" s="26"/>
      <c r="AQ1441" s="26"/>
      <c r="AR1441" s="26" t="s">
        <v>129</v>
      </c>
      <c r="AS1441" s="26"/>
      <c r="AT1441" s="26"/>
      <c r="AU1441" s="26" t="s">
        <v>128</v>
      </c>
      <c r="AV1441" s="26" t="s">
        <v>128</v>
      </c>
      <c r="AW1441" s="26" t="s">
        <v>128</v>
      </c>
      <c r="AX1441" s="26" t="s">
        <v>129</v>
      </c>
      <c r="AY1441" s="26"/>
      <c r="AZ1441" s="26" t="s">
        <v>4165</v>
      </c>
      <c r="BA1441" s="41"/>
    </row>
    <row r="1442" spans="1:53" ht="16.05" customHeight="1" x14ac:dyDescent="0.3">
      <c r="A1442" s="23">
        <v>2015</v>
      </c>
      <c r="B1442" s="24" t="s">
        <v>187</v>
      </c>
      <c r="C1442" s="24" t="s">
        <v>188</v>
      </c>
      <c r="D1442" s="24" t="s">
        <v>3583</v>
      </c>
      <c r="E1442" s="25">
        <v>42029</v>
      </c>
      <c r="F1442" s="38">
        <v>0.84122685185185186</v>
      </c>
      <c r="G1442" s="22">
        <v>42029</v>
      </c>
      <c r="H1442" s="37">
        <v>0.98706018518518512</v>
      </c>
      <c r="I1442" s="34" t="s">
        <v>6250</v>
      </c>
      <c r="J1442" s="43">
        <v>27.27</v>
      </c>
      <c r="K1442" s="43">
        <v>56.14</v>
      </c>
      <c r="L1442" s="56">
        <v>12.6</v>
      </c>
      <c r="M1442" s="35">
        <v>4.944</v>
      </c>
      <c r="N1442" s="43"/>
      <c r="O1442" s="57"/>
      <c r="P1442" s="57">
        <v>4.8</v>
      </c>
      <c r="Q1442" s="57">
        <v>4.4000000000000004</v>
      </c>
      <c r="R1442" s="57">
        <v>5</v>
      </c>
      <c r="S1442" s="24" t="s">
        <v>5506</v>
      </c>
      <c r="T1442" s="26"/>
      <c r="U1442" s="24" t="s">
        <v>867</v>
      </c>
      <c r="V1442" s="58"/>
      <c r="W1442" s="58"/>
      <c r="X1442" s="26">
        <v>0</v>
      </c>
      <c r="Y1442" s="26">
        <v>0</v>
      </c>
      <c r="Z1442" s="26">
        <v>0</v>
      </c>
      <c r="AA1442" s="26"/>
      <c r="AB1442" s="58"/>
      <c r="AC1442" s="24"/>
      <c r="AD1442" s="26" t="s">
        <v>3483</v>
      </c>
      <c r="AE1442" s="26">
        <v>0</v>
      </c>
      <c r="AF1442" s="26"/>
      <c r="AG1442" s="26"/>
      <c r="AH1442" s="26"/>
      <c r="AI1442" s="26"/>
      <c r="AJ1442" s="26" t="s">
        <v>1631</v>
      </c>
      <c r="AK1442" s="24"/>
      <c r="AL1442" s="24"/>
      <c r="AM1442" s="26"/>
      <c r="AN1442" s="26"/>
      <c r="AO1442" s="26"/>
      <c r="AP1442" s="26"/>
      <c r="AQ1442" s="26"/>
      <c r="AR1442" s="26" t="s">
        <v>129</v>
      </c>
      <c r="AS1442" s="26"/>
      <c r="AT1442" s="26"/>
      <c r="AU1442" s="26" t="s">
        <v>128</v>
      </c>
      <c r="AV1442" s="26" t="s">
        <v>128</v>
      </c>
      <c r="AW1442" s="26" t="s">
        <v>128</v>
      </c>
      <c r="AX1442" s="26" t="s">
        <v>129</v>
      </c>
      <c r="AY1442" s="26"/>
      <c r="AZ1442" s="26" t="s">
        <v>4167</v>
      </c>
      <c r="BA1442" s="41"/>
    </row>
    <row r="1443" spans="1:53" ht="16.05" customHeight="1" x14ac:dyDescent="0.3">
      <c r="A1443" s="23">
        <v>2015</v>
      </c>
      <c r="B1443" s="24" t="s">
        <v>123</v>
      </c>
      <c r="C1443" s="24" t="s">
        <v>901</v>
      </c>
      <c r="D1443" s="24" t="s">
        <v>4168</v>
      </c>
      <c r="E1443" s="25">
        <v>42030</v>
      </c>
      <c r="F1443" s="38">
        <v>0.14597777777777779</v>
      </c>
      <c r="G1443" s="22">
        <v>42030</v>
      </c>
      <c r="H1443" s="37">
        <v>0.31263888888888886</v>
      </c>
      <c r="I1443" s="34" t="s">
        <v>6250</v>
      </c>
      <c r="J1443" s="43">
        <v>41.222999999999999</v>
      </c>
      <c r="K1443" s="43">
        <v>48.752000000000002</v>
      </c>
      <c r="L1443" s="56">
        <v>26.8</v>
      </c>
      <c r="M1443" s="43">
        <v>5.14</v>
      </c>
      <c r="N1443" s="43"/>
      <c r="O1443" s="57"/>
      <c r="P1443" s="57">
        <v>4.9000000000000004</v>
      </c>
      <c r="Q1443" s="57">
        <v>4.2</v>
      </c>
      <c r="R1443" s="57">
        <v>5</v>
      </c>
      <c r="S1443" s="67" t="s">
        <v>5110</v>
      </c>
      <c r="T1443" s="26" t="s">
        <v>497</v>
      </c>
      <c r="U1443" s="24" t="s">
        <v>867</v>
      </c>
      <c r="V1443" s="58"/>
      <c r="W1443" s="58"/>
      <c r="X1443" s="26">
        <v>0</v>
      </c>
      <c r="Y1443" s="26">
        <v>0</v>
      </c>
      <c r="Z1443" s="26">
        <v>0</v>
      </c>
      <c r="AA1443" s="26"/>
      <c r="AB1443" s="58"/>
      <c r="AC1443" s="24"/>
      <c r="AD1443" s="26">
        <v>3</v>
      </c>
      <c r="AE1443" s="26">
        <v>0</v>
      </c>
      <c r="AF1443" s="26"/>
      <c r="AG1443" s="26"/>
      <c r="AH1443" s="26"/>
      <c r="AI1443" s="26"/>
      <c r="AJ1443" s="26" t="s">
        <v>1631</v>
      </c>
      <c r="AK1443" s="24"/>
      <c r="AL1443" s="24"/>
      <c r="AM1443" s="26"/>
      <c r="AN1443" s="26"/>
      <c r="AO1443" s="26"/>
      <c r="AP1443" s="26"/>
      <c r="AQ1443" s="26"/>
      <c r="AR1443" s="26" t="s">
        <v>129</v>
      </c>
      <c r="AS1443" s="26"/>
      <c r="AT1443" s="26"/>
      <c r="AU1443" s="26" t="s">
        <v>128</v>
      </c>
      <c r="AV1443" s="26" t="s">
        <v>128</v>
      </c>
      <c r="AW1443" s="26" t="s">
        <v>128</v>
      </c>
      <c r="AX1443" s="26" t="s">
        <v>129</v>
      </c>
      <c r="AY1443" s="26"/>
      <c r="AZ1443" s="26" t="s">
        <v>4169</v>
      </c>
      <c r="BA1443" s="41"/>
    </row>
    <row r="1444" spans="1:53" ht="16.05" customHeight="1" x14ac:dyDescent="0.3">
      <c r="A1444" s="23">
        <v>2015</v>
      </c>
      <c r="B1444" s="24" t="s">
        <v>153</v>
      </c>
      <c r="C1444" s="24" t="s">
        <v>966</v>
      </c>
      <c r="D1444" s="24" t="s">
        <v>4170</v>
      </c>
      <c r="E1444" s="25">
        <v>42032</v>
      </c>
      <c r="F1444" s="38">
        <v>0.93462361111111114</v>
      </c>
      <c r="G1444" s="22">
        <v>42032</v>
      </c>
      <c r="H1444" s="37">
        <v>0.93461805555555555</v>
      </c>
      <c r="I1444" s="34" t="s">
        <v>6250</v>
      </c>
      <c r="J1444" s="43">
        <v>52.662999999999997</v>
      </c>
      <c r="K1444" s="43">
        <v>-0.88300000000000001</v>
      </c>
      <c r="L1444" s="56">
        <v>0</v>
      </c>
      <c r="M1444" s="43">
        <v>4.9050000000000002</v>
      </c>
      <c r="N1444" s="43"/>
      <c r="O1444" s="57"/>
      <c r="P1444" s="57"/>
      <c r="Q1444" s="57">
        <v>4.2</v>
      </c>
      <c r="R1444" s="57">
        <v>3.8</v>
      </c>
      <c r="S1444" s="24" t="s">
        <v>6051</v>
      </c>
      <c r="T1444" s="26"/>
      <c r="U1444" s="24" t="s">
        <v>867</v>
      </c>
      <c r="V1444" s="58"/>
      <c r="W1444" s="58"/>
      <c r="X1444" s="26">
        <v>0</v>
      </c>
      <c r="Y1444" s="26">
        <v>0</v>
      </c>
      <c r="Z1444" s="26">
        <v>0</v>
      </c>
      <c r="AA1444" s="26"/>
      <c r="AB1444" s="58"/>
      <c r="AC1444" s="24"/>
      <c r="AD1444" s="26">
        <v>1</v>
      </c>
      <c r="AE1444" s="26">
        <v>0</v>
      </c>
      <c r="AF1444" s="26"/>
      <c r="AG1444" s="26"/>
      <c r="AH1444" s="26"/>
      <c r="AI1444" s="26"/>
      <c r="AJ1444" s="26" t="s">
        <v>1631</v>
      </c>
      <c r="AK1444" s="24"/>
      <c r="AL1444" s="24"/>
      <c r="AM1444" s="26"/>
      <c r="AN1444" s="26"/>
      <c r="AO1444" s="26"/>
      <c r="AP1444" s="26"/>
      <c r="AQ1444" s="26"/>
      <c r="AR1444" s="26" t="s">
        <v>129</v>
      </c>
      <c r="AS1444" s="26"/>
      <c r="AT1444" s="26"/>
      <c r="AU1444" s="26" t="s">
        <v>128</v>
      </c>
      <c r="AV1444" s="26" t="s">
        <v>128</v>
      </c>
      <c r="AW1444" s="26" t="s">
        <v>128</v>
      </c>
      <c r="AX1444" s="26" t="s">
        <v>129</v>
      </c>
      <c r="AY1444" s="26"/>
      <c r="AZ1444" s="26" t="s">
        <v>4171</v>
      </c>
      <c r="BA1444" s="41"/>
    </row>
    <row r="1445" spans="1:53" ht="16.05" customHeight="1" x14ac:dyDescent="0.3">
      <c r="A1445" s="23">
        <v>2015</v>
      </c>
      <c r="B1445" s="24" t="s">
        <v>443</v>
      </c>
      <c r="C1445" s="24" t="s">
        <v>852</v>
      </c>
      <c r="D1445" s="24" t="s">
        <v>4172</v>
      </c>
      <c r="E1445" s="25">
        <v>42035</v>
      </c>
      <c r="F1445" s="38">
        <v>0.48636921296296293</v>
      </c>
      <c r="G1445" s="22">
        <v>42035</v>
      </c>
      <c r="H1445" s="37">
        <v>0.23636574074074077</v>
      </c>
      <c r="I1445" s="34" t="s">
        <v>6250</v>
      </c>
      <c r="J1445" s="43">
        <v>14.5886</v>
      </c>
      <c r="K1445" s="43">
        <v>-89.116100000000003</v>
      </c>
      <c r="L1445" s="56">
        <v>4.9000000000000004</v>
      </c>
      <c r="M1445" s="43">
        <v>4.4000000000000004</v>
      </c>
      <c r="N1445" s="43"/>
      <c r="O1445" s="57"/>
      <c r="P1445" s="57">
        <v>4.5999999999999996</v>
      </c>
      <c r="Q1445" s="57">
        <v>3.2</v>
      </c>
      <c r="R1445" s="57">
        <v>4.5</v>
      </c>
      <c r="S1445" s="24" t="s">
        <v>5438</v>
      </c>
      <c r="T1445" s="26"/>
      <c r="U1445" s="24" t="s">
        <v>867</v>
      </c>
      <c r="V1445" s="58"/>
      <c r="W1445" s="58"/>
      <c r="X1445" s="26">
        <v>0</v>
      </c>
      <c r="Y1445" s="26">
        <v>0</v>
      </c>
      <c r="Z1445" s="26">
        <v>0</v>
      </c>
      <c r="AA1445" s="26"/>
      <c r="AB1445" s="58"/>
      <c r="AC1445" s="24"/>
      <c r="AD1445" s="26">
        <v>13</v>
      </c>
      <c r="AE1445" s="26">
        <v>0</v>
      </c>
      <c r="AF1445" s="26"/>
      <c r="AG1445" s="26"/>
      <c r="AH1445" s="26"/>
      <c r="AI1445" s="26"/>
      <c r="AJ1445" s="26"/>
      <c r="AK1445" s="24"/>
      <c r="AL1445" s="24"/>
      <c r="AM1445" s="26"/>
      <c r="AN1445" s="26"/>
      <c r="AO1445" s="26"/>
      <c r="AP1445" s="26"/>
      <c r="AQ1445" s="26"/>
      <c r="AR1445" s="26" t="s">
        <v>129</v>
      </c>
      <c r="AS1445" s="26"/>
      <c r="AT1445" s="26"/>
      <c r="AU1445" s="26" t="s">
        <v>128</v>
      </c>
      <c r="AV1445" s="26" t="s">
        <v>128</v>
      </c>
      <c r="AW1445" s="26" t="s">
        <v>128</v>
      </c>
      <c r="AX1445" s="26" t="s">
        <v>129</v>
      </c>
      <c r="AY1445" s="26"/>
      <c r="AZ1445" s="26" t="s">
        <v>4173</v>
      </c>
      <c r="BA1445" s="41"/>
    </row>
    <row r="1446" spans="1:53" ht="16.05" customHeight="1" x14ac:dyDescent="0.3">
      <c r="A1446" s="23">
        <v>2015</v>
      </c>
      <c r="B1446" s="24" t="s">
        <v>357</v>
      </c>
      <c r="C1446" s="24" t="s">
        <v>1480</v>
      </c>
      <c r="D1446" s="24" t="s">
        <v>4174</v>
      </c>
      <c r="E1446" s="25">
        <v>42035</v>
      </c>
      <c r="F1446" s="38">
        <v>0.58310810185185191</v>
      </c>
      <c r="G1446" s="22">
        <v>42035</v>
      </c>
      <c r="H1446" s="37">
        <v>0.82269675925925922</v>
      </c>
      <c r="I1446" s="34" t="s">
        <v>6250</v>
      </c>
      <c r="J1446" s="43">
        <v>28.263000000000002</v>
      </c>
      <c r="K1446" s="43">
        <v>84.046999999999997</v>
      </c>
      <c r="L1446" s="56">
        <v>0</v>
      </c>
      <c r="M1446" s="43">
        <v>4.9000000000000004</v>
      </c>
      <c r="N1446" s="43"/>
      <c r="O1446" s="57"/>
      <c r="P1446" s="57">
        <v>4.8</v>
      </c>
      <c r="Q1446" s="57">
        <v>3.8</v>
      </c>
      <c r="R1446" s="57">
        <v>5.5</v>
      </c>
      <c r="S1446" s="67" t="s">
        <v>5110</v>
      </c>
      <c r="T1446" s="26"/>
      <c r="U1446" s="24" t="s">
        <v>867</v>
      </c>
      <c r="V1446" s="58"/>
      <c r="W1446" s="58"/>
      <c r="X1446" s="26">
        <v>0</v>
      </c>
      <c r="Y1446" s="26">
        <v>0</v>
      </c>
      <c r="Z1446" s="26">
        <v>1</v>
      </c>
      <c r="AA1446" s="26"/>
      <c r="AB1446" s="58"/>
      <c r="AC1446" s="24"/>
      <c r="AD1446" s="26"/>
      <c r="AE1446" s="26"/>
      <c r="AF1446" s="26"/>
      <c r="AG1446" s="26"/>
      <c r="AH1446" s="26"/>
      <c r="AI1446" s="26"/>
      <c r="AJ1446" s="26" t="s">
        <v>3476</v>
      </c>
      <c r="AK1446" s="24"/>
      <c r="AL1446" s="24" t="s">
        <v>4176</v>
      </c>
      <c r="AM1446" s="26"/>
      <c r="AN1446" s="26"/>
      <c r="AO1446" s="26"/>
      <c r="AP1446" s="26"/>
      <c r="AQ1446" s="26"/>
      <c r="AR1446" s="26" t="s">
        <v>129</v>
      </c>
      <c r="AS1446" s="26"/>
      <c r="AT1446" s="26"/>
      <c r="AU1446" s="26" t="s">
        <v>128</v>
      </c>
      <c r="AV1446" s="26" t="s">
        <v>128</v>
      </c>
      <c r="AW1446" s="26" t="s">
        <v>128</v>
      </c>
      <c r="AX1446" s="26" t="s">
        <v>129</v>
      </c>
      <c r="AY1446" s="26"/>
      <c r="AZ1446" s="26" t="s">
        <v>4175</v>
      </c>
      <c r="BA1446" s="41"/>
    </row>
    <row r="1447" spans="1:53" ht="16.05" customHeight="1" x14ac:dyDescent="0.3">
      <c r="A1447" s="26">
        <v>2015</v>
      </c>
      <c r="B1447" s="24" t="s">
        <v>679</v>
      </c>
      <c r="C1447" s="24" t="s">
        <v>3689</v>
      </c>
      <c r="D1447" s="24" t="s">
        <v>4971</v>
      </c>
      <c r="E1447" s="25">
        <v>42038</v>
      </c>
      <c r="F1447" s="38">
        <v>0.24756990740740739</v>
      </c>
      <c r="G1447" s="22">
        <v>42038</v>
      </c>
      <c r="H1447" s="37">
        <v>0.33090277777777777</v>
      </c>
      <c r="I1447" s="34" t="s">
        <v>6250</v>
      </c>
      <c r="J1447" s="26">
        <v>50.579599999999999</v>
      </c>
      <c r="K1447" s="26">
        <v>34.099200000000003</v>
      </c>
      <c r="L1447" s="26">
        <v>10</v>
      </c>
      <c r="M1447" s="43">
        <v>4.4400000000000004</v>
      </c>
      <c r="N1447" s="43"/>
      <c r="O1447" s="57"/>
      <c r="P1447" s="57">
        <v>4.2</v>
      </c>
      <c r="Q1447" s="57"/>
      <c r="R1447" s="57">
        <v>4.5999999999999996</v>
      </c>
      <c r="S1447" s="24" t="s">
        <v>5110</v>
      </c>
      <c r="T1447" s="26"/>
      <c r="U1447" s="24"/>
      <c r="V1447" s="41"/>
      <c r="W1447" s="41"/>
      <c r="X1447" s="26">
        <v>0</v>
      </c>
      <c r="Y1447" s="26">
        <v>0</v>
      </c>
      <c r="Z1447" s="26">
        <v>0</v>
      </c>
      <c r="AA1447" s="26"/>
      <c r="AB1447" s="41"/>
      <c r="AC1447" s="41"/>
      <c r="AD1447" s="26" t="s">
        <v>1050</v>
      </c>
      <c r="AE1447" s="26">
        <v>0</v>
      </c>
      <c r="AF1447" s="41"/>
      <c r="AG1447" s="26"/>
      <c r="AH1447" s="26"/>
      <c r="AI1447" s="26"/>
      <c r="AJ1447" s="26" t="s">
        <v>1631</v>
      </c>
      <c r="AK1447" s="41"/>
      <c r="AL1447" s="24"/>
      <c r="AM1447" s="41"/>
      <c r="AN1447" s="41"/>
      <c r="AO1447" s="41"/>
      <c r="AP1447" s="41"/>
      <c r="AQ1447" s="41"/>
      <c r="AR1447" s="26" t="s">
        <v>129</v>
      </c>
      <c r="AS1447" s="26"/>
      <c r="AT1447" s="26"/>
      <c r="AU1447" s="26" t="s">
        <v>128</v>
      </c>
      <c r="AV1447" s="26" t="s">
        <v>128</v>
      </c>
      <c r="AW1447" s="26" t="s">
        <v>128</v>
      </c>
      <c r="AX1447" s="26" t="s">
        <v>129</v>
      </c>
      <c r="AY1447" s="26"/>
      <c r="AZ1447" s="26" t="s">
        <v>4972</v>
      </c>
      <c r="BA1447" s="41"/>
    </row>
    <row r="1448" spans="1:53" ht="16.05" customHeight="1" x14ac:dyDescent="0.3">
      <c r="A1448" s="23">
        <v>2015</v>
      </c>
      <c r="B1448" s="24" t="s">
        <v>130</v>
      </c>
      <c r="C1448" s="24" t="s">
        <v>131</v>
      </c>
      <c r="D1448" s="24" t="s">
        <v>3558</v>
      </c>
      <c r="E1448" s="25">
        <v>42039</v>
      </c>
      <c r="F1448" s="38">
        <v>0.44746180555555554</v>
      </c>
      <c r="G1448" s="22">
        <v>42039</v>
      </c>
      <c r="H1448" s="37">
        <v>0.78079861111111104</v>
      </c>
      <c r="I1448" s="34" t="s">
        <v>6250</v>
      </c>
      <c r="J1448" s="43">
        <v>32.96</v>
      </c>
      <c r="K1448" s="43">
        <v>83.58</v>
      </c>
      <c r="L1448" s="56">
        <v>26.7</v>
      </c>
      <c r="M1448" s="35">
        <v>5.4409999999999998</v>
      </c>
      <c r="N1448" s="43"/>
      <c r="O1448" s="57"/>
      <c r="P1448" s="57">
        <v>5</v>
      </c>
      <c r="Q1448" s="57">
        <v>5</v>
      </c>
      <c r="R1448" s="57">
        <v>5.2</v>
      </c>
      <c r="S1448" s="24" t="s">
        <v>5347</v>
      </c>
      <c r="T1448" s="26"/>
      <c r="U1448" s="24" t="s">
        <v>867</v>
      </c>
      <c r="V1448" s="58"/>
      <c r="W1448" s="58"/>
      <c r="X1448" s="26">
        <v>0</v>
      </c>
      <c r="Y1448" s="26">
        <v>0</v>
      </c>
      <c r="Z1448" s="26">
        <v>0</v>
      </c>
      <c r="AA1448" s="26"/>
      <c r="AB1448" s="58"/>
      <c r="AC1448" s="24"/>
      <c r="AD1448" s="26">
        <v>100</v>
      </c>
      <c r="AE1448" s="26">
        <v>0</v>
      </c>
      <c r="AF1448" s="26"/>
      <c r="AG1448" s="26"/>
      <c r="AH1448" s="26"/>
      <c r="AI1448" s="26"/>
      <c r="AJ1448" s="26" t="s">
        <v>1631</v>
      </c>
      <c r="AK1448" s="24"/>
      <c r="AL1448" s="24"/>
      <c r="AM1448" s="26"/>
      <c r="AN1448" s="26"/>
      <c r="AO1448" s="26"/>
      <c r="AP1448" s="26"/>
      <c r="AQ1448" s="26"/>
      <c r="AR1448" s="26" t="s">
        <v>129</v>
      </c>
      <c r="AS1448" s="26"/>
      <c r="AT1448" s="26"/>
      <c r="AU1448" s="26" t="s">
        <v>128</v>
      </c>
      <c r="AV1448" s="26" t="s">
        <v>128</v>
      </c>
      <c r="AW1448" s="26" t="s">
        <v>128</v>
      </c>
      <c r="AX1448" s="26" t="s">
        <v>129</v>
      </c>
      <c r="AY1448" s="26"/>
      <c r="AZ1448" s="26" t="s">
        <v>4177</v>
      </c>
      <c r="BA1448" s="41"/>
    </row>
    <row r="1449" spans="1:53" ht="16.05" customHeight="1" x14ac:dyDescent="0.3">
      <c r="A1449" s="26">
        <v>2015</v>
      </c>
      <c r="B1449" s="24" t="s">
        <v>269</v>
      </c>
      <c r="C1449" s="24" t="s">
        <v>414</v>
      </c>
      <c r="D1449" s="24" t="s">
        <v>4973</v>
      </c>
      <c r="E1449" s="25">
        <v>42040</v>
      </c>
      <c r="F1449" s="38">
        <v>0.18183379629629629</v>
      </c>
      <c r="G1449" s="22">
        <v>42039</v>
      </c>
      <c r="H1449" s="37">
        <v>0.99432870370370363</v>
      </c>
      <c r="I1449" s="34" t="s">
        <v>6250</v>
      </c>
      <c r="J1449" s="26">
        <v>8.3180999999999994</v>
      </c>
      <c r="K1449" s="26">
        <v>-72.070899999999995</v>
      </c>
      <c r="L1449" s="26">
        <v>21.8</v>
      </c>
      <c r="M1449" s="35">
        <v>5.3120000000000003</v>
      </c>
      <c r="N1449" s="43"/>
      <c r="O1449" s="57"/>
      <c r="P1449" s="57">
        <v>5.6</v>
      </c>
      <c r="Q1449" s="57">
        <v>4.8</v>
      </c>
      <c r="R1449" s="57">
        <v>5.2</v>
      </c>
      <c r="S1449" s="24" t="s">
        <v>5305</v>
      </c>
      <c r="T1449" s="26" t="s">
        <v>139</v>
      </c>
      <c r="U1449" s="24"/>
      <c r="V1449" s="41"/>
      <c r="W1449" s="41"/>
      <c r="X1449" s="26">
        <v>0</v>
      </c>
      <c r="Y1449" s="26">
        <v>0</v>
      </c>
      <c r="Z1449" s="26">
        <v>0</v>
      </c>
      <c r="AA1449" s="26"/>
      <c r="AB1449" s="41"/>
      <c r="AC1449" s="41"/>
      <c r="AD1449" s="26">
        <v>1</v>
      </c>
      <c r="AE1449" s="26">
        <v>0</v>
      </c>
      <c r="AF1449" s="41"/>
      <c r="AG1449" s="26"/>
      <c r="AH1449" s="26"/>
      <c r="AI1449" s="26"/>
      <c r="AJ1449" s="26" t="s">
        <v>1631</v>
      </c>
      <c r="AK1449" s="41"/>
      <c r="AL1449" s="24"/>
      <c r="AM1449" s="41"/>
      <c r="AN1449" s="41"/>
      <c r="AO1449" s="41"/>
      <c r="AP1449" s="41"/>
      <c r="AQ1449" s="41"/>
      <c r="AR1449" s="26" t="s">
        <v>129</v>
      </c>
      <c r="AS1449" s="26"/>
      <c r="AT1449" s="26"/>
      <c r="AU1449" s="26" t="s">
        <v>128</v>
      </c>
      <c r="AV1449" s="26" t="s">
        <v>128</v>
      </c>
      <c r="AW1449" s="26" t="s">
        <v>128</v>
      </c>
      <c r="AX1449" s="26" t="s">
        <v>129</v>
      </c>
      <c r="AY1449" s="26"/>
      <c r="AZ1449" s="26" t="s">
        <v>4974</v>
      </c>
      <c r="BA1449" s="41"/>
    </row>
    <row r="1450" spans="1:53" ht="16.05" customHeight="1" x14ac:dyDescent="0.3">
      <c r="A1450" s="23">
        <v>2015</v>
      </c>
      <c r="B1450" s="24" t="s">
        <v>148</v>
      </c>
      <c r="C1450" s="24" t="s">
        <v>191</v>
      </c>
      <c r="D1450" s="24" t="s">
        <v>3528</v>
      </c>
      <c r="E1450" s="25">
        <v>42040</v>
      </c>
      <c r="F1450" s="38">
        <v>0.63105115740740747</v>
      </c>
      <c r="G1450" s="22">
        <v>42040</v>
      </c>
      <c r="H1450" s="37">
        <v>0.38105324074074076</v>
      </c>
      <c r="I1450" s="34" t="s">
        <v>6250</v>
      </c>
      <c r="J1450" s="43">
        <v>36.835000000000001</v>
      </c>
      <c r="K1450" s="43">
        <v>-98.191999999999993</v>
      </c>
      <c r="L1450" s="56">
        <v>19.600000000000001</v>
      </c>
      <c r="M1450" s="43">
        <v>4.2</v>
      </c>
      <c r="N1450" s="43"/>
      <c r="O1450" s="57"/>
      <c r="P1450" s="57">
        <v>4.3</v>
      </c>
      <c r="Q1450" s="57">
        <v>3.7</v>
      </c>
      <c r="R1450" s="57">
        <v>4.3</v>
      </c>
      <c r="S1450" s="24" t="s">
        <v>6063</v>
      </c>
      <c r="T1450" s="26"/>
      <c r="U1450" s="24" t="s">
        <v>193</v>
      </c>
      <c r="V1450" s="58"/>
      <c r="W1450" s="58"/>
      <c r="X1450" s="26">
        <v>0</v>
      </c>
      <c r="Y1450" s="26">
        <v>0</v>
      </c>
      <c r="Z1450" s="26">
        <v>0</v>
      </c>
      <c r="AA1450" s="26"/>
      <c r="AB1450" s="58"/>
      <c r="AC1450" s="24"/>
      <c r="AD1450" s="26">
        <v>1</v>
      </c>
      <c r="AE1450" s="26">
        <v>0</v>
      </c>
      <c r="AF1450" s="26"/>
      <c r="AG1450" s="26"/>
      <c r="AH1450" s="26"/>
      <c r="AI1450" s="26"/>
      <c r="AJ1450" s="26" t="s">
        <v>311</v>
      </c>
      <c r="AK1450" s="24" t="s">
        <v>102</v>
      </c>
      <c r="AL1450" s="24" t="s">
        <v>4179</v>
      </c>
      <c r="AM1450" s="26"/>
      <c r="AN1450" s="26"/>
      <c r="AO1450" s="26"/>
      <c r="AP1450" s="26"/>
      <c r="AQ1450" s="26"/>
      <c r="AR1450" s="26" t="s">
        <v>129</v>
      </c>
      <c r="AS1450" s="26"/>
      <c r="AT1450" s="26"/>
      <c r="AU1450" s="26" t="s">
        <v>128</v>
      </c>
      <c r="AV1450" s="26" t="s">
        <v>128</v>
      </c>
      <c r="AW1450" s="26" t="s">
        <v>128</v>
      </c>
      <c r="AX1450" s="26" t="s">
        <v>129</v>
      </c>
      <c r="AY1450" s="26"/>
      <c r="AZ1450" s="26" t="s">
        <v>4178</v>
      </c>
      <c r="BA1450" s="41"/>
    </row>
    <row r="1451" spans="1:53" ht="16.05" customHeight="1" x14ac:dyDescent="0.3">
      <c r="A1451" s="23">
        <v>2015</v>
      </c>
      <c r="B1451" s="24" t="s">
        <v>598</v>
      </c>
      <c r="C1451" s="24" t="s">
        <v>598</v>
      </c>
      <c r="D1451" s="24" t="s">
        <v>4180</v>
      </c>
      <c r="E1451" s="25">
        <v>42041</v>
      </c>
      <c r="F1451" s="38">
        <v>5.9187500000000004E-2</v>
      </c>
      <c r="G1451" s="22">
        <v>42041</v>
      </c>
      <c r="H1451" s="37">
        <v>0.43418981481481483</v>
      </c>
      <c r="I1451" s="34" t="s">
        <v>6250</v>
      </c>
      <c r="J1451" s="43">
        <v>33.76</v>
      </c>
      <c r="K1451" s="43">
        <v>134.27000000000001</v>
      </c>
      <c r="L1451" s="56">
        <v>14.6</v>
      </c>
      <c r="M1451" s="35">
        <v>4.8099999999999996</v>
      </c>
      <c r="N1451" s="43"/>
      <c r="O1451" s="57"/>
      <c r="P1451" s="57">
        <v>4.8</v>
      </c>
      <c r="Q1451" s="57">
        <v>4.0999999999999996</v>
      </c>
      <c r="R1451" s="57">
        <v>5</v>
      </c>
      <c r="S1451" s="24" t="s">
        <v>5410</v>
      </c>
      <c r="T1451" s="26" t="s">
        <v>4181</v>
      </c>
      <c r="U1451" s="24" t="s">
        <v>867</v>
      </c>
      <c r="V1451" s="58"/>
      <c r="W1451" s="58"/>
      <c r="X1451" s="26">
        <v>0</v>
      </c>
      <c r="Y1451" s="26">
        <v>0</v>
      </c>
      <c r="Z1451" s="26">
        <v>0</v>
      </c>
      <c r="AA1451" s="26"/>
      <c r="AB1451" s="58"/>
      <c r="AC1451" s="24"/>
      <c r="AD1451" s="26">
        <v>1</v>
      </c>
      <c r="AE1451" s="26">
        <v>0</v>
      </c>
      <c r="AF1451" s="26"/>
      <c r="AG1451" s="26"/>
      <c r="AH1451" s="26"/>
      <c r="AI1451" s="26"/>
      <c r="AJ1451" s="26" t="s">
        <v>1631</v>
      </c>
      <c r="AK1451" s="24"/>
      <c r="AL1451" s="24"/>
      <c r="AM1451" s="26"/>
      <c r="AN1451" s="26"/>
      <c r="AO1451" s="26"/>
      <c r="AP1451" s="26"/>
      <c r="AQ1451" s="26"/>
      <c r="AR1451" s="26" t="s">
        <v>129</v>
      </c>
      <c r="AS1451" s="26"/>
      <c r="AT1451" s="26"/>
      <c r="AU1451" s="26" t="s">
        <v>128</v>
      </c>
      <c r="AV1451" s="26" t="s">
        <v>128</v>
      </c>
      <c r="AW1451" s="26" t="s">
        <v>128</v>
      </c>
      <c r="AX1451" s="26" t="s">
        <v>129</v>
      </c>
      <c r="AY1451" s="26"/>
      <c r="AZ1451" s="26" t="s">
        <v>4182</v>
      </c>
      <c r="BA1451" s="41"/>
    </row>
    <row r="1452" spans="1:53" ht="16.05" customHeight="1" x14ac:dyDescent="0.3">
      <c r="A1452" s="23">
        <v>2015</v>
      </c>
      <c r="B1452" s="24" t="s">
        <v>130</v>
      </c>
      <c r="C1452" s="24" t="s">
        <v>131</v>
      </c>
      <c r="D1452" s="24" t="s">
        <v>138</v>
      </c>
      <c r="E1452" s="25">
        <v>42041</v>
      </c>
      <c r="F1452" s="38">
        <v>0.87580787037037033</v>
      </c>
      <c r="G1452" s="22">
        <v>42042</v>
      </c>
      <c r="H1452" s="37">
        <v>0.20914351851851853</v>
      </c>
      <c r="I1452" s="34" t="s">
        <v>6250</v>
      </c>
      <c r="J1452" s="43">
        <v>28.33</v>
      </c>
      <c r="K1452" s="43">
        <v>105</v>
      </c>
      <c r="L1452" s="56">
        <v>14.5</v>
      </c>
      <c r="M1452" s="35">
        <v>4.7939999999999996</v>
      </c>
      <c r="N1452" s="43"/>
      <c r="O1452" s="57"/>
      <c r="P1452" s="57">
        <v>4.9000000000000004</v>
      </c>
      <c r="Q1452" s="57">
        <v>4.0999999999999996</v>
      </c>
      <c r="R1452" s="57">
        <v>4.5</v>
      </c>
      <c r="S1452" s="24" t="s">
        <v>5555</v>
      </c>
      <c r="T1452" s="26"/>
      <c r="U1452" s="24" t="s">
        <v>867</v>
      </c>
      <c r="V1452" s="58"/>
      <c r="W1452" s="58"/>
      <c r="X1452" s="26">
        <v>0</v>
      </c>
      <c r="Y1452" s="26">
        <v>0</v>
      </c>
      <c r="Z1452" s="26">
        <v>0</v>
      </c>
      <c r="AA1452" s="26"/>
      <c r="AB1452" s="58"/>
      <c r="AC1452" s="24"/>
      <c r="AD1452" s="26">
        <v>3698</v>
      </c>
      <c r="AE1452" s="26">
        <v>0</v>
      </c>
      <c r="AF1452" s="26"/>
      <c r="AG1452" s="26"/>
      <c r="AH1452" s="26"/>
      <c r="AI1452" s="26"/>
      <c r="AJ1452" s="26" t="s">
        <v>3493</v>
      </c>
      <c r="AK1452" s="24"/>
      <c r="AL1452" s="24" t="s">
        <v>4184</v>
      </c>
      <c r="AM1452" s="26"/>
      <c r="AN1452" s="26"/>
      <c r="AO1452" s="26"/>
      <c r="AP1452" s="26"/>
      <c r="AQ1452" s="26"/>
      <c r="AR1452" s="26" t="s">
        <v>129</v>
      </c>
      <c r="AS1452" s="26"/>
      <c r="AT1452" s="26"/>
      <c r="AU1452" s="26" t="s">
        <v>128</v>
      </c>
      <c r="AV1452" s="26" t="s">
        <v>128</v>
      </c>
      <c r="AW1452" s="26" t="s">
        <v>128</v>
      </c>
      <c r="AX1452" s="26" t="s">
        <v>129</v>
      </c>
      <c r="AY1452" s="26"/>
      <c r="AZ1452" s="26" t="s">
        <v>4183</v>
      </c>
      <c r="BA1452" s="41"/>
    </row>
    <row r="1453" spans="1:53" ht="16.05" customHeight="1" x14ac:dyDescent="0.3">
      <c r="A1453" s="23">
        <v>2015</v>
      </c>
      <c r="B1453" s="24" t="s">
        <v>130</v>
      </c>
      <c r="C1453" s="24" t="s">
        <v>131</v>
      </c>
      <c r="D1453" s="24" t="s">
        <v>417</v>
      </c>
      <c r="E1453" s="25">
        <v>42043</v>
      </c>
      <c r="F1453" s="38">
        <v>0.7307707175925926</v>
      </c>
      <c r="G1453" s="22">
        <v>42044</v>
      </c>
      <c r="H1453" s="37">
        <v>6.4108796296296303E-2</v>
      </c>
      <c r="I1453" s="34" t="s">
        <v>6250</v>
      </c>
      <c r="J1453" s="43">
        <v>44.738</v>
      </c>
      <c r="K1453" s="43">
        <v>124.066</v>
      </c>
      <c r="L1453" s="56">
        <v>10</v>
      </c>
      <c r="M1453" s="43">
        <v>4.5599999999999996</v>
      </c>
      <c r="N1453" s="43"/>
      <c r="O1453" s="57"/>
      <c r="P1453" s="57">
        <v>4.3</v>
      </c>
      <c r="Q1453" s="57">
        <v>3.4</v>
      </c>
      <c r="R1453" s="57">
        <v>4.3</v>
      </c>
      <c r="S1453" s="67" t="s">
        <v>5110</v>
      </c>
      <c r="T1453" s="26"/>
      <c r="U1453" s="24" t="s">
        <v>867</v>
      </c>
      <c r="V1453" s="58"/>
      <c r="W1453" s="58"/>
      <c r="X1453" s="26">
        <v>0</v>
      </c>
      <c r="Y1453" s="26">
        <v>0</v>
      </c>
      <c r="Z1453" s="26">
        <v>0</v>
      </c>
      <c r="AA1453" s="26"/>
      <c r="AB1453" s="58"/>
      <c r="AC1453" s="24"/>
      <c r="AD1453" s="26">
        <v>1</v>
      </c>
      <c r="AE1453" s="26">
        <v>0</v>
      </c>
      <c r="AF1453" s="26"/>
      <c r="AG1453" s="26"/>
      <c r="AH1453" s="26"/>
      <c r="AI1453" s="26"/>
      <c r="AJ1453" s="26" t="s">
        <v>1631</v>
      </c>
      <c r="AK1453" s="24"/>
      <c r="AL1453" s="24"/>
      <c r="AM1453" s="26"/>
      <c r="AN1453" s="26"/>
      <c r="AO1453" s="26"/>
      <c r="AP1453" s="26"/>
      <c r="AQ1453" s="26"/>
      <c r="AR1453" s="26" t="s">
        <v>129</v>
      </c>
      <c r="AS1453" s="26"/>
      <c r="AT1453" s="26"/>
      <c r="AU1453" s="26" t="s">
        <v>128</v>
      </c>
      <c r="AV1453" s="26" t="s">
        <v>128</v>
      </c>
      <c r="AW1453" s="26" t="s">
        <v>128</v>
      </c>
      <c r="AX1453" s="26" t="s">
        <v>129</v>
      </c>
      <c r="AY1453" s="26"/>
      <c r="AZ1453" s="26" t="s">
        <v>4186</v>
      </c>
      <c r="BA1453" s="41"/>
    </row>
    <row r="1454" spans="1:53" ht="16.05" customHeight="1" x14ac:dyDescent="0.3">
      <c r="A1454" s="23">
        <v>2015</v>
      </c>
      <c r="B1454" s="24" t="s">
        <v>1089</v>
      </c>
      <c r="C1454" s="24" t="s">
        <v>1090</v>
      </c>
      <c r="D1454" s="24" t="s">
        <v>4187</v>
      </c>
      <c r="E1454" s="25">
        <v>42046</v>
      </c>
      <c r="F1454" s="38">
        <v>0.40730960648148146</v>
      </c>
      <c r="G1454" s="22">
        <v>42046</v>
      </c>
      <c r="H1454" s="37">
        <v>0.28231481481481485</v>
      </c>
      <c r="I1454" s="34" t="s">
        <v>6250</v>
      </c>
      <c r="J1454" s="43">
        <v>-10.537000000000001</v>
      </c>
      <c r="K1454" s="43">
        <v>-51.929000000000002</v>
      </c>
      <c r="L1454" s="56">
        <v>0</v>
      </c>
      <c r="M1454" s="43">
        <v>3.9710000000000001</v>
      </c>
      <c r="N1454" s="43"/>
      <c r="O1454" s="57">
        <v>3.9</v>
      </c>
      <c r="P1454" s="57">
        <v>3.9</v>
      </c>
      <c r="Q1454" s="57"/>
      <c r="R1454" s="57">
        <v>4.0999999999999996</v>
      </c>
      <c r="S1454" s="24" t="s">
        <v>6060</v>
      </c>
      <c r="T1454" s="26"/>
      <c r="U1454" s="24" t="s">
        <v>867</v>
      </c>
      <c r="V1454" s="58"/>
      <c r="W1454" s="58"/>
      <c r="X1454" s="26">
        <v>0</v>
      </c>
      <c r="Y1454" s="26">
        <v>0</v>
      </c>
      <c r="Z1454" s="26">
        <v>0</v>
      </c>
      <c r="AA1454" s="26"/>
      <c r="AB1454" s="58"/>
      <c r="AC1454" s="24"/>
      <c r="AD1454" s="26" t="s">
        <v>4135</v>
      </c>
      <c r="AE1454" s="26">
        <v>0</v>
      </c>
      <c r="AF1454" s="26"/>
      <c r="AG1454" s="26"/>
      <c r="AH1454" s="26"/>
      <c r="AI1454" s="26"/>
      <c r="AJ1454" s="26" t="s">
        <v>1631</v>
      </c>
      <c r="AK1454" s="24"/>
      <c r="AL1454" s="24"/>
      <c r="AM1454" s="26"/>
      <c r="AN1454" s="26"/>
      <c r="AO1454" s="26"/>
      <c r="AP1454" s="26"/>
      <c r="AQ1454" s="26"/>
      <c r="AR1454" s="26" t="s">
        <v>129</v>
      </c>
      <c r="AS1454" s="26"/>
      <c r="AT1454" s="26"/>
      <c r="AU1454" s="26" t="s">
        <v>128</v>
      </c>
      <c r="AV1454" s="26" t="s">
        <v>128</v>
      </c>
      <c r="AW1454" s="26" t="s">
        <v>128</v>
      </c>
      <c r="AX1454" s="26" t="s">
        <v>129</v>
      </c>
      <c r="AY1454" s="26"/>
      <c r="AZ1454" s="26" t="s">
        <v>4188</v>
      </c>
      <c r="BA1454" s="41"/>
    </row>
    <row r="1455" spans="1:53" ht="16.05" customHeight="1" x14ac:dyDescent="0.3">
      <c r="A1455" s="23">
        <v>2015</v>
      </c>
      <c r="B1455" s="24" t="s">
        <v>187</v>
      </c>
      <c r="C1455" s="24" t="s">
        <v>188</v>
      </c>
      <c r="D1455" s="24" t="s">
        <v>3812</v>
      </c>
      <c r="E1455" s="25">
        <v>42050</v>
      </c>
      <c r="F1455" s="38">
        <v>0.33658564814814818</v>
      </c>
      <c r="G1455" s="22">
        <v>42050</v>
      </c>
      <c r="H1455" s="37">
        <v>0.46158564814814818</v>
      </c>
      <c r="I1455" s="34" t="s">
        <v>6250</v>
      </c>
      <c r="J1455" s="43">
        <v>32.74</v>
      </c>
      <c r="K1455" s="43">
        <v>46.65</v>
      </c>
      <c r="L1455" s="56">
        <v>17.3</v>
      </c>
      <c r="M1455" s="35">
        <v>4.9130000000000003</v>
      </c>
      <c r="N1455" s="43"/>
      <c r="O1455" s="57"/>
      <c r="P1455" s="57">
        <v>4.7</v>
      </c>
      <c r="Q1455" s="57">
        <v>4.0999999999999996</v>
      </c>
      <c r="R1455" s="57">
        <v>4.9000000000000004</v>
      </c>
      <c r="S1455" s="24" t="s">
        <v>5431</v>
      </c>
      <c r="T1455" s="26"/>
      <c r="U1455" s="24" t="s">
        <v>867</v>
      </c>
      <c r="V1455" s="58"/>
      <c r="W1455" s="58"/>
      <c r="X1455" s="26">
        <v>0</v>
      </c>
      <c r="Y1455" s="26">
        <v>0</v>
      </c>
      <c r="Z1455" s="26">
        <v>3</v>
      </c>
      <c r="AA1455" s="26"/>
      <c r="AB1455" s="58"/>
      <c r="AC1455" s="24"/>
      <c r="AD1455" s="26" t="s">
        <v>4189</v>
      </c>
      <c r="AE1455" s="26">
        <v>0</v>
      </c>
      <c r="AF1455" s="26"/>
      <c r="AG1455" s="26"/>
      <c r="AH1455" s="26"/>
      <c r="AI1455" s="26"/>
      <c r="AJ1455" s="26" t="s">
        <v>1631</v>
      </c>
      <c r="AK1455" s="24"/>
      <c r="AL1455" s="24"/>
      <c r="AM1455" s="26"/>
      <c r="AN1455" s="26"/>
      <c r="AO1455" s="26"/>
      <c r="AP1455" s="26"/>
      <c r="AQ1455" s="26"/>
      <c r="AR1455" s="26" t="s">
        <v>129</v>
      </c>
      <c r="AS1455" s="26"/>
      <c r="AT1455" s="26"/>
      <c r="AU1455" s="26" t="s">
        <v>128</v>
      </c>
      <c r="AV1455" s="26" t="s">
        <v>128</v>
      </c>
      <c r="AW1455" s="26" t="s">
        <v>128</v>
      </c>
      <c r="AX1455" s="26" t="s">
        <v>129</v>
      </c>
      <c r="AY1455" s="26"/>
      <c r="AZ1455" s="26" t="s">
        <v>4190</v>
      </c>
      <c r="BA1455" s="41"/>
    </row>
    <row r="1456" spans="1:53" ht="16.05" customHeight="1" x14ac:dyDescent="0.3">
      <c r="A1456" s="23">
        <v>2015</v>
      </c>
      <c r="B1456" s="24" t="s">
        <v>294</v>
      </c>
      <c r="C1456" s="24" t="s">
        <v>295</v>
      </c>
      <c r="D1456" s="24" t="s">
        <v>4191</v>
      </c>
      <c r="E1456" s="25">
        <v>42050</v>
      </c>
      <c r="F1456" s="38">
        <v>0.66472222222222221</v>
      </c>
      <c r="G1456" s="22">
        <v>42051</v>
      </c>
      <c r="H1456" s="37">
        <v>8.1388888888888886E-2</v>
      </c>
      <c r="I1456" s="34" t="s">
        <v>6250</v>
      </c>
      <c r="J1456" s="43">
        <v>-25.09</v>
      </c>
      <c r="K1456" s="43">
        <v>151.41999999999999</v>
      </c>
      <c r="L1456" s="56">
        <v>20.5</v>
      </c>
      <c r="M1456" s="35">
        <v>5.0019999999999998</v>
      </c>
      <c r="N1456" s="43"/>
      <c r="O1456" s="57">
        <v>5.2</v>
      </c>
      <c r="P1456" s="57">
        <v>4.8</v>
      </c>
      <c r="Q1456" s="57">
        <v>4.0999999999999996</v>
      </c>
      <c r="R1456" s="57">
        <v>5.0999999999999996</v>
      </c>
      <c r="S1456" s="24" t="s">
        <v>5496</v>
      </c>
      <c r="T1456" s="26"/>
      <c r="U1456" s="24" t="s">
        <v>867</v>
      </c>
      <c r="V1456" s="58"/>
      <c r="W1456" s="58"/>
      <c r="X1456" s="26">
        <v>0</v>
      </c>
      <c r="Y1456" s="26">
        <v>0</v>
      </c>
      <c r="Z1456" s="26">
        <v>0</v>
      </c>
      <c r="AA1456" s="26"/>
      <c r="AB1456" s="58"/>
      <c r="AC1456" s="24"/>
      <c r="AD1456" s="26">
        <v>0</v>
      </c>
      <c r="AE1456" s="26">
        <v>0</v>
      </c>
      <c r="AF1456" s="26"/>
      <c r="AG1456" s="26" t="s">
        <v>129</v>
      </c>
      <c r="AH1456" s="26"/>
      <c r="AI1456" s="26"/>
      <c r="AJ1456" s="26" t="s">
        <v>1631</v>
      </c>
      <c r="AK1456" s="24"/>
      <c r="AL1456" s="24"/>
      <c r="AM1456" s="26"/>
      <c r="AN1456" s="26"/>
      <c r="AO1456" s="26"/>
      <c r="AP1456" s="26"/>
      <c r="AQ1456" s="26"/>
      <c r="AR1456" s="26" t="s">
        <v>129</v>
      </c>
      <c r="AS1456" s="26"/>
      <c r="AT1456" s="26"/>
      <c r="AU1456" s="26" t="s">
        <v>128</v>
      </c>
      <c r="AV1456" s="26" t="s">
        <v>128</v>
      </c>
      <c r="AW1456" s="26" t="s">
        <v>128</v>
      </c>
      <c r="AX1456" s="26" t="s">
        <v>129</v>
      </c>
      <c r="AY1456" s="26"/>
      <c r="AZ1456" s="26" t="s">
        <v>4192</v>
      </c>
      <c r="BA1456" s="41"/>
    </row>
    <row r="1457" spans="1:53" ht="16.05" customHeight="1" x14ac:dyDescent="0.3">
      <c r="A1457" s="23">
        <v>2015</v>
      </c>
      <c r="B1457" s="24" t="s">
        <v>123</v>
      </c>
      <c r="C1457" s="24" t="s">
        <v>124</v>
      </c>
      <c r="D1457" s="24" t="s">
        <v>4041</v>
      </c>
      <c r="E1457" s="25">
        <v>42051</v>
      </c>
      <c r="F1457" s="38">
        <v>0.49500231481481483</v>
      </c>
      <c r="G1457" s="22">
        <v>42051</v>
      </c>
      <c r="H1457" s="37">
        <v>0.57833333333333337</v>
      </c>
      <c r="I1457" s="34" t="s">
        <v>6250</v>
      </c>
      <c r="J1457" s="43">
        <v>37.06</v>
      </c>
      <c r="K1457" s="43">
        <v>30.01</v>
      </c>
      <c r="L1457" s="56">
        <v>12</v>
      </c>
      <c r="M1457" s="35">
        <v>4.95</v>
      </c>
      <c r="N1457" s="43">
        <v>5</v>
      </c>
      <c r="O1457" s="57"/>
      <c r="P1457" s="57">
        <v>4.8</v>
      </c>
      <c r="Q1457" s="57">
        <v>4.0999999999999996</v>
      </c>
      <c r="R1457" s="57">
        <v>4.7</v>
      </c>
      <c r="S1457" s="24" t="s">
        <v>5564</v>
      </c>
      <c r="T1457" s="26"/>
      <c r="U1457" s="24" t="s">
        <v>867</v>
      </c>
      <c r="V1457" s="58"/>
      <c r="W1457" s="58"/>
      <c r="X1457" s="26">
        <v>0</v>
      </c>
      <c r="Y1457" s="26">
        <v>0</v>
      </c>
      <c r="Z1457" s="26">
        <v>0</v>
      </c>
      <c r="AA1457" s="26"/>
      <c r="AB1457" s="58"/>
      <c r="AC1457" s="24"/>
      <c r="AD1457" s="26" t="s">
        <v>1050</v>
      </c>
      <c r="AE1457" s="26">
        <v>0</v>
      </c>
      <c r="AF1457" s="26"/>
      <c r="AG1457" s="26"/>
      <c r="AH1457" s="26"/>
      <c r="AI1457" s="26"/>
      <c r="AJ1457" s="26" t="s">
        <v>1631</v>
      </c>
      <c r="AK1457" s="24"/>
      <c r="AL1457" s="24"/>
      <c r="AM1457" s="26"/>
      <c r="AN1457" s="26"/>
      <c r="AO1457" s="26"/>
      <c r="AP1457" s="26"/>
      <c r="AQ1457" s="26"/>
      <c r="AR1457" s="26" t="s">
        <v>129</v>
      </c>
      <c r="AS1457" s="26"/>
      <c r="AT1457" s="26"/>
      <c r="AU1457" s="26" t="s">
        <v>128</v>
      </c>
      <c r="AV1457" s="26" t="s">
        <v>128</v>
      </c>
      <c r="AW1457" s="26" t="s">
        <v>128</v>
      </c>
      <c r="AX1457" s="26" t="s">
        <v>129</v>
      </c>
      <c r="AY1457" s="26"/>
      <c r="AZ1457" s="26" t="s">
        <v>4193</v>
      </c>
      <c r="BA1457" s="41"/>
    </row>
    <row r="1458" spans="1:53" ht="16.05" customHeight="1" x14ac:dyDescent="0.3">
      <c r="A1458" s="23">
        <v>2015</v>
      </c>
      <c r="B1458" s="27" t="s">
        <v>130</v>
      </c>
      <c r="C1458" s="27" t="s">
        <v>131</v>
      </c>
      <c r="D1458" s="27" t="s">
        <v>132</v>
      </c>
      <c r="E1458" s="28">
        <v>42055</v>
      </c>
      <c r="F1458" s="36">
        <v>0.94293981481481481</v>
      </c>
      <c r="G1458" s="22">
        <v>42056</v>
      </c>
      <c r="H1458" s="37">
        <v>0.27627314814814813</v>
      </c>
      <c r="I1458" s="34" t="s">
        <v>6250</v>
      </c>
      <c r="J1458" s="35">
        <v>23.01</v>
      </c>
      <c r="K1458" s="35">
        <v>101.755</v>
      </c>
      <c r="L1458" s="42">
        <v>10</v>
      </c>
      <c r="M1458" s="43">
        <v>4.5599999999999996</v>
      </c>
      <c r="N1458" s="35"/>
      <c r="O1458" s="44">
        <v>4.4000000000000004</v>
      </c>
      <c r="P1458" s="44">
        <v>4.5</v>
      </c>
      <c r="Q1458" s="44">
        <v>3.6</v>
      </c>
      <c r="R1458" s="44"/>
      <c r="S1458" s="67" t="s">
        <v>5110</v>
      </c>
      <c r="T1458" s="23"/>
      <c r="U1458" s="27"/>
      <c r="V1458" s="46"/>
      <c r="W1458" s="47">
        <v>10853</v>
      </c>
      <c r="X1458" s="23"/>
      <c r="Y1458" s="23"/>
      <c r="Z1458" s="23"/>
      <c r="AA1458" s="23"/>
      <c r="AB1458" s="47"/>
      <c r="AC1458" s="27"/>
      <c r="AD1458" s="23">
        <v>3128</v>
      </c>
      <c r="AE1458" s="23">
        <v>276</v>
      </c>
      <c r="AF1458" s="66" t="s">
        <v>141</v>
      </c>
      <c r="AG1458" s="23" t="s">
        <v>129</v>
      </c>
      <c r="AH1458" s="23"/>
      <c r="AI1458" s="23"/>
      <c r="AJ1458" s="23" t="s">
        <v>43</v>
      </c>
      <c r="AK1458" s="27" t="s">
        <v>100</v>
      </c>
      <c r="AL1458" s="27" t="s">
        <v>6287</v>
      </c>
      <c r="AM1458" s="23"/>
      <c r="AN1458" s="23"/>
      <c r="AO1458" s="23"/>
      <c r="AP1458" s="23"/>
      <c r="AQ1458" s="23" t="s">
        <v>129</v>
      </c>
      <c r="AR1458" s="23"/>
      <c r="AS1458" s="23" t="s">
        <v>128</v>
      </c>
      <c r="AT1458" s="23"/>
      <c r="AU1458" s="23" t="s">
        <v>129</v>
      </c>
      <c r="AV1458" s="23" t="s">
        <v>128</v>
      </c>
      <c r="AW1458" s="23" t="s">
        <v>128</v>
      </c>
      <c r="AX1458" s="23" t="s">
        <v>129</v>
      </c>
      <c r="AY1458" s="23"/>
      <c r="AZ1458" s="23" t="s">
        <v>3257</v>
      </c>
      <c r="BA1458" s="65" t="s">
        <v>6286</v>
      </c>
    </row>
    <row r="1459" spans="1:53" ht="16.05" customHeight="1" x14ac:dyDescent="0.3">
      <c r="A1459" s="23">
        <v>2015</v>
      </c>
      <c r="B1459" s="27" t="s">
        <v>130</v>
      </c>
      <c r="C1459" s="27" t="s">
        <v>131</v>
      </c>
      <c r="D1459" s="27" t="s">
        <v>3258</v>
      </c>
      <c r="E1459" s="28">
        <v>42057</v>
      </c>
      <c r="F1459" s="36">
        <v>0.27980324074074076</v>
      </c>
      <c r="G1459" s="22">
        <v>42057</v>
      </c>
      <c r="H1459" s="37">
        <v>0.61313657407407407</v>
      </c>
      <c r="I1459" s="34" t="s">
        <v>6250</v>
      </c>
      <c r="J1459" s="35">
        <v>44.133000000000003</v>
      </c>
      <c r="K1459" s="35">
        <v>85.567999999999998</v>
      </c>
      <c r="L1459" s="42">
        <v>11.9</v>
      </c>
      <c r="M1459" s="35">
        <v>4.9969999999999999</v>
      </c>
      <c r="N1459" s="35"/>
      <c r="O1459" s="44"/>
      <c r="P1459" s="44">
        <v>5.0999999999999996</v>
      </c>
      <c r="Q1459" s="44">
        <v>4.7</v>
      </c>
      <c r="R1459" s="44"/>
      <c r="S1459" s="24" t="s">
        <v>5496</v>
      </c>
      <c r="T1459" s="23"/>
      <c r="U1459" s="27"/>
      <c r="V1459" s="46">
        <v>900000</v>
      </c>
      <c r="W1459" s="95" t="s">
        <v>3259</v>
      </c>
      <c r="X1459" s="23">
        <v>0</v>
      </c>
      <c r="Y1459" s="23">
        <v>0</v>
      </c>
      <c r="Z1459" s="23">
        <v>11</v>
      </c>
      <c r="AA1459" s="23"/>
      <c r="AB1459" s="47"/>
      <c r="AC1459" s="27"/>
      <c r="AD1459" s="23">
        <v>1728</v>
      </c>
      <c r="AE1459" s="23"/>
      <c r="AF1459" s="66">
        <v>14650000</v>
      </c>
      <c r="AG1459" s="23"/>
      <c r="AH1459" s="23"/>
      <c r="AI1459" s="23"/>
      <c r="AJ1459" s="23" t="s">
        <v>43</v>
      </c>
      <c r="AK1459" s="27" t="s">
        <v>100</v>
      </c>
      <c r="AL1459" s="27" t="s">
        <v>3261</v>
      </c>
      <c r="AM1459" s="23"/>
      <c r="AN1459" s="23"/>
      <c r="AO1459" s="23"/>
      <c r="AP1459" s="23"/>
      <c r="AQ1459" s="23"/>
      <c r="AR1459" s="23"/>
      <c r="AS1459" s="23" t="s">
        <v>128</v>
      </c>
      <c r="AT1459" s="23"/>
      <c r="AU1459" s="23" t="s">
        <v>129</v>
      </c>
      <c r="AV1459" s="23" t="s">
        <v>129</v>
      </c>
      <c r="AW1459" s="23" t="s">
        <v>128</v>
      </c>
      <c r="AX1459" s="23" t="s">
        <v>129</v>
      </c>
      <c r="AY1459" s="23"/>
      <c r="AZ1459" s="23" t="s">
        <v>3260</v>
      </c>
      <c r="BA1459" s="65" t="s">
        <v>6288</v>
      </c>
    </row>
    <row r="1460" spans="1:53" ht="16.05" customHeight="1" x14ac:dyDescent="0.3">
      <c r="A1460" s="23">
        <v>2015</v>
      </c>
      <c r="B1460" s="24" t="s">
        <v>159</v>
      </c>
      <c r="C1460" s="24" t="s">
        <v>229</v>
      </c>
      <c r="D1460" s="24" t="s">
        <v>4194</v>
      </c>
      <c r="E1460" s="25">
        <v>42058</v>
      </c>
      <c r="F1460" s="38">
        <v>0.67811342592592594</v>
      </c>
      <c r="G1460" s="22">
        <v>42058</v>
      </c>
      <c r="H1460" s="37">
        <v>0.71978009259259268</v>
      </c>
      <c r="I1460" s="34" t="s">
        <v>6250</v>
      </c>
      <c r="J1460" s="43">
        <v>38.97</v>
      </c>
      <c r="K1460" s="43">
        <v>-2.68</v>
      </c>
      <c r="L1460" s="56">
        <v>14.1</v>
      </c>
      <c r="M1460" s="43">
        <v>4.7</v>
      </c>
      <c r="N1460" s="43"/>
      <c r="O1460" s="57"/>
      <c r="P1460" s="57">
        <v>4.9000000000000004</v>
      </c>
      <c r="Q1460" s="57">
        <v>4</v>
      </c>
      <c r="R1460" s="57">
        <v>5.2</v>
      </c>
      <c r="S1460" s="24" t="s">
        <v>5277</v>
      </c>
      <c r="T1460" s="26"/>
      <c r="U1460" s="24" t="s">
        <v>867</v>
      </c>
      <c r="V1460" s="58"/>
      <c r="W1460" s="58"/>
      <c r="X1460" s="26">
        <v>0</v>
      </c>
      <c r="Y1460" s="26">
        <v>0</v>
      </c>
      <c r="Z1460" s="26">
        <v>0</v>
      </c>
      <c r="AA1460" s="26"/>
      <c r="AB1460" s="58"/>
      <c r="AC1460" s="24"/>
      <c r="AD1460" s="26" t="s">
        <v>1050</v>
      </c>
      <c r="AE1460" s="26">
        <v>0</v>
      </c>
      <c r="AF1460" s="26"/>
      <c r="AG1460" s="26"/>
      <c r="AH1460" s="26"/>
      <c r="AI1460" s="26"/>
      <c r="AJ1460" s="26" t="s">
        <v>1631</v>
      </c>
      <c r="AK1460" s="24"/>
      <c r="AL1460" s="24"/>
      <c r="AM1460" s="26"/>
      <c r="AN1460" s="26"/>
      <c r="AO1460" s="26"/>
      <c r="AP1460" s="26"/>
      <c r="AQ1460" s="26"/>
      <c r="AR1460" s="26" t="s">
        <v>129</v>
      </c>
      <c r="AS1460" s="26"/>
      <c r="AT1460" s="26"/>
      <c r="AU1460" s="26" t="s">
        <v>128</v>
      </c>
      <c r="AV1460" s="26" t="s">
        <v>128</v>
      </c>
      <c r="AW1460" s="26" t="s">
        <v>128</v>
      </c>
      <c r="AX1460" s="26" t="s">
        <v>129</v>
      </c>
      <c r="AY1460" s="26"/>
      <c r="AZ1460" s="26" t="s">
        <v>4195</v>
      </c>
      <c r="BA1460" s="41"/>
    </row>
    <row r="1461" spans="1:53" ht="16.05" customHeight="1" x14ac:dyDescent="0.3">
      <c r="A1461" s="23">
        <v>2015</v>
      </c>
      <c r="B1461" s="24" t="s">
        <v>187</v>
      </c>
      <c r="C1461" s="24" t="s">
        <v>188</v>
      </c>
      <c r="D1461" s="24" t="s">
        <v>4196</v>
      </c>
      <c r="E1461" s="25">
        <v>42060</v>
      </c>
      <c r="F1461" s="38">
        <v>0.3574920138888889</v>
      </c>
      <c r="G1461" s="22">
        <v>42060</v>
      </c>
      <c r="H1461" s="37">
        <v>0.50332175925925926</v>
      </c>
      <c r="I1461" s="34" t="s">
        <v>6250</v>
      </c>
      <c r="J1461" s="43">
        <v>31.614000000000001</v>
      </c>
      <c r="K1461" s="43">
        <v>50.991999999999997</v>
      </c>
      <c r="L1461" s="56">
        <v>19</v>
      </c>
      <c r="M1461" s="43">
        <v>4.9720000000000004</v>
      </c>
      <c r="N1461" s="43"/>
      <c r="O1461" s="57"/>
      <c r="P1461" s="57">
        <v>4.5</v>
      </c>
      <c r="Q1461" s="57">
        <v>4.3</v>
      </c>
      <c r="R1461" s="57">
        <v>4.5999999999999996</v>
      </c>
      <c r="S1461" s="24" t="s">
        <v>6061</v>
      </c>
      <c r="T1461" s="26"/>
      <c r="U1461" s="24" t="s">
        <v>867</v>
      </c>
      <c r="V1461" s="58"/>
      <c r="W1461" s="58"/>
      <c r="X1461" s="26">
        <v>0</v>
      </c>
      <c r="Y1461" s="26">
        <v>0</v>
      </c>
      <c r="Z1461" s="26">
        <v>0</v>
      </c>
      <c r="AA1461" s="26"/>
      <c r="AB1461" s="58"/>
      <c r="AC1461" s="24"/>
      <c r="AD1461" s="26" t="s">
        <v>2152</v>
      </c>
      <c r="AE1461" s="26">
        <v>5</v>
      </c>
      <c r="AF1461" s="26"/>
      <c r="AG1461" s="26"/>
      <c r="AH1461" s="26"/>
      <c r="AI1461" s="26"/>
      <c r="AJ1461" s="26" t="s">
        <v>1631</v>
      </c>
      <c r="AK1461" s="24"/>
      <c r="AL1461" s="24"/>
      <c r="AM1461" s="26"/>
      <c r="AN1461" s="26"/>
      <c r="AO1461" s="26"/>
      <c r="AP1461" s="26"/>
      <c r="AQ1461" s="26"/>
      <c r="AR1461" s="26" t="s">
        <v>129</v>
      </c>
      <c r="AS1461" s="26"/>
      <c r="AT1461" s="26"/>
      <c r="AU1461" s="26" t="s">
        <v>128</v>
      </c>
      <c r="AV1461" s="26" t="s">
        <v>128</v>
      </c>
      <c r="AW1461" s="26" t="s">
        <v>128</v>
      </c>
      <c r="AX1461" s="26" t="s">
        <v>129</v>
      </c>
      <c r="AY1461" s="26"/>
      <c r="AZ1461" s="26" t="s">
        <v>4197</v>
      </c>
      <c r="BA1461" s="41"/>
    </row>
    <row r="1462" spans="1:53" ht="16.05" customHeight="1" x14ac:dyDescent="0.3">
      <c r="A1462" s="23">
        <v>2015</v>
      </c>
      <c r="B1462" s="27" t="s">
        <v>357</v>
      </c>
      <c r="C1462" s="27" t="s">
        <v>648</v>
      </c>
      <c r="D1462" s="27" t="s">
        <v>3262</v>
      </c>
      <c r="E1462" s="28">
        <v>42061</v>
      </c>
      <c r="F1462" s="36">
        <v>0.91603009259259249</v>
      </c>
      <c r="G1462" s="22">
        <v>42062</v>
      </c>
      <c r="H1462" s="37">
        <v>0.12436342592592593</v>
      </c>
      <c r="I1462" s="34" t="s">
        <v>6250</v>
      </c>
      <c r="J1462" s="35">
        <v>34.670999999999999</v>
      </c>
      <c r="K1462" s="35">
        <v>73.278000000000006</v>
      </c>
      <c r="L1462" s="42">
        <v>29.7</v>
      </c>
      <c r="M1462" s="35">
        <v>5.1150000000000002</v>
      </c>
      <c r="N1462" s="35"/>
      <c r="O1462" s="44"/>
      <c r="P1462" s="44">
        <v>5.4</v>
      </c>
      <c r="Q1462" s="44">
        <v>4.5999999999999996</v>
      </c>
      <c r="R1462" s="44"/>
      <c r="S1462" s="24" t="s">
        <v>5350</v>
      </c>
      <c r="T1462" s="23" t="s">
        <v>497</v>
      </c>
      <c r="U1462" s="27"/>
      <c r="V1462" s="46">
        <v>5844000</v>
      </c>
      <c r="W1462" s="47"/>
      <c r="X1462" s="23"/>
      <c r="Y1462" s="23"/>
      <c r="Z1462" s="50" t="s">
        <v>6289</v>
      </c>
      <c r="AA1462" s="23"/>
      <c r="AB1462" s="47"/>
      <c r="AC1462" s="27" t="s">
        <v>3263</v>
      </c>
      <c r="AD1462" s="23">
        <v>2</v>
      </c>
      <c r="AE1462" s="23">
        <v>20</v>
      </c>
      <c r="AF1462" s="66" t="s">
        <v>141</v>
      </c>
      <c r="AG1462" s="23"/>
      <c r="AH1462" s="23"/>
      <c r="AI1462" s="23"/>
      <c r="AJ1462" s="23" t="s">
        <v>1631</v>
      </c>
      <c r="AK1462" s="27" t="s">
        <v>1300</v>
      </c>
      <c r="AL1462" s="27"/>
      <c r="AM1462" s="23"/>
      <c r="AN1462" s="23"/>
      <c r="AO1462" s="23"/>
      <c r="AP1462" s="23"/>
      <c r="AQ1462" s="23" t="s">
        <v>129</v>
      </c>
      <c r="AR1462" s="23"/>
      <c r="AS1462" s="23" t="s">
        <v>128</v>
      </c>
      <c r="AT1462" s="23"/>
      <c r="AU1462" s="23" t="s">
        <v>129</v>
      </c>
      <c r="AV1462" s="23" t="s">
        <v>128</v>
      </c>
      <c r="AW1462" s="23" t="s">
        <v>128</v>
      </c>
      <c r="AX1462" s="23" t="s">
        <v>129</v>
      </c>
      <c r="AY1462" s="23"/>
      <c r="AZ1462" s="23" t="s">
        <v>3264</v>
      </c>
      <c r="BA1462" s="65" t="s">
        <v>6290</v>
      </c>
    </row>
    <row r="1463" spans="1:53" ht="16.05" customHeight="1" x14ac:dyDescent="0.3">
      <c r="A1463" s="23">
        <v>2015</v>
      </c>
      <c r="B1463" s="24" t="s">
        <v>269</v>
      </c>
      <c r="C1463" s="24" t="s">
        <v>270</v>
      </c>
      <c r="D1463" s="24" t="s">
        <v>3287</v>
      </c>
      <c r="E1463" s="25">
        <v>42063</v>
      </c>
      <c r="F1463" s="38">
        <v>0.84062500000000007</v>
      </c>
      <c r="G1463" s="22">
        <v>42063</v>
      </c>
      <c r="H1463" s="37">
        <v>0.6322916666666667</v>
      </c>
      <c r="I1463" s="34" t="s">
        <v>6250</v>
      </c>
      <c r="J1463" s="43">
        <v>-15.69</v>
      </c>
      <c r="K1463" s="43">
        <v>-72.010000000000005</v>
      </c>
      <c r="L1463" s="56">
        <v>22.1</v>
      </c>
      <c r="M1463" s="35">
        <v>4.9359999999999999</v>
      </c>
      <c r="N1463" s="43"/>
      <c r="O1463" s="57"/>
      <c r="P1463" s="57">
        <v>4.8</v>
      </c>
      <c r="Q1463" s="57">
        <v>4.0999999999999996</v>
      </c>
      <c r="R1463" s="57">
        <v>4.5</v>
      </c>
      <c r="S1463" s="24" t="s">
        <v>5506</v>
      </c>
      <c r="T1463" s="26"/>
      <c r="U1463" s="24" t="s">
        <v>867</v>
      </c>
      <c r="V1463" s="58"/>
      <c r="W1463" s="58"/>
      <c r="X1463" s="26">
        <v>0</v>
      </c>
      <c r="Y1463" s="26">
        <v>0</v>
      </c>
      <c r="Z1463" s="26">
        <v>0</v>
      </c>
      <c r="AA1463" s="26"/>
      <c r="AB1463" s="58"/>
      <c r="AC1463" s="24"/>
      <c r="AD1463" s="26">
        <v>560</v>
      </c>
      <c r="AE1463" s="26">
        <v>30</v>
      </c>
      <c r="AF1463" s="26"/>
      <c r="AG1463" s="26"/>
      <c r="AH1463" s="26"/>
      <c r="AI1463" s="26"/>
      <c r="AJ1463" s="26" t="s">
        <v>1631</v>
      </c>
      <c r="AK1463" s="24"/>
      <c r="AL1463" s="24"/>
      <c r="AM1463" s="26"/>
      <c r="AN1463" s="26"/>
      <c r="AO1463" s="26"/>
      <c r="AP1463" s="26"/>
      <c r="AQ1463" s="26"/>
      <c r="AR1463" s="26" t="s">
        <v>129</v>
      </c>
      <c r="AS1463" s="26"/>
      <c r="AT1463" s="26"/>
      <c r="AU1463" s="26" t="s">
        <v>128</v>
      </c>
      <c r="AV1463" s="26" t="s">
        <v>128</v>
      </c>
      <c r="AW1463" s="26" t="s">
        <v>128</v>
      </c>
      <c r="AX1463" s="26" t="s">
        <v>129</v>
      </c>
      <c r="AY1463" s="26"/>
      <c r="AZ1463" s="26" t="s">
        <v>4199</v>
      </c>
      <c r="BA1463" s="41"/>
    </row>
    <row r="1464" spans="1:53" ht="16.05" customHeight="1" x14ac:dyDescent="0.3">
      <c r="A1464" s="23">
        <v>2015</v>
      </c>
      <c r="B1464" s="27" t="s">
        <v>130</v>
      </c>
      <c r="C1464" s="27" t="s">
        <v>131</v>
      </c>
      <c r="D1464" s="27" t="s">
        <v>3265</v>
      </c>
      <c r="E1464" s="28">
        <v>42064</v>
      </c>
      <c r="F1464" s="36">
        <v>0.43380787037037033</v>
      </c>
      <c r="G1464" s="22">
        <v>42064</v>
      </c>
      <c r="H1464" s="37">
        <v>0.76714120370370376</v>
      </c>
      <c r="I1464" s="34" t="s">
        <v>6250</v>
      </c>
      <c r="J1464" s="35">
        <v>23.565999999999999</v>
      </c>
      <c r="K1464" s="35">
        <v>98.853999999999999</v>
      </c>
      <c r="L1464" s="42">
        <v>10</v>
      </c>
      <c r="M1464" s="35">
        <v>5.2889999999999997</v>
      </c>
      <c r="N1464" s="35"/>
      <c r="O1464" s="44">
        <v>5.5</v>
      </c>
      <c r="P1464" s="44">
        <v>5.2</v>
      </c>
      <c r="Q1464" s="44"/>
      <c r="R1464" s="44"/>
      <c r="S1464" s="24" t="s">
        <v>5361</v>
      </c>
      <c r="T1464" s="23"/>
      <c r="U1464" s="27"/>
      <c r="V1464" s="46"/>
      <c r="W1464" s="47">
        <v>2032</v>
      </c>
      <c r="X1464" s="23"/>
      <c r="Y1464" s="23"/>
      <c r="Z1464" s="50" t="s">
        <v>6291</v>
      </c>
      <c r="AA1464" s="23">
        <v>75764</v>
      </c>
      <c r="AB1464" s="47"/>
      <c r="AC1464" s="27"/>
      <c r="AD1464" s="23">
        <v>15800</v>
      </c>
      <c r="AE1464" s="23">
        <v>220</v>
      </c>
      <c r="AF1464" s="66">
        <v>15000000</v>
      </c>
      <c r="AG1464" s="23"/>
      <c r="AH1464" s="23"/>
      <c r="AI1464" s="23"/>
      <c r="AJ1464" s="23" t="s">
        <v>1631</v>
      </c>
      <c r="AK1464" s="27"/>
      <c r="AL1464" s="27" t="s">
        <v>6292</v>
      </c>
      <c r="AM1464" s="23"/>
      <c r="AN1464" s="23"/>
      <c r="AO1464" s="23"/>
      <c r="AP1464" s="23"/>
      <c r="AQ1464" s="23"/>
      <c r="AR1464" s="23"/>
      <c r="AS1464" s="23" t="s">
        <v>129</v>
      </c>
      <c r="AT1464" s="23"/>
      <c r="AU1464" s="23" t="s">
        <v>129</v>
      </c>
      <c r="AV1464" s="23" t="s">
        <v>129</v>
      </c>
      <c r="AW1464" s="23" t="s">
        <v>128</v>
      </c>
      <c r="AX1464" s="23" t="s">
        <v>129</v>
      </c>
      <c r="AY1464" s="23"/>
      <c r="AZ1464" s="23" t="s">
        <v>3266</v>
      </c>
      <c r="BA1464" s="45" t="s">
        <v>6293</v>
      </c>
    </row>
    <row r="1465" spans="1:53" ht="16.05" customHeight="1" x14ac:dyDescent="0.3">
      <c r="A1465" s="23">
        <v>2015</v>
      </c>
      <c r="B1465" s="24" t="s">
        <v>130</v>
      </c>
      <c r="C1465" s="24" t="s">
        <v>131</v>
      </c>
      <c r="D1465" s="24" t="s">
        <v>132</v>
      </c>
      <c r="E1465" s="25">
        <v>42066</v>
      </c>
      <c r="F1465" s="38">
        <v>0.39159560185185183</v>
      </c>
      <c r="G1465" s="22">
        <v>42066</v>
      </c>
      <c r="H1465" s="37">
        <v>0.72493055555555552</v>
      </c>
      <c r="I1465" s="34" t="s">
        <v>6250</v>
      </c>
      <c r="J1465" s="43">
        <v>23.423999999999999</v>
      </c>
      <c r="K1465" s="43">
        <v>98.96</v>
      </c>
      <c r="L1465" s="56">
        <v>10</v>
      </c>
      <c r="M1465" s="43">
        <v>4.5599999999999996</v>
      </c>
      <c r="N1465" s="43"/>
      <c r="O1465" s="57"/>
      <c r="P1465" s="57">
        <v>4.5</v>
      </c>
      <c r="Q1465" s="57">
        <v>3.9</v>
      </c>
      <c r="R1465" s="57">
        <v>4.5</v>
      </c>
      <c r="S1465" s="67" t="s">
        <v>5110</v>
      </c>
      <c r="T1465" s="26"/>
      <c r="U1465" s="24" t="s">
        <v>867</v>
      </c>
      <c r="V1465" s="58"/>
      <c r="W1465" s="58"/>
      <c r="X1465" s="26">
        <v>0</v>
      </c>
      <c r="Y1465" s="26">
        <v>0</v>
      </c>
      <c r="Z1465" s="26">
        <v>18</v>
      </c>
      <c r="AA1465" s="26"/>
      <c r="AB1465" s="58"/>
      <c r="AC1465" s="24"/>
      <c r="AD1465" s="26" t="s">
        <v>1050</v>
      </c>
      <c r="AE1465" s="26">
        <v>0</v>
      </c>
      <c r="AF1465" s="26"/>
      <c r="AG1465" s="26"/>
      <c r="AH1465" s="26"/>
      <c r="AI1465" s="26"/>
      <c r="AJ1465" s="26" t="s">
        <v>3599</v>
      </c>
      <c r="AK1465" s="24"/>
      <c r="AL1465" s="24" t="s">
        <v>4202</v>
      </c>
      <c r="AM1465" s="26"/>
      <c r="AN1465" s="26"/>
      <c r="AO1465" s="26"/>
      <c r="AP1465" s="26"/>
      <c r="AQ1465" s="26"/>
      <c r="AR1465" s="26" t="s">
        <v>129</v>
      </c>
      <c r="AS1465" s="26"/>
      <c r="AT1465" s="26"/>
      <c r="AU1465" s="26" t="s">
        <v>128</v>
      </c>
      <c r="AV1465" s="26" t="s">
        <v>128</v>
      </c>
      <c r="AW1465" s="26" t="s">
        <v>128</v>
      </c>
      <c r="AX1465" s="26" t="s">
        <v>129</v>
      </c>
      <c r="AY1465" s="26"/>
      <c r="AZ1465" s="26" t="s">
        <v>4201</v>
      </c>
      <c r="BA1465" s="41"/>
    </row>
    <row r="1466" spans="1:53" ht="16.05" customHeight="1" x14ac:dyDescent="0.3">
      <c r="A1466" s="23">
        <v>2015</v>
      </c>
      <c r="B1466" s="24" t="s">
        <v>254</v>
      </c>
      <c r="C1466" s="24" t="s">
        <v>511</v>
      </c>
      <c r="D1466" s="24" t="s">
        <v>4203</v>
      </c>
      <c r="E1466" s="25">
        <v>42069</v>
      </c>
      <c r="F1466" s="38">
        <v>0.16795138888888891</v>
      </c>
      <c r="G1466" s="22">
        <v>42069</v>
      </c>
      <c r="H1466" s="37">
        <v>0.16795138888888891</v>
      </c>
      <c r="I1466" s="34" t="s">
        <v>6250</v>
      </c>
      <c r="J1466" s="43">
        <v>34.92</v>
      </c>
      <c r="K1466" s="43">
        <v>-2.71</v>
      </c>
      <c r="L1466" s="56">
        <v>10</v>
      </c>
      <c r="M1466" s="43">
        <v>4.5999999999999996</v>
      </c>
      <c r="N1466" s="43"/>
      <c r="O1466" s="57"/>
      <c r="P1466" s="57">
        <v>4.3</v>
      </c>
      <c r="Q1466" s="57">
        <v>3.9</v>
      </c>
      <c r="R1466" s="57">
        <v>4.0999999999999996</v>
      </c>
      <c r="S1466" s="24" t="s">
        <v>5277</v>
      </c>
      <c r="T1466" s="26"/>
      <c r="U1466" s="24" t="s">
        <v>867</v>
      </c>
      <c r="V1466" s="58"/>
      <c r="W1466" s="58"/>
      <c r="X1466" s="26">
        <v>0</v>
      </c>
      <c r="Y1466" s="26">
        <v>0</v>
      </c>
      <c r="Z1466" s="26">
        <v>0</v>
      </c>
      <c r="AA1466" s="26"/>
      <c r="AB1466" s="58"/>
      <c r="AC1466" s="24"/>
      <c r="AD1466" s="26">
        <v>0</v>
      </c>
      <c r="AE1466" s="26">
        <v>1</v>
      </c>
      <c r="AF1466" s="26"/>
      <c r="AG1466" s="26"/>
      <c r="AH1466" s="26"/>
      <c r="AI1466" s="26"/>
      <c r="AJ1466" s="26" t="s">
        <v>1631</v>
      </c>
      <c r="AK1466" s="24"/>
      <c r="AL1466" s="24"/>
      <c r="AM1466" s="26"/>
      <c r="AN1466" s="26"/>
      <c r="AO1466" s="26"/>
      <c r="AP1466" s="26"/>
      <c r="AQ1466" s="26"/>
      <c r="AR1466" s="26" t="s">
        <v>129</v>
      </c>
      <c r="AS1466" s="26"/>
      <c r="AT1466" s="26"/>
      <c r="AU1466" s="26" t="s">
        <v>128</v>
      </c>
      <c r="AV1466" s="26" t="s">
        <v>128</v>
      </c>
      <c r="AW1466" s="26" t="s">
        <v>128</v>
      </c>
      <c r="AX1466" s="26" t="s">
        <v>129</v>
      </c>
      <c r="AY1466" s="26"/>
      <c r="AZ1466" s="26" t="s">
        <v>4204</v>
      </c>
      <c r="BA1466" s="41"/>
    </row>
    <row r="1467" spans="1:53" ht="16.05" customHeight="1" x14ac:dyDescent="0.3">
      <c r="A1467" s="23">
        <v>2015</v>
      </c>
      <c r="B1467" s="27" t="s">
        <v>159</v>
      </c>
      <c r="C1467" s="27" t="s">
        <v>694</v>
      </c>
      <c r="D1467" s="27" t="s">
        <v>3267</v>
      </c>
      <c r="E1467" s="28">
        <v>42071</v>
      </c>
      <c r="F1467" s="36" t="s">
        <v>3268</v>
      </c>
      <c r="G1467" s="22">
        <v>42071</v>
      </c>
      <c r="H1467" s="37">
        <v>0.90795138888888882</v>
      </c>
      <c r="I1467" s="34" t="s">
        <v>6250</v>
      </c>
      <c r="J1467" s="35">
        <v>44.125999999999998</v>
      </c>
      <c r="K1467" s="35">
        <v>19.936</v>
      </c>
      <c r="L1467" s="42">
        <v>9</v>
      </c>
      <c r="M1467" s="43">
        <v>4.5</v>
      </c>
      <c r="N1467" s="35"/>
      <c r="O1467" s="44"/>
      <c r="P1467" s="44">
        <v>3.9</v>
      </c>
      <c r="Q1467" s="44">
        <v>3.7</v>
      </c>
      <c r="R1467" s="44"/>
      <c r="S1467" s="24" t="s">
        <v>5277</v>
      </c>
      <c r="T1467" s="23" t="s">
        <v>582</v>
      </c>
      <c r="U1467" s="27"/>
      <c r="V1467" s="46"/>
      <c r="W1467" s="47"/>
      <c r="X1467" s="23"/>
      <c r="Y1467" s="23"/>
      <c r="Z1467" s="23"/>
      <c r="AA1467" s="23"/>
      <c r="AB1467" s="47"/>
      <c r="AC1467" s="27"/>
      <c r="AD1467" s="23">
        <v>100</v>
      </c>
      <c r="AE1467" s="23"/>
      <c r="AF1467" s="23" t="s">
        <v>141</v>
      </c>
      <c r="AG1467" s="23"/>
      <c r="AH1467" s="23"/>
      <c r="AI1467" s="23"/>
      <c r="AJ1467" s="23" t="s">
        <v>43</v>
      </c>
      <c r="AK1467" s="27" t="s">
        <v>100</v>
      </c>
      <c r="AL1467" s="27"/>
      <c r="AM1467" s="23"/>
      <c r="AN1467" s="23"/>
      <c r="AO1467" s="23"/>
      <c r="AP1467" s="23"/>
      <c r="AQ1467" s="23" t="s">
        <v>129</v>
      </c>
      <c r="AR1467" s="23"/>
      <c r="AS1467" s="23" t="s">
        <v>128</v>
      </c>
      <c r="AT1467" s="23"/>
      <c r="AU1467" s="23" t="s">
        <v>129</v>
      </c>
      <c r="AV1467" s="23" t="s">
        <v>128</v>
      </c>
      <c r="AW1467" s="23" t="s">
        <v>128</v>
      </c>
      <c r="AX1467" s="23" t="s">
        <v>129</v>
      </c>
      <c r="AY1467" s="23"/>
      <c r="AZ1467" s="23" t="s">
        <v>3269</v>
      </c>
      <c r="BA1467" s="39" t="s">
        <v>6294</v>
      </c>
    </row>
    <row r="1468" spans="1:53" ht="16.05" customHeight="1" x14ac:dyDescent="0.3">
      <c r="A1468" s="23">
        <v>2015</v>
      </c>
      <c r="B1468" s="24" t="s">
        <v>130</v>
      </c>
      <c r="C1468" s="24" t="s">
        <v>131</v>
      </c>
      <c r="D1468" s="24" t="s">
        <v>132</v>
      </c>
      <c r="E1468" s="25">
        <v>42072</v>
      </c>
      <c r="F1468" s="38">
        <v>0.41649884259259262</v>
      </c>
      <c r="G1468" s="22">
        <v>42072</v>
      </c>
      <c r="H1468" s="37">
        <v>0.74983796296296301</v>
      </c>
      <c r="I1468" s="34" t="s">
        <v>6250</v>
      </c>
      <c r="J1468" s="43">
        <v>25.26</v>
      </c>
      <c r="K1468" s="43">
        <v>103.3</v>
      </c>
      <c r="L1468" s="56">
        <v>25.2</v>
      </c>
      <c r="M1468" s="35">
        <v>4.8109999999999999</v>
      </c>
      <c r="N1468" s="43"/>
      <c r="O1468" s="57"/>
      <c r="P1468" s="57">
        <v>4.5</v>
      </c>
      <c r="Q1468" s="57">
        <v>4</v>
      </c>
      <c r="R1468" s="57">
        <v>4.5</v>
      </c>
      <c r="S1468" s="24" t="s">
        <v>5544</v>
      </c>
      <c r="T1468" s="26"/>
      <c r="U1468" s="24" t="s">
        <v>867</v>
      </c>
      <c r="V1468" s="58"/>
      <c r="W1468" s="58"/>
      <c r="X1468" s="26">
        <v>0</v>
      </c>
      <c r="Y1468" s="26">
        <v>0</v>
      </c>
      <c r="Z1468" s="26">
        <v>4</v>
      </c>
      <c r="AA1468" s="26"/>
      <c r="AB1468" s="58"/>
      <c r="AC1468" s="24"/>
      <c r="AD1468" s="26" t="s">
        <v>4205</v>
      </c>
      <c r="AE1468" s="26">
        <v>1</v>
      </c>
      <c r="AF1468" s="26"/>
      <c r="AG1468" s="26"/>
      <c r="AH1468" s="26"/>
      <c r="AI1468" s="26"/>
      <c r="AJ1468" s="26" t="s">
        <v>1631</v>
      </c>
      <c r="AK1468" s="24"/>
      <c r="AL1468" s="24"/>
      <c r="AM1468" s="26"/>
      <c r="AN1468" s="26"/>
      <c r="AO1468" s="26"/>
      <c r="AP1468" s="26"/>
      <c r="AQ1468" s="26"/>
      <c r="AR1468" s="26" t="s">
        <v>129</v>
      </c>
      <c r="AS1468" s="26"/>
      <c r="AT1468" s="26"/>
      <c r="AU1468" s="26" t="s">
        <v>128</v>
      </c>
      <c r="AV1468" s="26" t="s">
        <v>128</v>
      </c>
      <c r="AW1468" s="26" t="s">
        <v>128</v>
      </c>
      <c r="AX1468" s="26" t="s">
        <v>129</v>
      </c>
      <c r="AY1468" s="26"/>
      <c r="AZ1468" s="26" t="s">
        <v>4206</v>
      </c>
      <c r="BA1468" s="41"/>
    </row>
    <row r="1469" spans="1:53" ht="16.05" customHeight="1" x14ac:dyDescent="0.3">
      <c r="A1469" s="26">
        <v>2015</v>
      </c>
      <c r="B1469" s="24" t="s">
        <v>269</v>
      </c>
      <c r="C1469" s="24" t="s">
        <v>270</v>
      </c>
      <c r="D1469" s="24" t="s">
        <v>4975</v>
      </c>
      <c r="E1469" s="25">
        <v>42073</v>
      </c>
      <c r="F1469" s="38">
        <v>0.94653634259259256</v>
      </c>
      <c r="G1469" s="22">
        <v>42073</v>
      </c>
      <c r="H1469" s="37">
        <v>0.73820601851851853</v>
      </c>
      <c r="I1469" s="34" t="s">
        <v>6250</v>
      </c>
      <c r="J1469" s="26">
        <v>-15.6806</v>
      </c>
      <c r="K1469" s="26">
        <v>-72.456000000000003</v>
      </c>
      <c r="L1469" s="26">
        <v>10</v>
      </c>
      <c r="M1469" s="43">
        <v>4.6369999999999996</v>
      </c>
      <c r="N1469" s="43"/>
      <c r="O1469" s="57">
        <v>4.0999999999999996</v>
      </c>
      <c r="P1469" s="57">
        <v>4.2</v>
      </c>
      <c r="Q1469" s="57">
        <v>3.8</v>
      </c>
      <c r="R1469" s="57">
        <v>3.5</v>
      </c>
      <c r="S1469" s="24" t="s">
        <v>6054</v>
      </c>
      <c r="T1469" s="26"/>
      <c r="U1469" s="24"/>
      <c r="V1469" s="41"/>
      <c r="W1469" s="41"/>
      <c r="X1469" s="26">
        <v>0</v>
      </c>
      <c r="Y1469" s="26">
        <v>0</v>
      </c>
      <c r="Z1469" s="26">
        <v>0</v>
      </c>
      <c r="AA1469" s="26"/>
      <c r="AB1469" s="41"/>
      <c r="AC1469" s="41"/>
      <c r="AD1469" s="26">
        <v>35</v>
      </c>
      <c r="AE1469" s="26">
        <v>0</v>
      </c>
      <c r="AF1469" s="41"/>
      <c r="AG1469" s="26"/>
      <c r="AH1469" s="26"/>
      <c r="AI1469" s="26"/>
      <c r="AJ1469" s="26" t="s">
        <v>3493</v>
      </c>
      <c r="AK1469" s="41"/>
      <c r="AL1469" s="24" t="s">
        <v>5082</v>
      </c>
      <c r="AM1469" s="41"/>
      <c r="AN1469" s="41"/>
      <c r="AO1469" s="41"/>
      <c r="AP1469" s="41"/>
      <c r="AQ1469" s="41"/>
      <c r="AR1469" s="26" t="s">
        <v>129</v>
      </c>
      <c r="AS1469" s="26"/>
      <c r="AT1469" s="26"/>
      <c r="AU1469" s="26" t="s">
        <v>128</v>
      </c>
      <c r="AV1469" s="26" t="s">
        <v>128</v>
      </c>
      <c r="AW1469" s="26" t="s">
        <v>128</v>
      </c>
      <c r="AX1469" s="26" t="s">
        <v>129</v>
      </c>
      <c r="AY1469" s="26"/>
      <c r="AZ1469" s="26" t="s">
        <v>4976</v>
      </c>
      <c r="BA1469" s="41"/>
    </row>
    <row r="1470" spans="1:53" ht="16.05" customHeight="1" x14ac:dyDescent="0.3">
      <c r="A1470" s="23">
        <v>2015</v>
      </c>
      <c r="B1470" s="27" t="s">
        <v>130</v>
      </c>
      <c r="C1470" s="27" t="s">
        <v>131</v>
      </c>
      <c r="D1470" s="27" t="s">
        <v>298</v>
      </c>
      <c r="E1470" s="28">
        <v>42077</v>
      </c>
      <c r="F1470" s="36">
        <v>0.25942129629629629</v>
      </c>
      <c r="G1470" s="22">
        <v>42077</v>
      </c>
      <c r="H1470" s="37">
        <v>0.59275462962962966</v>
      </c>
      <c r="I1470" s="34" t="s">
        <v>6250</v>
      </c>
      <c r="J1470" s="35">
        <v>33.15</v>
      </c>
      <c r="K1470" s="35">
        <v>115.8</v>
      </c>
      <c r="L1470" s="42">
        <v>10</v>
      </c>
      <c r="M1470" s="43">
        <v>4.67</v>
      </c>
      <c r="N1470" s="35"/>
      <c r="O1470" s="44"/>
      <c r="P1470" s="44">
        <v>4.5999999999999996</v>
      </c>
      <c r="Q1470" s="44"/>
      <c r="R1470" s="44"/>
      <c r="S1470" s="67" t="s">
        <v>5110</v>
      </c>
      <c r="T1470" s="23" t="s">
        <v>497</v>
      </c>
      <c r="U1470" s="27"/>
      <c r="V1470" s="46">
        <v>10000000</v>
      </c>
      <c r="W1470" s="47">
        <v>41500</v>
      </c>
      <c r="X1470" s="23">
        <v>2</v>
      </c>
      <c r="Y1470" s="23">
        <v>2</v>
      </c>
      <c r="Z1470" s="23">
        <v>13</v>
      </c>
      <c r="AA1470" s="23"/>
      <c r="AB1470" s="47"/>
      <c r="AC1470" s="24" t="s">
        <v>5686</v>
      </c>
      <c r="AD1470" s="23">
        <v>11079</v>
      </c>
      <c r="AE1470" s="23">
        <v>155</v>
      </c>
      <c r="AF1470" s="62" t="s">
        <v>137</v>
      </c>
      <c r="AG1470" s="23"/>
      <c r="AH1470" s="23"/>
      <c r="AI1470" s="23"/>
      <c r="AJ1470" s="23" t="s">
        <v>1631</v>
      </c>
      <c r="AK1470" s="27" t="s">
        <v>100</v>
      </c>
      <c r="AL1470" s="27"/>
      <c r="AM1470" s="23"/>
      <c r="AN1470" s="23"/>
      <c r="AO1470" s="23"/>
      <c r="AP1470" s="23"/>
      <c r="AQ1470" s="23" t="s">
        <v>129</v>
      </c>
      <c r="AR1470" s="23"/>
      <c r="AS1470" s="23" t="s">
        <v>129</v>
      </c>
      <c r="AT1470" s="23"/>
      <c r="AU1470" s="23" t="s">
        <v>129</v>
      </c>
      <c r="AV1470" s="23" t="s">
        <v>128</v>
      </c>
      <c r="AW1470" s="23" t="s">
        <v>128</v>
      </c>
      <c r="AX1470" s="23" t="s">
        <v>129</v>
      </c>
      <c r="AY1470" s="23"/>
      <c r="AZ1470" s="23" t="s">
        <v>3270</v>
      </c>
      <c r="BA1470" s="45" t="s">
        <v>5687</v>
      </c>
    </row>
    <row r="1471" spans="1:53" ht="16.05" customHeight="1" x14ac:dyDescent="0.3">
      <c r="A1471" s="26">
        <v>2015</v>
      </c>
      <c r="B1471" s="24" t="s">
        <v>269</v>
      </c>
      <c r="C1471" s="24" t="s">
        <v>414</v>
      </c>
      <c r="D1471" s="24" t="s">
        <v>4973</v>
      </c>
      <c r="E1471" s="25">
        <v>42079</v>
      </c>
      <c r="F1471" s="38">
        <v>0.57542766203703699</v>
      </c>
      <c r="G1471" s="22">
        <v>42079</v>
      </c>
      <c r="H1471" s="37">
        <v>0.38792824074074073</v>
      </c>
      <c r="I1471" s="34" t="s">
        <v>6250</v>
      </c>
      <c r="J1471" s="26">
        <v>7.8231999999999999</v>
      </c>
      <c r="K1471" s="26">
        <v>-72.006100000000004</v>
      </c>
      <c r="L1471" s="26">
        <v>11.8</v>
      </c>
      <c r="M1471" s="43">
        <v>4.4000000000000004</v>
      </c>
      <c r="N1471" s="43">
        <v>4</v>
      </c>
      <c r="O1471" s="57"/>
      <c r="P1471" s="57">
        <v>4.5</v>
      </c>
      <c r="Q1471" s="57">
        <v>3.4</v>
      </c>
      <c r="R1471" s="57">
        <v>4</v>
      </c>
      <c r="S1471" s="45" t="s">
        <v>5464</v>
      </c>
      <c r="T1471" s="26"/>
      <c r="U1471" s="24"/>
      <c r="V1471" s="41"/>
      <c r="W1471" s="41"/>
      <c r="X1471" s="26">
        <v>0</v>
      </c>
      <c r="Y1471" s="26">
        <v>0</v>
      </c>
      <c r="Z1471" s="26">
        <v>0</v>
      </c>
      <c r="AA1471" s="26"/>
      <c r="AB1471" s="41"/>
      <c r="AC1471" s="41"/>
      <c r="AD1471" s="26" t="s">
        <v>3489</v>
      </c>
      <c r="AE1471" s="26">
        <v>0</v>
      </c>
      <c r="AF1471" s="41"/>
      <c r="AG1471" s="26"/>
      <c r="AH1471" s="26"/>
      <c r="AI1471" s="26"/>
      <c r="AJ1471" s="26" t="s">
        <v>1631</v>
      </c>
      <c r="AK1471" s="41"/>
      <c r="AL1471" s="24"/>
      <c r="AM1471" s="41"/>
      <c r="AN1471" s="41"/>
      <c r="AO1471" s="41"/>
      <c r="AP1471" s="41"/>
      <c r="AQ1471" s="41"/>
      <c r="AR1471" s="26" t="s">
        <v>129</v>
      </c>
      <c r="AS1471" s="26"/>
      <c r="AT1471" s="26"/>
      <c r="AU1471" s="26" t="s">
        <v>128</v>
      </c>
      <c r="AV1471" s="26" t="s">
        <v>128</v>
      </c>
      <c r="AW1471" s="26" t="s">
        <v>128</v>
      </c>
      <c r="AX1471" s="26" t="s">
        <v>129</v>
      </c>
      <c r="AY1471" s="26"/>
      <c r="AZ1471" s="26" t="s">
        <v>4977</v>
      </c>
      <c r="BA1471" s="41"/>
    </row>
    <row r="1472" spans="1:53" ht="16.05" customHeight="1" x14ac:dyDescent="0.3">
      <c r="A1472" s="26">
        <v>2015</v>
      </c>
      <c r="B1472" s="24" t="s">
        <v>269</v>
      </c>
      <c r="C1472" s="24" t="s">
        <v>270</v>
      </c>
      <c r="D1472" s="24" t="s">
        <v>3287</v>
      </c>
      <c r="E1472" s="25">
        <v>42081</v>
      </c>
      <c r="F1472" s="38">
        <v>0.23559537037037037</v>
      </c>
      <c r="G1472" s="25">
        <v>42081</v>
      </c>
      <c r="H1472" s="38">
        <v>2.7256944444444445E-2</v>
      </c>
      <c r="I1472" s="34" t="s">
        <v>6252</v>
      </c>
      <c r="J1472" s="26">
        <v>-18.423500000000001</v>
      </c>
      <c r="K1472" s="26">
        <v>-71.356800000000007</v>
      </c>
      <c r="L1472" s="26">
        <v>18.600000000000001</v>
      </c>
      <c r="M1472" s="35">
        <v>5.0229999999999997</v>
      </c>
      <c r="N1472" s="43"/>
      <c r="O1472" s="57"/>
      <c r="P1472" s="57">
        <v>5.0999999999999996</v>
      </c>
      <c r="Q1472" s="57">
        <v>4.2</v>
      </c>
      <c r="R1472" s="57">
        <v>4.8</v>
      </c>
      <c r="S1472" s="24" t="s">
        <v>5339</v>
      </c>
      <c r="T1472" s="26"/>
      <c r="U1472" s="24"/>
      <c r="V1472" s="41"/>
      <c r="W1472" s="41"/>
      <c r="X1472" s="26">
        <v>0</v>
      </c>
      <c r="Y1472" s="26">
        <v>0</v>
      </c>
      <c r="Z1472" s="26">
        <v>0</v>
      </c>
      <c r="AA1472" s="26"/>
      <c r="AB1472" s="41"/>
      <c r="AC1472" s="41"/>
      <c r="AD1472" s="26" t="s">
        <v>3483</v>
      </c>
      <c r="AE1472" s="26">
        <v>0</v>
      </c>
      <c r="AF1472" s="41"/>
      <c r="AG1472" s="26"/>
      <c r="AH1472" s="26"/>
      <c r="AI1472" s="26"/>
      <c r="AJ1472" s="26" t="s">
        <v>1631</v>
      </c>
      <c r="AK1472" s="41"/>
      <c r="AL1472" s="24"/>
      <c r="AM1472" s="41"/>
      <c r="AN1472" s="41"/>
      <c r="AO1472" s="41"/>
      <c r="AP1472" s="41"/>
      <c r="AQ1472" s="41"/>
      <c r="AR1472" s="26" t="s">
        <v>129</v>
      </c>
      <c r="AS1472" s="26"/>
      <c r="AT1472" s="26"/>
      <c r="AU1472" s="26" t="s">
        <v>128</v>
      </c>
      <c r="AV1472" s="26" t="s">
        <v>128</v>
      </c>
      <c r="AW1472" s="26" t="s">
        <v>128</v>
      </c>
      <c r="AX1472" s="26" t="s">
        <v>129</v>
      </c>
      <c r="AY1472" s="26"/>
      <c r="AZ1472" s="26" t="s">
        <v>4978</v>
      </c>
      <c r="BA1472" s="41"/>
    </row>
    <row r="1473" spans="1:53" ht="16.05" customHeight="1" x14ac:dyDescent="0.3">
      <c r="A1473" s="23">
        <v>2015</v>
      </c>
      <c r="B1473" s="24" t="s">
        <v>254</v>
      </c>
      <c r="C1473" s="24" t="s">
        <v>255</v>
      </c>
      <c r="D1473" s="24" t="s">
        <v>4207</v>
      </c>
      <c r="E1473" s="25">
        <v>42081</v>
      </c>
      <c r="F1473" s="38">
        <v>0.97989756944444439</v>
      </c>
      <c r="G1473" s="22">
        <v>42082</v>
      </c>
      <c r="H1473" s="37">
        <v>2.1562499999999998E-2</v>
      </c>
      <c r="I1473" s="34" t="s">
        <v>6250</v>
      </c>
      <c r="J1473" s="43">
        <v>35.715000000000003</v>
      </c>
      <c r="K1473" s="43">
        <v>5.6379999999999999</v>
      </c>
      <c r="L1473" s="56">
        <v>14</v>
      </c>
      <c r="M1473" s="43">
        <v>4.21</v>
      </c>
      <c r="N1473" s="43"/>
      <c r="O1473" s="57"/>
      <c r="P1473" s="57">
        <v>4.0999999999999996</v>
      </c>
      <c r="Q1473" s="57">
        <v>3.5</v>
      </c>
      <c r="R1473" s="57">
        <v>3.9</v>
      </c>
      <c r="S1473" s="67" t="s">
        <v>5110</v>
      </c>
      <c r="T1473" s="26"/>
      <c r="U1473" s="24" t="s">
        <v>867</v>
      </c>
      <c r="V1473" s="58"/>
      <c r="W1473" s="58"/>
      <c r="X1473" s="26">
        <v>0</v>
      </c>
      <c r="Y1473" s="26">
        <v>0</v>
      </c>
      <c r="Z1473" s="26">
        <v>0</v>
      </c>
      <c r="AA1473" s="26"/>
      <c r="AB1473" s="58"/>
      <c r="AC1473" s="24"/>
      <c r="AD1473" s="26">
        <v>1</v>
      </c>
      <c r="AE1473" s="26">
        <v>0</v>
      </c>
      <c r="AF1473" s="26"/>
      <c r="AG1473" s="26"/>
      <c r="AH1473" s="26"/>
      <c r="AI1473" s="26"/>
      <c r="AJ1473" s="26" t="s">
        <v>3476</v>
      </c>
      <c r="AK1473" s="24"/>
      <c r="AL1473" s="24" t="s">
        <v>4209</v>
      </c>
      <c r="AM1473" s="26"/>
      <c r="AN1473" s="26"/>
      <c r="AO1473" s="26"/>
      <c r="AP1473" s="26"/>
      <c r="AQ1473" s="26"/>
      <c r="AR1473" s="26" t="s">
        <v>129</v>
      </c>
      <c r="AS1473" s="26"/>
      <c r="AT1473" s="26"/>
      <c r="AU1473" s="26" t="s">
        <v>128</v>
      </c>
      <c r="AV1473" s="26" t="s">
        <v>128</v>
      </c>
      <c r="AW1473" s="26" t="s">
        <v>128</v>
      </c>
      <c r="AX1473" s="26" t="s">
        <v>129</v>
      </c>
      <c r="AY1473" s="26"/>
      <c r="AZ1473" s="26" t="s">
        <v>4208</v>
      </c>
      <c r="BA1473" s="41"/>
    </row>
    <row r="1474" spans="1:53" ht="16.05" customHeight="1" x14ac:dyDescent="0.3">
      <c r="A1474" s="26">
        <v>2015</v>
      </c>
      <c r="B1474" s="24" t="s">
        <v>148</v>
      </c>
      <c r="C1474" s="24" t="s">
        <v>149</v>
      </c>
      <c r="D1474" s="24" t="s">
        <v>4452</v>
      </c>
      <c r="E1474" s="25">
        <v>42083</v>
      </c>
      <c r="F1474" s="38">
        <v>0.93758599537037035</v>
      </c>
      <c r="G1474" s="22">
        <v>42083</v>
      </c>
      <c r="H1474" s="37">
        <v>0.68758101851851849</v>
      </c>
      <c r="I1474" s="34" t="s">
        <v>6250</v>
      </c>
      <c r="J1474" s="26">
        <v>17.999099999999999</v>
      </c>
      <c r="K1474" s="26">
        <v>-98.564999999999998</v>
      </c>
      <c r="L1474" s="26">
        <v>57.6</v>
      </c>
      <c r="M1474" s="35">
        <v>5.45</v>
      </c>
      <c r="N1474" s="43"/>
      <c r="O1474" s="57"/>
      <c r="P1474" s="57">
        <v>5.3</v>
      </c>
      <c r="Q1474" s="57">
        <v>4.5999999999999996</v>
      </c>
      <c r="R1474" s="57">
        <v>5.4</v>
      </c>
      <c r="S1474" s="24" t="s">
        <v>5311</v>
      </c>
      <c r="T1474" s="26"/>
      <c r="U1474" s="24"/>
      <c r="V1474" s="41"/>
      <c r="W1474" s="41"/>
      <c r="X1474" s="26">
        <v>0</v>
      </c>
      <c r="Y1474" s="26">
        <v>0</v>
      </c>
      <c r="Z1474" s="26">
        <v>0</v>
      </c>
      <c r="AA1474" s="26"/>
      <c r="AB1474" s="41"/>
      <c r="AC1474" s="41"/>
      <c r="AD1474" s="26">
        <v>1</v>
      </c>
      <c r="AE1474" s="26">
        <v>0</v>
      </c>
      <c r="AF1474" s="41"/>
      <c r="AG1474" s="26"/>
      <c r="AH1474" s="26"/>
      <c r="AI1474" s="26"/>
      <c r="AJ1474" s="26" t="s">
        <v>1631</v>
      </c>
      <c r="AK1474" s="41"/>
      <c r="AL1474" s="24"/>
      <c r="AM1474" s="41"/>
      <c r="AN1474" s="41"/>
      <c r="AO1474" s="41"/>
      <c r="AP1474" s="41"/>
      <c r="AQ1474" s="41"/>
      <c r="AR1474" s="26" t="s">
        <v>129</v>
      </c>
      <c r="AS1474" s="26"/>
      <c r="AT1474" s="26"/>
      <c r="AU1474" s="26" t="s">
        <v>128</v>
      </c>
      <c r="AV1474" s="26" t="s">
        <v>128</v>
      </c>
      <c r="AW1474" s="26" t="s">
        <v>128</v>
      </c>
      <c r="AX1474" s="26" t="s">
        <v>129</v>
      </c>
      <c r="AY1474" s="26"/>
      <c r="AZ1474" s="26" t="s">
        <v>4979</v>
      </c>
      <c r="BA1474" s="41"/>
    </row>
    <row r="1475" spans="1:53" ht="16.05" customHeight="1" x14ac:dyDescent="0.3">
      <c r="A1475" s="23">
        <v>2015</v>
      </c>
      <c r="B1475" s="24" t="s">
        <v>254</v>
      </c>
      <c r="C1475" s="24" t="s">
        <v>255</v>
      </c>
      <c r="D1475" s="24" t="s">
        <v>4207</v>
      </c>
      <c r="E1475" s="25">
        <v>42084</v>
      </c>
      <c r="F1475" s="38">
        <v>0.95551736111111119</v>
      </c>
      <c r="G1475" s="22">
        <v>42084</v>
      </c>
      <c r="H1475" s="37">
        <v>0.9971875</v>
      </c>
      <c r="I1475" s="34" t="s">
        <v>6250</v>
      </c>
      <c r="J1475" s="43">
        <v>35.700000000000003</v>
      </c>
      <c r="K1475" s="43">
        <v>5.57</v>
      </c>
      <c r="L1475" s="56">
        <v>13.2</v>
      </c>
      <c r="M1475" s="35">
        <v>5.04</v>
      </c>
      <c r="N1475" s="43"/>
      <c r="O1475" s="57"/>
      <c r="P1475" s="57">
        <v>4.8</v>
      </c>
      <c r="Q1475" s="57">
        <v>4.5</v>
      </c>
      <c r="R1475" s="57">
        <v>4.8</v>
      </c>
      <c r="S1475" s="24" t="s">
        <v>5563</v>
      </c>
      <c r="T1475" s="26"/>
      <c r="U1475" s="24" t="s">
        <v>867</v>
      </c>
      <c r="V1475" s="58"/>
      <c r="W1475" s="58"/>
      <c r="X1475" s="26">
        <v>0</v>
      </c>
      <c r="Y1475" s="26">
        <v>0</v>
      </c>
      <c r="Z1475" s="26">
        <v>0</v>
      </c>
      <c r="AA1475" s="26"/>
      <c r="AB1475" s="58"/>
      <c r="AC1475" s="24"/>
      <c r="AD1475" s="26" t="s">
        <v>4210</v>
      </c>
      <c r="AE1475" s="26">
        <v>0</v>
      </c>
      <c r="AF1475" s="26"/>
      <c r="AG1475" s="26"/>
      <c r="AH1475" s="26"/>
      <c r="AI1475" s="26"/>
      <c r="AJ1475" s="26" t="s">
        <v>1631</v>
      </c>
      <c r="AK1475" s="24"/>
      <c r="AL1475" s="24"/>
      <c r="AM1475" s="26"/>
      <c r="AN1475" s="26"/>
      <c r="AO1475" s="26"/>
      <c r="AP1475" s="26"/>
      <c r="AQ1475" s="26"/>
      <c r="AR1475" s="26" t="s">
        <v>129</v>
      </c>
      <c r="AS1475" s="26"/>
      <c r="AT1475" s="26"/>
      <c r="AU1475" s="26" t="s">
        <v>128</v>
      </c>
      <c r="AV1475" s="26" t="s">
        <v>128</v>
      </c>
      <c r="AW1475" s="26" t="s">
        <v>128</v>
      </c>
      <c r="AX1475" s="26" t="s">
        <v>129</v>
      </c>
      <c r="AY1475" s="26"/>
      <c r="AZ1475" s="26" t="s">
        <v>4211</v>
      </c>
      <c r="BA1475" s="41"/>
    </row>
    <row r="1476" spans="1:53" ht="16.05" customHeight="1" x14ac:dyDescent="0.3">
      <c r="A1476" s="23">
        <v>2015</v>
      </c>
      <c r="B1476" s="24" t="s">
        <v>130</v>
      </c>
      <c r="C1476" s="24" t="s">
        <v>131</v>
      </c>
      <c r="D1476" s="24" t="s">
        <v>2931</v>
      </c>
      <c r="E1476" s="25">
        <v>42085</v>
      </c>
      <c r="F1476" s="38">
        <v>0.97715833333333324</v>
      </c>
      <c r="G1476" s="22">
        <v>42086</v>
      </c>
      <c r="H1476" s="37">
        <v>0.31048611111111113</v>
      </c>
      <c r="I1476" s="34" t="s">
        <v>6250</v>
      </c>
      <c r="J1476" s="43">
        <v>26.632000000000001</v>
      </c>
      <c r="K1476" s="43">
        <v>108.908</v>
      </c>
      <c r="L1476" s="56">
        <v>0</v>
      </c>
      <c r="M1476" s="43">
        <v>4.21</v>
      </c>
      <c r="N1476" s="43"/>
      <c r="O1476" s="57">
        <v>3.6</v>
      </c>
      <c r="P1476" s="57">
        <v>4.0999999999999996</v>
      </c>
      <c r="Q1476" s="57"/>
      <c r="R1476" s="57">
        <v>3.3</v>
      </c>
      <c r="S1476" s="67" t="s">
        <v>5110</v>
      </c>
      <c r="T1476" s="26"/>
      <c r="U1476" s="24" t="s">
        <v>867</v>
      </c>
      <c r="V1476" s="58"/>
      <c r="W1476" s="58"/>
      <c r="X1476" s="26">
        <v>0</v>
      </c>
      <c r="Y1476" s="26">
        <v>0</v>
      </c>
      <c r="Z1476" s="26">
        <v>0</v>
      </c>
      <c r="AA1476" s="26"/>
      <c r="AB1476" s="58"/>
      <c r="AC1476" s="24"/>
      <c r="AD1476" s="26" t="s">
        <v>4135</v>
      </c>
      <c r="AE1476" s="26">
        <v>0</v>
      </c>
      <c r="AF1476" s="26"/>
      <c r="AG1476" s="26"/>
      <c r="AH1476" s="26"/>
      <c r="AI1476" s="26"/>
      <c r="AJ1476" s="26" t="s">
        <v>3476</v>
      </c>
      <c r="AK1476" s="24"/>
      <c r="AL1476" s="24" t="s">
        <v>4213</v>
      </c>
      <c r="AM1476" s="26"/>
      <c r="AN1476" s="26"/>
      <c r="AO1476" s="26"/>
      <c r="AP1476" s="26"/>
      <c r="AQ1476" s="26"/>
      <c r="AR1476" s="26" t="s">
        <v>129</v>
      </c>
      <c r="AS1476" s="26"/>
      <c r="AT1476" s="26"/>
      <c r="AU1476" s="26" t="s">
        <v>128</v>
      </c>
      <c r="AV1476" s="26" t="s">
        <v>128</v>
      </c>
      <c r="AW1476" s="26" t="s">
        <v>128</v>
      </c>
      <c r="AX1476" s="26" t="s">
        <v>129</v>
      </c>
      <c r="AY1476" s="26"/>
      <c r="AZ1476" s="26" t="s">
        <v>4212</v>
      </c>
      <c r="BA1476" s="41"/>
    </row>
    <row r="1477" spans="1:53" ht="16.05" customHeight="1" x14ac:dyDescent="0.3">
      <c r="A1477" s="26">
        <v>2015</v>
      </c>
      <c r="B1477" s="24" t="s">
        <v>218</v>
      </c>
      <c r="C1477" s="24" t="s">
        <v>426</v>
      </c>
      <c r="D1477" s="24" t="s">
        <v>2305</v>
      </c>
      <c r="E1477" s="25">
        <v>42089</v>
      </c>
      <c r="F1477" s="38">
        <v>0.46146944444444443</v>
      </c>
      <c r="G1477" s="22">
        <v>42089</v>
      </c>
      <c r="H1477" s="37">
        <v>0.79480324074074071</v>
      </c>
      <c r="I1477" s="34" t="s">
        <v>6250</v>
      </c>
      <c r="J1477" s="26">
        <v>-8.1769999999999996</v>
      </c>
      <c r="K1477" s="26">
        <v>114.52200000000001</v>
      </c>
      <c r="L1477" s="26">
        <v>0</v>
      </c>
      <c r="M1477" s="43">
        <v>4.32</v>
      </c>
      <c r="N1477" s="43"/>
      <c r="O1477" s="57"/>
      <c r="P1477" s="57">
        <v>4.2</v>
      </c>
      <c r="Q1477" s="57">
        <v>3.2</v>
      </c>
      <c r="R1477" s="57">
        <v>4.0999999999999996</v>
      </c>
      <c r="S1477" s="24" t="s">
        <v>5110</v>
      </c>
      <c r="T1477" s="26"/>
      <c r="U1477" s="24" t="s">
        <v>867</v>
      </c>
      <c r="V1477" s="41"/>
      <c r="W1477" s="41"/>
      <c r="X1477" s="26">
        <v>0</v>
      </c>
      <c r="Y1477" s="26">
        <v>0</v>
      </c>
      <c r="Z1477" s="26">
        <v>0</v>
      </c>
      <c r="AA1477" s="26"/>
      <c r="AB1477" s="41"/>
      <c r="AC1477" s="41"/>
      <c r="AD1477" s="26"/>
      <c r="AE1477" s="26">
        <v>0</v>
      </c>
      <c r="AF1477" s="41"/>
      <c r="AG1477" s="26"/>
      <c r="AH1477" s="26"/>
      <c r="AI1477" s="26"/>
      <c r="AJ1477" s="26" t="s">
        <v>1631</v>
      </c>
      <c r="AK1477" s="41"/>
      <c r="AL1477" s="24"/>
      <c r="AM1477" s="41"/>
      <c r="AN1477" s="41"/>
      <c r="AO1477" s="41"/>
      <c r="AP1477" s="41"/>
      <c r="AQ1477" s="41"/>
      <c r="AR1477" s="26" t="s">
        <v>129</v>
      </c>
      <c r="AS1477" s="26"/>
      <c r="AT1477" s="26"/>
      <c r="AU1477" s="26" t="s">
        <v>128</v>
      </c>
      <c r="AV1477" s="26" t="s">
        <v>128</v>
      </c>
      <c r="AW1477" s="26" t="s">
        <v>128</v>
      </c>
      <c r="AX1477" s="26" t="s">
        <v>129</v>
      </c>
      <c r="AY1477" s="26"/>
      <c r="AZ1477" s="26" t="s">
        <v>4980</v>
      </c>
      <c r="BA1477" s="41"/>
    </row>
    <row r="1478" spans="1:53" ht="16.05" customHeight="1" x14ac:dyDescent="0.3">
      <c r="A1478" s="23">
        <v>2015</v>
      </c>
      <c r="B1478" s="24" t="s">
        <v>218</v>
      </c>
      <c r="C1478" s="24" t="s">
        <v>481</v>
      </c>
      <c r="D1478" s="24" t="s">
        <v>4215</v>
      </c>
      <c r="E1478" s="25">
        <v>42093</v>
      </c>
      <c r="F1478" s="38">
        <v>7.4859606481481489E-2</v>
      </c>
      <c r="G1478" s="22">
        <v>42093</v>
      </c>
      <c r="H1478" s="37">
        <v>0.40819444444444447</v>
      </c>
      <c r="I1478" s="34" t="s">
        <v>6250</v>
      </c>
      <c r="J1478" s="43">
        <v>10.061999999999999</v>
      </c>
      <c r="K1478" s="43">
        <v>124.214</v>
      </c>
      <c r="L1478" s="56">
        <v>11</v>
      </c>
      <c r="M1478" s="43">
        <v>5.0199999999999996</v>
      </c>
      <c r="N1478" s="43"/>
      <c r="O1478" s="57"/>
      <c r="P1478" s="57">
        <v>4.8</v>
      </c>
      <c r="Q1478" s="57">
        <v>4.9000000000000004</v>
      </c>
      <c r="R1478" s="57">
        <v>4.9000000000000004</v>
      </c>
      <c r="S1478" s="67" t="s">
        <v>5110</v>
      </c>
      <c r="T1478" s="26"/>
      <c r="U1478" s="24" t="s">
        <v>867</v>
      </c>
      <c r="V1478" s="58"/>
      <c r="W1478" s="58"/>
      <c r="X1478" s="26">
        <v>0</v>
      </c>
      <c r="Y1478" s="26">
        <v>0</v>
      </c>
      <c r="Z1478" s="26">
        <v>0</v>
      </c>
      <c r="AA1478" s="26"/>
      <c r="AB1478" s="58"/>
      <c r="AC1478" s="24"/>
      <c r="AD1478" s="26">
        <v>1</v>
      </c>
      <c r="AE1478" s="26">
        <v>0</v>
      </c>
      <c r="AF1478" s="26"/>
      <c r="AG1478" s="26"/>
      <c r="AH1478" s="26"/>
      <c r="AI1478" s="26"/>
      <c r="AJ1478" s="26" t="s">
        <v>3599</v>
      </c>
      <c r="AK1478" s="24"/>
      <c r="AL1478" s="24" t="s">
        <v>4217</v>
      </c>
      <c r="AM1478" s="26"/>
      <c r="AN1478" s="26"/>
      <c r="AO1478" s="26"/>
      <c r="AP1478" s="26"/>
      <c r="AQ1478" s="26"/>
      <c r="AR1478" s="26" t="s">
        <v>129</v>
      </c>
      <c r="AS1478" s="26"/>
      <c r="AT1478" s="26"/>
      <c r="AU1478" s="26" t="s">
        <v>128</v>
      </c>
      <c r="AV1478" s="26" t="s">
        <v>128</v>
      </c>
      <c r="AW1478" s="26" t="s">
        <v>128</v>
      </c>
      <c r="AX1478" s="26" t="s">
        <v>129</v>
      </c>
      <c r="AY1478" s="26"/>
      <c r="AZ1478" s="26" t="s">
        <v>4216</v>
      </c>
      <c r="BA1478" s="41"/>
    </row>
    <row r="1479" spans="1:53" ht="16.05" customHeight="1" x14ac:dyDescent="0.3">
      <c r="A1479" s="23">
        <v>2015</v>
      </c>
      <c r="B1479" s="24" t="s">
        <v>357</v>
      </c>
      <c r="C1479" s="24" t="s">
        <v>358</v>
      </c>
      <c r="D1479" s="24" t="s">
        <v>4218</v>
      </c>
      <c r="E1479" s="25">
        <v>42095</v>
      </c>
      <c r="F1479" s="38">
        <v>0.89161273148148146</v>
      </c>
      <c r="G1479" s="22">
        <v>42096</v>
      </c>
      <c r="H1479" s="37">
        <v>0.12077546296296297</v>
      </c>
      <c r="I1479" s="34" t="s">
        <v>6250</v>
      </c>
      <c r="J1479" s="43">
        <v>30.375</v>
      </c>
      <c r="K1479" s="43">
        <v>79.481999999999999</v>
      </c>
      <c r="L1479" s="56">
        <v>17</v>
      </c>
      <c r="M1479" s="43">
        <v>5.0199999999999996</v>
      </c>
      <c r="N1479" s="43"/>
      <c r="O1479" s="57"/>
      <c r="P1479" s="57">
        <v>4.8</v>
      </c>
      <c r="Q1479" s="57">
        <v>3.9</v>
      </c>
      <c r="R1479" s="57">
        <v>5.0999999999999996</v>
      </c>
      <c r="S1479" s="67" t="s">
        <v>5110</v>
      </c>
      <c r="T1479" s="26"/>
      <c r="U1479" s="24" t="s">
        <v>867</v>
      </c>
      <c r="V1479" s="58"/>
      <c r="W1479" s="58"/>
      <c r="X1479" s="26">
        <v>0</v>
      </c>
      <c r="Y1479" s="26">
        <v>0</v>
      </c>
      <c r="Z1479" s="26">
        <v>8</v>
      </c>
      <c r="AA1479" s="26"/>
      <c r="AB1479" s="58"/>
      <c r="AC1479" s="24"/>
      <c r="AD1479" s="26" t="s">
        <v>2152</v>
      </c>
      <c r="AE1479" s="26" t="s">
        <v>232</v>
      </c>
      <c r="AF1479" s="26"/>
      <c r="AG1479" s="26"/>
      <c r="AH1479" s="26"/>
      <c r="AI1479" s="26"/>
      <c r="AJ1479" s="26" t="s">
        <v>1631</v>
      </c>
      <c r="AK1479" s="24"/>
      <c r="AL1479" s="24"/>
      <c r="AM1479" s="26"/>
      <c r="AN1479" s="26"/>
      <c r="AO1479" s="26"/>
      <c r="AP1479" s="26"/>
      <c r="AQ1479" s="26"/>
      <c r="AR1479" s="26" t="s">
        <v>129</v>
      </c>
      <c r="AS1479" s="26"/>
      <c r="AT1479" s="26"/>
      <c r="AU1479" s="26" t="s">
        <v>128</v>
      </c>
      <c r="AV1479" s="26" t="s">
        <v>128</v>
      </c>
      <c r="AW1479" s="26" t="s">
        <v>128</v>
      </c>
      <c r="AX1479" s="26" t="s">
        <v>129</v>
      </c>
      <c r="AY1479" s="26"/>
      <c r="AZ1479" s="26" t="s">
        <v>4219</v>
      </c>
      <c r="BA1479" s="41"/>
    </row>
    <row r="1480" spans="1:53" ht="16.05" customHeight="1" x14ac:dyDescent="0.3">
      <c r="A1480" s="23">
        <v>2015</v>
      </c>
      <c r="B1480" s="24" t="s">
        <v>218</v>
      </c>
      <c r="C1480" s="24" t="s">
        <v>426</v>
      </c>
      <c r="D1480" s="24" t="s">
        <v>4220</v>
      </c>
      <c r="E1480" s="25">
        <v>42096</v>
      </c>
      <c r="F1480" s="38">
        <v>0.12237847222222221</v>
      </c>
      <c r="G1480" s="25">
        <v>42096</v>
      </c>
      <c r="H1480" s="38">
        <v>0.41405092592592596</v>
      </c>
      <c r="I1480" s="34" t="s">
        <v>6252</v>
      </c>
      <c r="J1480" s="43">
        <v>-4.62</v>
      </c>
      <c r="K1480" s="43">
        <v>102.57</v>
      </c>
      <c r="L1480" s="56">
        <v>54.5</v>
      </c>
      <c r="M1480" s="35">
        <v>5.0090000000000003</v>
      </c>
      <c r="N1480" s="43"/>
      <c r="O1480" s="57"/>
      <c r="P1480" s="57">
        <v>5</v>
      </c>
      <c r="Q1480" s="57"/>
      <c r="R1480" s="57">
        <v>5.0999999999999996</v>
      </c>
      <c r="S1480" s="24" t="s">
        <v>5373</v>
      </c>
      <c r="T1480" s="26"/>
      <c r="U1480" s="24" t="s">
        <v>867</v>
      </c>
      <c r="V1480" s="58"/>
      <c r="W1480" s="58"/>
      <c r="X1480" s="26">
        <v>0</v>
      </c>
      <c r="Y1480" s="26">
        <v>0</v>
      </c>
      <c r="Z1480" s="26">
        <v>0</v>
      </c>
      <c r="AA1480" s="26"/>
      <c r="AB1480" s="58"/>
      <c r="AC1480" s="24"/>
      <c r="AD1480" s="26">
        <v>1</v>
      </c>
      <c r="AE1480" s="26">
        <v>0</v>
      </c>
      <c r="AF1480" s="26"/>
      <c r="AG1480" s="26"/>
      <c r="AH1480" s="26"/>
      <c r="AI1480" s="26"/>
      <c r="AJ1480" s="26" t="s">
        <v>1631</v>
      </c>
      <c r="AK1480" s="24"/>
      <c r="AL1480" s="24"/>
      <c r="AM1480" s="26"/>
      <c r="AN1480" s="26"/>
      <c r="AO1480" s="26"/>
      <c r="AP1480" s="26"/>
      <c r="AQ1480" s="26"/>
      <c r="AR1480" s="26" t="s">
        <v>129</v>
      </c>
      <c r="AS1480" s="26"/>
      <c r="AT1480" s="26"/>
      <c r="AU1480" s="26" t="s">
        <v>128</v>
      </c>
      <c r="AV1480" s="26" t="s">
        <v>128</v>
      </c>
      <c r="AW1480" s="26" t="s">
        <v>128</v>
      </c>
      <c r="AX1480" s="26" t="s">
        <v>129</v>
      </c>
      <c r="AY1480" s="26"/>
      <c r="AZ1480" s="26" t="s">
        <v>4221</v>
      </c>
      <c r="BA1480" s="41"/>
    </row>
    <row r="1481" spans="1:53" ht="16.05" customHeight="1" x14ac:dyDescent="0.3">
      <c r="A1481" s="23">
        <v>2015</v>
      </c>
      <c r="B1481" s="24" t="s">
        <v>130</v>
      </c>
      <c r="C1481" s="24" t="s">
        <v>131</v>
      </c>
      <c r="D1481" s="24" t="s">
        <v>3558</v>
      </c>
      <c r="E1481" s="25">
        <v>42101</v>
      </c>
      <c r="F1481" s="38">
        <v>0.19576157407407405</v>
      </c>
      <c r="G1481" s="22">
        <v>42101</v>
      </c>
      <c r="H1481" s="37">
        <v>0.52909722222222222</v>
      </c>
      <c r="I1481" s="34" t="s">
        <v>6250</v>
      </c>
      <c r="J1481" s="43">
        <v>32.880000000000003</v>
      </c>
      <c r="K1481" s="43">
        <v>83.52</v>
      </c>
      <c r="L1481" s="56">
        <v>24.8</v>
      </c>
      <c r="M1481" s="35">
        <v>5.21</v>
      </c>
      <c r="N1481" s="43"/>
      <c r="O1481" s="57"/>
      <c r="P1481" s="57">
        <v>4.8</v>
      </c>
      <c r="Q1481" s="57">
        <v>4.5999999999999996</v>
      </c>
      <c r="R1481" s="57">
        <v>4.9000000000000004</v>
      </c>
      <c r="S1481" s="24" t="s">
        <v>5332</v>
      </c>
      <c r="T1481" s="26"/>
      <c r="U1481" s="24" t="s">
        <v>867</v>
      </c>
      <c r="V1481" s="58"/>
      <c r="W1481" s="58"/>
      <c r="X1481" s="26">
        <v>0</v>
      </c>
      <c r="Y1481" s="26">
        <v>0</v>
      </c>
      <c r="Z1481" s="26">
        <v>0</v>
      </c>
      <c r="AA1481" s="26"/>
      <c r="AB1481" s="58"/>
      <c r="AC1481" s="24"/>
      <c r="AD1481" s="26" t="s">
        <v>4205</v>
      </c>
      <c r="AE1481" s="26">
        <v>0</v>
      </c>
      <c r="AF1481" s="26"/>
      <c r="AG1481" s="26"/>
      <c r="AH1481" s="26"/>
      <c r="AI1481" s="26"/>
      <c r="AJ1481" s="26" t="s">
        <v>3493</v>
      </c>
      <c r="AK1481" s="24"/>
      <c r="AL1481" s="24" t="s">
        <v>4223</v>
      </c>
      <c r="AM1481" s="26"/>
      <c r="AN1481" s="26"/>
      <c r="AO1481" s="26"/>
      <c r="AP1481" s="26"/>
      <c r="AQ1481" s="26"/>
      <c r="AR1481" s="26" t="s">
        <v>129</v>
      </c>
      <c r="AS1481" s="26"/>
      <c r="AT1481" s="26"/>
      <c r="AU1481" s="26" t="s">
        <v>128</v>
      </c>
      <c r="AV1481" s="26" t="s">
        <v>128</v>
      </c>
      <c r="AW1481" s="26" t="s">
        <v>128</v>
      </c>
      <c r="AX1481" s="26" t="s">
        <v>129</v>
      </c>
      <c r="AY1481" s="26"/>
      <c r="AZ1481" s="26" t="s">
        <v>4222</v>
      </c>
      <c r="BA1481" s="41"/>
    </row>
    <row r="1482" spans="1:53" ht="16.05" customHeight="1" x14ac:dyDescent="0.3">
      <c r="A1482" s="23">
        <v>2015</v>
      </c>
      <c r="B1482" s="24" t="s">
        <v>148</v>
      </c>
      <c r="C1482" s="24" t="s">
        <v>191</v>
      </c>
      <c r="D1482" s="24" t="s">
        <v>3528</v>
      </c>
      <c r="E1482" s="25">
        <v>42102</v>
      </c>
      <c r="F1482" s="38">
        <v>0.86945046296296302</v>
      </c>
      <c r="G1482" s="22">
        <v>42102</v>
      </c>
      <c r="H1482" s="37">
        <v>0.66112268518518513</v>
      </c>
      <c r="I1482" s="34" t="s">
        <v>6250</v>
      </c>
      <c r="J1482" s="43">
        <v>35.847999999999999</v>
      </c>
      <c r="K1482" s="43">
        <v>-97.412999999999997</v>
      </c>
      <c r="L1482" s="56">
        <v>8.8000000000000007</v>
      </c>
      <c r="M1482" s="43">
        <v>4</v>
      </c>
      <c r="N1482" s="43"/>
      <c r="O1482" s="57"/>
      <c r="P1482" s="57">
        <v>3.8</v>
      </c>
      <c r="Q1482" s="57">
        <v>3.6</v>
      </c>
      <c r="R1482" s="57">
        <v>4.3</v>
      </c>
      <c r="S1482" s="24" t="s">
        <v>6063</v>
      </c>
      <c r="T1482" s="26" t="s">
        <v>139</v>
      </c>
      <c r="U1482" s="24" t="s">
        <v>193</v>
      </c>
      <c r="V1482" s="58"/>
      <c r="W1482" s="58"/>
      <c r="X1482" s="26">
        <v>0</v>
      </c>
      <c r="Y1482" s="26">
        <v>0</v>
      </c>
      <c r="Z1482" s="26">
        <v>0</v>
      </c>
      <c r="AA1482" s="26"/>
      <c r="AB1482" s="58"/>
      <c r="AC1482" s="24"/>
      <c r="AD1482" s="26">
        <v>1</v>
      </c>
      <c r="AE1482" s="26">
        <v>0</v>
      </c>
      <c r="AF1482" s="26"/>
      <c r="AG1482" s="26"/>
      <c r="AH1482" s="26"/>
      <c r="AI1482" s="26"/>
      <c r="AJ1482" s="26" t="s">
        <v>311</v>
      </c>
      <c r="AK1482" s="24"/>
      <c r="AL1482" s="24"/>
      <c r="AM1482" s="26"/>
      <c r="AN1482" s="26"/>
      <c r="AO1482" s="26"/>
      <c r="AP1482" s="26"/>
      <c r="AQ1482" s="26"/>
      <c r="AR1482" s="26" t="s">
        <v>129</v>
      </c>
      <c r="AS1482" s="26"/>
      <c r="AT1482" s="26"/>
      <c r="AU1482" s="26" t="s">
        <v>128</v>
      </c>
      <c r="AV1482" s="26" t="s">
        <v>128</v>
      </c>
      <c r="AW1482" s="26" t="s">
        <v>128</v>
      </c>
      <c r="AX1482" s="26" t="s">
        <v>129</v>
      </c>
      <c r="AY1482" s="26"/>
      <c r="AZ1482" s="26" t="s">
        <v>4224</v>
      </c>
      <c r="BA1482" s="41"/>
    </row>
    <row r="1483" spans="1:53" ht="16.05" customHeight="1" x14ac:dyDescent="0.3">
      <c r="A1483" s="23">
        <v>2015</v>
      </c>
      <c r="B1483" s="24" t="s">
        <v>269</v>
      </c>
      <c r="C1483" s="24" t="s">
        <v>409</v>
      </c>
      <c r="D1483" s="24" t="s">
        <v>3862</v>
      </c>
      <c r="E1483" s="25">
        <v>42105</v>
      </c>
      <c r="F1483" s="38">
        <v>0.18681365740740741</v>
      </c>
      <c r="G1483" s="22">
        <v>42104</v>
      </c>
      <c r="H1483" s="37">
        <v>0.97848379629629623</v>
      </c>
      <c r="I1483" s="34" t="s">
        <v>6250</v>
      </c>
      <c r="J1483" s="43">
        <v>6.3949999999999996</v>
      </c>
      <c r="K1483" s="43">
        <v>-73.272999999999996</v>
      </c>
      <c r="L1483" s="56">
        <v>2.5</v>
      </c>
      <c r="M1483" s="43">
        <v>4.3</v>
      </c>
      <c r="N1483" s="43"/>
      <c r="O1483" s="57"/>
      <c r="P1483" s="57">
        <v>4.5</v>
      </c>
      <c r="Q1483" s="57">
        <v>3.6</v>
      </c>
      <c r="R1483" s="57">
        <v>4.5999999999999996</v>
      </c>
      <c r="S1483" s="24" t="s">
        <v>5430</v>
      </c>
      <c r="T1483" s="26"/>
      <c r="U1483" s="24" t="s">
        <v>867</v>
      </c>
      <c r="V1483" s="58"/>
      <c r="W1483" s="58"/>
      <c r="X1483" s="26">
        <v>0</v>
      </c>
      <c r="Y1483" s="26">
        <v>0</v>
      </c>
      <c r="Z1483" s="26">
        <v>0</v>
      </c>
      <c r="AA1483" s="26"/>
      <c r="AB1483" s="58"/>
      <c r="AC1483" s="24"/>
      <c r="AD1483" s="26">
        <v>52</v>
      </c>
      <c r="AE1483" s="26">
        <v>0</v>
      </c>
      <c r="AF1483" s="26"/>
      <c r="AG1483" s="26"/>
      <c r="AH1483" s="26"/>
      <c r="AI1483" s="26"/>
      <c r="AJ1483" s="26" t="s">
        <v>1631</v>
      </c>
      <c r="AK1483" s="24"/>
      <c r="AL1483" s="24"/>
      <c r="AM1483" s="26"/>
      <c r="AN1483" s="26"/>
      <c r="AO1483" s="26"/>
      <c r="AP1483" s="26"/>
      <c r="AQ1483" s="26"/>
      <c r="AR1483" s="26" t="s">
        <v>129</v>
      </c>
      <c r="AS1483" s="26"/>
      <c r="AT1483" s="26"/>
      <c r="AU1483" s="26" t="s">
        <v>128</v>
      </c>
      <c r="AV1483" s="26" t="s">
        <v>128</v>
      </c>
      <c r="AW1483" s="26" t="s">
        <v>128</v>
      </c>
      <c r="AX1483" s="26" t="s">
        <v>129</v>
      </c>
      <c r="AY1483" s="26"/>
      <c r="AZ1483" s="26" t="s">
        <v>4225</v>
      </c>
      <c r="BA1483" s="41"/>
    </row>
    <row r="1484" spans="1:53" ht="16.05" customHeight="1" x14ac:dyDescent="0.3">
      <c r="A1484" s="23">
        <v>2015</v>
      </c>
      <c r="B1484" s="24" t="s">
        <v>187</v>
      </c>
      <c r="C1484" s="24" t="s">
        <v>188</v>
      </c>
      <c r="D1484" s="24" t="s">
        <v>3583</v>
      </c>
      <c r="E1484" s="25">
        <v>42106</v>
      </c>
      <c r="F1484" s="38">
        <v>0.70018981481481479</v>
      </c>
      <c r="G1484" s="22">
        <v>42106</v>
      </c>
      <c r="H1484" s="37">
        <v>0.88768518518518524</v>
      </c>
      <c r="I1484" s="34" t="s">
        <v>6250</v>
      </c>
      <c r="J1484" s="43">
        <v>27.06</v>
      </c>
      <c r="K1484" s="43">
        <v>52.88</v>
      </c>
      <c r="L1484" s="56">
        <v>12</v>
      </c>
      <c r="M1484" s="35">
        <v>4.9320000000000004</v>
      </c>
      <c r="N1484" s="43"/>
      <c r="O1484" s="57"/>
      <c r="P1484" s="57">
        <v>4.9000000000000004</v>
      </c>
      <c r="Q1484" s="57">
        <v>4.5999999999999996</v>
      </c>
      <c r="R1484" s="57">
        <v>4.8</v>
      </c>
      <c r="S1484" s="24" t="s">
        <v>5369</v>
      </c>
      <c r="T1484" s="26"/>
      <c r="U1484" s="24" t="s">
        <v>867</v>
      </c>
      <c r="V1484" s="58"/>
      <c r="W1484" s="58"/>
      <c r="X1484" s="26">
        <v>0</v>
      </c>
      <c r="Y1484" s="26">
        <v>0</v>
      </c>
      <c r="Z1484" s="26">
        <v>0</v>
      </c>
      <c r="AA1484" s="26"/>
      <c r="AB1484" s="58"/>
      <c r="AC1484" s="24"/>
      <c r="AD1484" s="26" t="s">
        <v>3491</v>
      </c>
      <c r="AE1484" s="26">
        <v>0</v>
      </c>
      <c r="AF1484" s="26"/>
      <c r="AG1484" s="26"/>
      <c r="AH1484" s="26"/>
      <c r="AI1484" s="26"/>
      <c r="AJ1484" s="26" t="s">
        <v>1631</v>
      </c>
      <c r="AK1484" s="24"/>
      <c r="AL1484" s="24"/>
      <c r="AM1484" s="26"/>
      <c r="AN1484" s="26"/>
      <c r="AO1484" s="26"/>
      <c r="AP1484" s="26"/>
      <c r="AQ1484" s="26"/>
      <c r="AR1484" s="26" t="s">
        <v>129</v>
      </c>
      <c r="AS1484" s="26"/>
      <c r="AT1484" s="26"/>
      <c r="AU1484" s="26" t="s">
        <v>128</v>
      </c>
      <c r="AV1484" s="26" t="s">
        <v>128</v>
      </c>
      <c r="AW1484" s="26" t="s">
        <v>128</v>
      </c>
      <c r="AX1484" s="26" t="s">
        <v>129</v>
      </c>
      <c r="AY1484" s="26"/>
      <c r="AZ1484" s="26" t="s">
        <v>4226</v>
      </c>
      <c r="BA1484" s="41"/>
    </row>
    <row r="1485" spans="1:53" ht="16.05" customHeight="1" x14ac:dyDescent="0.3">
      <c r="A1485" s="23">
        <v>2015</v>
      </c>
      <c r="B1485" s="24" t="s">
        <v>130</v>
      </c>
      <c r="C1485" s="24" t="s">
        <v>131</v>
      </c>
      <c r="D1485" s="24" t="s">
        <v>132</v>
      </c>
      <c r="E1485" s="25">
        <v>42107</v>
      </c>
      <c r="F1485" s="38">
        <v>0.43663518518518524</v>
      </c>
      <c r="G1485" s="22">
        <v>42107</v>
      </c>
      <c r="H1485" s="37">
        <v>0.76996527777777779</v>
      </c>
      <c r="I1485" s="34" t="s">
        <v>6250</v>
      </c>
      <c r="J1485" s="43">
        <v>23.943999999999999</v>
      </c>
      <c r="K1485" s="43">
        <v>102.92</v>
      </c>
      <c r="L1485" s="56">
        <v>10</v>
      </c>
      <c r="M1485" s="43">
        <v>4.79</v>
      </c>
      <c r="N1485" s="43"/>
      <c r="O1485" s="57"/>
      <c r="P1485" s="57">
        <v>4.5999999999999996</v>
      </c>
      <c r="Q1485" s="57">
        <v>3.5</v>
      </c>
      <c r="R1485" s="57">
        <v>4.8</v>
      </c>
      <c r="S1485" s="67" t="s">
        <v>5110</v>
      </c>
      <c r="T1485" s="26"/>
      <c r="U1485" s="24" t="s">
        <v>867</v>
      </c>
      <c r="V1485" s="58"/>
      <c r="W1485" s="58"/>
      <c r="X1485" s="26">
        <v>0</v>
      </c>
      <c r="Y1485" s="26">
        <v>0</v>
      </c>
      <c r="Z1485" s="26">
        <v>1</v>
      </c>
      <c r="AA1485" s="26"/>
      <c r="AB1485" s="58"/>
      <c r="AC1485" s="24"/>
      <c r="AD1485" s="26" t="s">
        <v>1050</v>
      </c>
      <c r="AE1485" s="26">
        <v>0</v>
      </c>
      <c r="AF1485" s="26"/>
      <c r="AG1485" s="26"/>
      <c r="AH1485" s="26"/>
      <c r="AI1485" s="26"/>
      <c r="AJ1485" s="26" t="s">
        <v>1631</v>
      </c>
      <c r="AK1485" s="24"/>
      <c r="AL1485" s="24"/>
      <c r="AM1485" s="26"/>
      <c r="AN1485" s="26"/>
      <c r="AO1485" s="26"/>
      <c r="AP1485" s="26"/>
      <c r="AQ1485" s="26"/>
      <c r="AR1485" s="26" t="s">
        <v>129</v>
      </c>
      <c r="AS1485" s="26"/>
      <c r="AT1485" s="26"/>
      <c r="AU1485" s="26" t="s">
        <v>128</v>
      </c>
      <c r="AV1485" s="26" t="s">
        <v>128</v>
      </c>
      <c r="AW1485" s="26" t="s">
        <v>128</v>
      </c>
      <c r="AX1485" s="26" t="s">
        <v>129</v>
      </c>
      <c r="AY1485" s="26"/>
      <c r="AZ1485" s="26" t="s">
        <v>4227</v>
      </c>
      <c r="BA1485" s="41"/>
    </row>
    <row r="1486" spans="1:53" ht="16.05" customHeight="1" x14ac:dyDescent="0.3">
      <c r="A1486" s="23">
        <v>2015</v>
      </c>
      <c r="B1486" s="24" t="s">
        <v>130</v>
      </c>
      <c r="C1486" s="24" t="s">
        <v>131</v>
      </c>
      <c r="D1486" s="24" t="s">
        <v>328</v>
      </c>
      <c r="E1486" s="25">
        <v>42109</v>
      </c>
      <c r="F1486" s="38">
        <v>0.29765740740740743</v>
      </c>
      <c r="G1486" s="22">
        <v>42109</v>
      </c>
      <c r="H1486" s="37">
        <v>0.63099537037037035</v>
      </c>
      <c r="I1486" s="34" t="s">
        <v>6250</v>
      </c>
      <c r="J1486" s="43">
        <v>35.409999999999997</v>
      </c>
      <c r="K1486" s="43">
        <v>104.15</v>
      </c>
      <c r="L1486" s="56">
        <v>20.8</v>
      </c>
      <c r="M1486" s="35">
        <v>4.7320000000000002</v>
      </c>
      <c r="N1486" s="43"/>
      <c r="O1486" s="57"/>
      <c r="P1486" s="57">
        <v>4.5999999999999996</v>
      </c>
      <c r="Q1486" s="57">
        <v>4</v>
      </c>
      <c r="R1486" s="57">
        <v>4.5</v>
      </c>
      <c r="S1486" s="24" t="s">
        <v>5565</v>
      </c>
      <c r="T1486" s="26"/>
      <c r="U1486" s="24" t="s">
        <v>867</v>
      </c>
      <c r="V1486" s="58"/>
      <c r="W1486" s="58"/>
      <c r="X1486" s="26">
        <v>1</v>
      </c>
      <c r="Y1486" s="26">
        <v>1</v>
      </c>
      <c r="Z1486" s="26">
        <v>15</v>
      </c>
      <c r="AA1486" s="26"/>
      <c r="AB1486" s="58"/>
      <c r="AC1486" s="24" t="s">
        <v>5643</v>
      </c>
      <c r="AD1486" s="26">
        <v>21951</v>
      </c>
      <c r="AE1486" s="26">
        <v>182</v>
      </c>
      <c r="AF1486" s="26"/>
      <c r="AG1486" s="26"/>
      <c r="AH1486" s="26" t="s">
        <v>129</v>
      </c>
      <c r="AI1486" s="26"/>
      <c r="AJ1486" s="26" t="s">
        <v>1631</v>
      </c>
      <c r="AK1486" s="24"/>
      <c r="AL1486" s="24"/>
      <c r="AM1486" s="26"/>
      <c r="AN1486" s="26"/>
      <c r="AO1486" s="26"/>
      <c r="AP1486" s="26"/>
      <c r="AQ1486" s="26"/>
      <c r="AR1486" s="26" t="s">
        <v>129</v>
      </c>
      <c r="AS1486" s="26"/>
      <c r="AT1486" s="26"/>
      <c r="AU1486" s="26" t="s">
        <v>128</v>
      </c>
      <c r="AV1486" s="26" t="s">
        <v>128</v>
      </c>
      <c r="AW1486" s="26" t="s">
        <v>128</v>
      </c>
      <c r="AX1486" s="26" t="s">
        <v>129</v>
      </c>
      <c r="AY1486" s="26"/>
      <c r="AZ1486" s="26" t="s">
        <v>4228</v>
      </c>
      <c r="BA1486" s="39" t="s">
        <v>5650</v>
      </c>
    </row>
    <row r="1487" spans="1:53" ht="16.05" customHeight="1" x14ac:dyDescent="0.3">
      <c r="A1487" s="23">
        <v>2015</v>
      </c>
      <c r="B1487" s="24" t="s">
        <v>130</v>
      </c>
      <c r="C1487" s="24" t="s">
        <v>131</v>
      </c>
      <c r="D1487" s="24" t="s">
        <v>4229</v>
      </c>
      <c r="E1487" s="25">
        <v>42109</v>
      </c>
      <c r="F1487" s="38">
        <v>0.31908796296296299</v>
      </c>
      <c r="G1487" s="22">
        <v>42109</v>
      </c>
      <c r="H1487" s="37">
        <v>0.65241898148148147</v>
      </c>
      <c r="I1487" s="34" t="s">
        <v>6250</v>
      </c>
      <c r="J1487" s="43">
        <v>39.74</v>
      </c>
      <c r="K1487" s="43">
        <v>106.39</v>
      </c>
      <c r="L1487" s="56">
        <v>25.6</v>
      </c>
      <c r="M1487" s="35">
        <v>5.5069999999999997</v>
      </c>
      <c r="N1487" s="43"/>
      <c r="O1487" s="57"/>
      <c r="P1487" s="57">
        <v>5.2</v>
      </c>
      <c r="Q1487" s="57">
        <v>5.2</v>
      </c>
      <c r="R1487" s="57">
        <v>5.8</v>
      </c>
      <c r="S1487" s="24" t="s">
        <v>5348</v>
      </c>
      <c r="T1487" s="26" t="s">
        <v>134</v>
      </c>
      <c r="U1487" s="24" t="s">
        <v>867</v>
      </c>
      <c r="V1487" s="58"/>
      <c r="W1487" s="58"/>
      <c r="X1487" s="26">
        <v>0</v>
      </c>
      <c r="Y1487" s="26">
        <v>0</v>
      </c>
      <c r="Z1487" s="26">
        <v>0</v>
      </c>
      <c r="AA1487" s="26"/>
      <c r="AB1487" s="58"/>
      <c r="AC1487" s="24"/>
      <c r="AD1487" s="26">
        <v>494</v>
      </c>
      <c r="AE1487" s="26">
        <v>1</v>
      </c>
      <c r="AF1487" s="26"/>
      <c r="AG1487" s="26"/>
      <c r="AH1487" s="26"/>
      <c r="AI1487" s="26"/>
      <c r="AJ1487" s="26" t="s">
        <v>1631</v>
      </c>
      <c r="AK1487" s="24" t="s">
        <v>102</v>
      </c>
      <c r="AL1487" s="24"/>
      <c r="AM1487" s="26"/>
      <c r="AN1487" s="26"/>
      <c r="AO1487" s="26"/>
      <c r="AP1487" s="26"/>
      <c r="AQ1487" s="26"/>
      <c r="AR1487" s="26" t="s">
        <v>129</v>
      </c>
      <c r="AS1487" s="26"/>
      <c r="AT1487" s="26"/>
      <c r="AU1487" s="26" t="s">
        <v>128</v>
      </c>
      <c r="AV1487" s="26" t="s">
        <v>128</v>
      </c>
      <c r="AW1487" s="26" t="s">
        <v>128</v>
      </c>
      <c r="AX1487" s="26" t="s">
        <v>129</v>
      </c>
      <c r="AY1487" s="26"/>
      <c r="AZ1487" s="26" t="s">
        <v>4230</v>
      </c>
      <c r="BA1487" s="41"/>
    </row>
    <row r="1488" spans="1:53" ht="16.05" customHeight="1" x14ac:dyDescent="0.3">
      <c r="A1488" s="23">
        <v>2015</v>
      </c>
      <c r="B1488" s="24" t="s">
        <v>159</v>
      </c>
      <c r="C1488" s="24" t="s">
        <v>1818</v>
      </c>
      <c r="D1488" s="24" t="s">
        <v>4231</v>
      </c>
      <c r="E1488" s="25">
        <v>42109</v>
      </c>
      <c r="F1488" s="38">
        <v>0.35086342592592595</v>
      </c>
      <c r="G1488" s="25">
        <v>42109</v>
      </c>
      <c r="H1488" s="38">
        <v>0.4758680555555555</v>
      </c>
      <c r="I1488" s="34" t="s">
        <v>6252</v>
      </c>
      <c r="J1488" s="43">
        <v>34.72</v>
      </c>
      <c r="K1488" s="43">
        <v>32.36</v>
      </c>
      <c r="L1488" s="56">
        <v>17.899999999999999</v>
      </c>
      <c r="M1488" s="35">
        <v>5.3410000000000002</v>
      </c>
      <c r="N1488" s="43"/>
      <c r="O1488" s="57"/>
      <c r="P1488" s="57">
        <v>5.7</v>
      </c>
      <c r="Q1488" s="57">
        <v>4.8</v>
      </c>
      <c r="R1488" s="57">
        <v>5.5</v>
      </c>
      <c r="S1488" s="24" t="s">
        <v>5312</v>
      </c>
      <c r="T1488" s="26" t="s">
        <v>3629</v>
      </c>
      <c r="U1488" s="24" t="s">
        <v>867</v>
      </c>
      <c r="V1488" s="58"/>
      <c r="W1488" s="58"/>
      <c r="X1488" s="26">
        <v>0</v>
      </c>
      <c r="Y1488" s="26">
        <v>0</v>
      </c>
      <c r="Z1488" s="26">
        <v>0</v>
      </c>
      <c r="AA1488" s="26"/>
      <c r="AB1488" s="58"/>
      <c r="AC1488" s="24"/>
      <c r="AD1488" s="26" t="s">
        <v>4135</v>
      </c>
      <c r="AE1488" s="26">
        <v>0</v>
      </c>
      <c r="AF1488" s="26"/>
      <c r="AG1488" s="26"/>
      <c r="AH1488" s="26"/>
      <c r="AI1488" s="26"/>
      <c r="AJ1488" s="26" t="s">
        <v>1631</v>
      </c>
      <c r="AK1488" s="24" t="s">
        <v>290</v>
      </c>
      <c r="AL1488" s="24"/>
      <c r="AM1488" s="26"/>
      <c r="AN1488" s="26"/>
      <c r="AO1488" s="26"/>
      <c r="AP1488" s="26"/>
      <c r="AQ1488" s="26"/>
      <c r="AR1488" s="26" t="s">
        <v>129</v>
      </c>
      <c r="AS1488" s="26"/>
      <c r="AT1488" s="26"/>
      <c r="AU1488" s="26" t="s">
        <v>128</v>
      </c>
      <c r="AV1488" s="26" t="s">
        <v>128</v>
      </c>
      <c r="AW1488" s="26" t="s">
        <v>128</v>
      </c>
      <c r="AX1488" s="26" t="s">
        <v>129</v>
      </c>
      <c r="AY1488" s="26"/>
      <c r="AZ1488" s="26" t="s">
        <v>4232</v>
      </c>
      <c r="BA1488" s="41"/>
    </row>
    <row r="1489" spans="1:53" ht="16.05" customHeight="1" x14ac:dyDescent="0.3">
      <c r="A1489" s="23">
        <v>2015</v>
      </c>
      <c r="B1489" s="24" t="s">
        <v>153</v>
      </c>
      <c r="C1489" s="24" t="s">
        <v>860</v>
      </c>
      <c r="D1489" s="24" t="s">
        <v>4233</v>
      </c>
      <c r="E1489" s="25">
        <v>42111</v>
      </c>
      <c r="F1489" s="38">
        <v>0.92802465277777779</v>
      </c>
      <c r="G1489" s="22">
        <v>42112</v>
      </c>
      <c r="H1489" s="37">
        <v>1.1354166666666667E-2</v>
      </c>
      <c r="I1489" s="34" t="s">
        <v>6250</v>
      </c>
      <c r="J1489" s="43">
        <v>50.265000000000001</v>
      </c>
      <c r="K1489" s="43">
        <v>18.893999999999998</v>
      </c>
      <c r="L1489" s="56">
        <v>0</v>
      </c>
      <c r="M1489" s="43">
        <v>4.32</v>
      </c>
      <c r="N1489" s="43"/>
      <c r="O1489" s="57"/>
      <c r="P1489" s="57">
        <v>4.3</v>
      </c>
      <c r="Q1489" s="57">
        <v>4.2</v>
      </c>
      <c r="R1489" s="57">
        <v>4.2</v>
      </c>
      <c r="S1489" s="67" t="s">
        <v>5110</v>
      </c>
      <c r="T1489" s="26"/>
      <c r="U1489" s="24" t="s">
        <v>193</v>
      </c>
      <c r="V1489" s="58"/>
      <c r="W1489" s="58"/>
      <c r="X1489" s="26">
        <v>2</v>
      </c>
      <c r="Y1489" s="26">
        <v>2</v>
      </c>
      <c r="Z1489" s="26">
        <v>0</v>
      </c>
      <c r="AA1489" s="26"/>
      <c r="AB1489" s="58"/>
      <c r="AC1489" s="24" t="s">
        <v>5634</v>
      </c>
      <c r="AD1489" s="26">
        <v>1</v>
      </c>
      <c r="AE1489" s="26">
        <v>0</v>
      </c>
      <c r="AF1489" s="26"/>
      <c r="AG1489" s="26"/>
      <c r="AH1489" s="26"/>
      <c r="AI1489" s="26"/>
      <c r="AJ1489" s="26" t="s">
        <v>1631</v>
      </c>
      <c r="AK1489" s="24"/>
      <c r="AL1489" s="24"/>
      <c r="AM1489" s="26"/>
      <c r="AN1489" s="26"/>
      <c r="AO1489" s="26"/>
      <c r="AP1489" s="26"/>
      <c r="AQ1489" s="26"/>
      <c r="AR1489" s="26" t="s">
        <v>129</v>
      </c>
      <c r="AS1489" s="26"/>
      <c r="AT1489" s="26"/>
      <c r="AU1489" s="26" t="s">
        <v>128</v>
      </c>
      <c r="AV1489" s="26" t="s">
        <v>128</v>
      </c>
      <c r="AW1489" s="26" t="s">
        <v>128</v>
      </c>
      <c r="AX1489" s="26" t="s">
        <v>129</v>
      </c>
      <c r="AY1489" s="26"/>
      <c r="AZ1489" s="26" t="s">
        <v>4234</v>
      </c>
      <c r="BA1489" s="39" t="s">
        <v>5645</v>
      </c>
    </row>
    <row r="1490" spans="1:53" ht="16.05" customHeight="1" x14ac:dyDescent="0.3">
      <c r="A1490" s="23">
        <v>2015</v>
      </c>
      <c r="B1490" s="24" t="s">
        <v>187</v>
      </c>
      <c r="C1490" s="24" t="s">
        <v>188</v>
      </c>
      <c r="D1490" s="24" t="s">
        <v>4235</v>
      </c>
      <c r="E1490" s="25">
        <v>42115</v>
      </c>
      <c r="F1490" s="38">
        <v>0.95116076388888882</v>
      </c>
      <c r="G1490" s="22">
        <v>42116</v>
      </c>
      <c r="H1490" s="37">
        <v>0.13865740740740742</v>
      </c>
      <c r="I1490" s="34" t="s">
        <v>6250</v>
      </c>
      <c r="J1490" s="43">
        <v>31.120999999999999</v>
      </c>
      <c r="K1490" s="43">
        <v>50.271999999999998</v>
      </c>
      <c r="L1490" s="56">
        <v>28.3</v>
      </c>
      <c r="M1490" s="43">
        <v>3.9670000000000001</v>
      </c>
      <c r="N1490" s="43"/>
      <c r="O1490" s="57"/>
      <c r="P1490" s="57">
        <v>4.2</v>
      </c>
      <c r="Q1490" s="57">
        <v>2.8</v>
      </c>
      <c r="R1490" s="57">
        <v>3.7</v>
      </c>
      <c r="S1490" s="24" t="s">
        <v>6046</v>
      </c>
      <c r="T1490" s="26"/>
      <c r="U1490" s="24" t="s">
        <v>867</v>
      </c>
      <c r="V1490" s="58"/>
      <c r="W1490" s="58"/>
      <c r="X1490" s="26">
        <v>0</v>
      </c>
      <c r="Y1490" s="26">
        <v>0</v>
      </c>
      <c r="Z1490" s="26">
        <v>0</v>
      </c>
      <c r="AA1490" s="26"/>
      <c r="AB1490" s="58"/>
      <c r="AC1490" s="24"/>
      <c r="AD1490" s="26" t="s">
        <v>4135</v>
      </c>
      <c r="AE1490" s="26">
        <v>0</v>
      </c>
      <c r="AF1490" s="26"/>
      <c r="AG1490" s="26"/>
      <c r="AH1490" s="26"/>
      <c r="AI1490" s="26"/>
      <c r="AJ1490" s="26" t="s">
        <v>1631</v>
      </c>
      <c r="AK1490" s="24"/>
      <c r="AL1490" s="24"/>
      <c r="AM1490" s="26"/>
      <c r="AN1490" s="26"/>
      <c r="AO1490" s="26"/>
      <c r="AP1490" s="26"/>
      <c r="AQ1490" s="26"/>
      <c r="AR1490" s="26" t="s">
        <v>129</v>
      </c>
      <c r="AS1490" s="26"/>
      <c r="AT1490" s="26"/>
      <c r="AU1490" s="26" t="s">
        <v>128</v>
      </c>
      <c r="AV1490" s="26" t="s">
        <v>128</v>
      </c>
      <c r="AW1490" s="26" t="s">
        <v>128</v>
      </c>
      <c r="AX1490" s="26" t="s">
        <v>129</v>
      </c>
      <c r="AY1490" s="26"/>
      <c r="AZ1490" s="26" t="s">
        <v>4236</v>
      </c>
      <c r="BA1490" s="41"/>
    </row>
    <row r="1491" spans="1:53" ht="16.05" customHeight="1" x14ac:dyDescent="0.3">
      <c r="A1491" s="23">
        <v>2015</v>
      </c>
      <c r="B1491" s="24" t="s">
        <v>357</v>
      </c>
      <c r="C1491" s="24" t="s">
        <v>1480</v>
      </c>
      <c r="D1491" s="24" t="s">
        <v>4237</v>
      </c>
      <c r="E1491" s="25">
        <v>42121</v>
      </c>
      <c r="F1491" s="38">
        <v>0.52491782407407406</v>
      </c>
      <c r="G1491" s="22">
        <v>42121</v>
      </c>
      <c r="H1491" s="37">
        <v>0.75408564814814805</v>
      </c>
      <c r="I1491" s="34" t="s">
        <v>6250</v>
      </c>
      <c r="J1491" s="43">
        <v>26.66</v>
      </c>
      <c r="K1491" s="43">
        <v>88.27</v>
      </c>
      <c r="L1491" s="56">
        <v>26.5</v>
      </c>
      <c r="M1491" s="35">
        <v>5.0869999999999997</v>
      </c>
      <c r="N1491" s="43"/>
      <c r="O1491" s="57"/>
      <c r="P1491" s="57">
        <v>5.2</v>
      </c>
      <c r="Q1491" s="57">
        <v>4.5</v>
      </c>
      <c r="R1491" s="57">
        <v>5.0999999999999996</v>
      </c>
      <c r="S1491" s="24" t="s">
        <v>5366</v>
      </c>
      <c r="T1491" s="26"/>
      <c r="U1491" s="24" t="s">
        <v>867</v>
      </c>
      <c r="V1491" s="58"/>
      <c r="W1491" s="58"/>
      <c r="X1491" s="26">
        <v>1</v>
      </c>
      <c r="Y1491" s="26">
        <v>0</v>
      </c>
      <c r="Z1491" s="26"/>
      <c r="AA1491" s="26"/>
      <c r="AB1491" s="58"/>
      <c r="AC1491" s="24" t="s">
        <v>3520</v>
      </c>
      <c r="AD1491" s="26" t="s">
        <v>3491</v>
      </c>
      <c r="AE1491" s="26">
        <v>0</v>
      </c>
      <c r="AF1491" s="26"/>
      <c r="AG1491" s="26"/>
      <c r="AH1491" s="26"/>
      <c r="AI1491" s="26"/>
      <c r="AJ1491" s="26" t="s">
        <v>1631</v>
      </c>
      <c r="AK1491" s="24"/>
      <c r="AL1491" s="24"/>
      <c r="AM1491" s="26"/>
      <c r="AN1491" s="26"/>
      <c r="AO1491" s="26"/>
      <c r="AP1491" s="26"/>
      <c r="AQ1491" s="26"/>
      <c r="AR1491" s="26" t="s">
        <v>129</v>
      </c>
      <c r="AS1491" s="26"/>
      <c r="AT1491" s="26"/>
      <c r="AU1491" s="26" t="s">
        <v>128</v>
      </c>
      <c r="AV1491" s="26" t="s">
        <v>128</v>
      </c>
      <c r="AW1491" s="26" t="s">
        <v>128</v>
      </c>
      <c r="AX1491" s="26" t="s">
        <v>129</v>
      </c>
      <c r="AY1491" s="26"/>
      <c r="AZ1491" s="26" t="s">
        <v>4238</v>
      </c>
      <c r="BA1491" s="39" t="s">
        <v>5649</v>
      </c>
    </row>
    <row r="1492" spans="1:53" ht="16.05" customHeight="1" x14ac:dyDescent="0.3">
      <c r="A1492" s="23">
        <v>2015</v>
      </c>
      <c r="B1492" s="24" t="s">
        <v>269</v>
      </c>
      <c r="C1492" s="24" t="s">
        <v>500</v>
      </c>
      <c r="D1492" s="24" t="s">
        <v>4239</v>
      </c>
      <c r="E1492" s="25">
        <v>42122</v>
      </c>
      <c r="F1492" s="38">
        <v>0.4721238425925926</v>
      </c>
      <c r="G1492" s="22">
        <v>42122</v>
      </c>
      <c r="H1492" s="37">
        <v>0.26379629629629631</v>
      </c>
      <c r="I1492" s="34" t="s">
        <v>6250</v>
      </c>
      <c r="J1492" s="43">
        <v>-2.2999999999999998</v>
      </c>
      <c r="K1492" s="43">
        <v>-79.81</v>
      </c>
      <c r="L1492" s="56">
        <v>107.2</v>
      </c>
      <c r="M1492" s="35">
        <v>5.4050000000000002</v>
      </c>
      <c r="N1492" s="43">
        <v>5.0999999999999996</v>
      </c>
      <c r="O1492" s="57"/>
      <c r="P1492" s="57">
        <v>5.3</v>
      </c>
      <c r="Q1492" s="57"/>
      <c r="R1492" s="57">
        <v>5.8</v>
      </c>
      <c r="S1492" s="24" t="s">
        <v>5411</v>
      </c>
      <c r="T1492" s="26" t="s">
        <v>497</v>
      </c>
      <c r="U1492" s="24" t="s">
        <v>867</v>
      </c>
      <c r="V1492" s="58"/>
      <c r="W1492" s="58"/>
      <c r="X1492" s="26">
        <v>0</v>
      </c>
      <c r="Y1492" s="26">
        <v>0</v>
      </c>
      <c r="Z1492" s="26">
        <v>2</v>
      </c>
      <c r="AA1492" s="26"/>
      <c r="AB1492" s="58"/>
      <c r="AC1492" s="24"/>
      <c r="AD1492" s="26" t="s">
        <v>1050</v>
      </c>
      <c r="AE1492" s="26">
        <v>0</v>
      </c>
      <c r="AF1492" s="26"/>
      <c r="AG1492" s="26"/>
      <c r="AH1492" s="26"/>
      <c r="AI1492" s="26"/>
      <c r="AJ1492" s="26" t="s">
        <v>1631</v>
      </c>
      <c r="AK1492" s="24"/>
      <c r="AL1492" s="24"/>
      <c r="AM1492" s="26"/>
      <c r="AN1492" s="26"/>
      <c r="AO1492" s="26"/>
      <c r="AP1492" s="26"/>
      <c r="AQ1492" s="26"/>
      <c r="AR1492" s="26" t="s">
        <v>129</v>
      </c>
      <c r="AS1492" s="26"/>
      <c r="AT1492" s="26"/>
      <c r="AU1492" s="26" t="s">
        <v>128</v>
      </c>
      <c r="AV1492" s="26" t="s">
        <v>128</v>
      </c>
      <c r="AW1492" s="26" t="s">
        <v>128</v>
      </c>
      <c r="AX1492" s="26" t="s">
        <v>129</v>
      </c>
      <c r="AY1492" s="26"/>
      <c r="AZ1492" s="26" t="s">
        <v>4240</v>
      </c>
      <c r="BA1492" s="41"/>
    </row>
    <row r="1493" spans="1:53" ht="16.05" customHeight="1" x14ac:dyDescent="0.3">
      <c r="A1493" s="23">
        <v>2015</v>
      </c>
      <c r="B1493" s="24" t="s">
        <v>187</v>
      </c>
      <c r="C1493" s="24" t="s">
        <v>188</v>
      </c>
      <c r="D1493" s="24" t="s">
        <v>3590</v>
      </c>
      <c r="E1493" s="25">
        <v>42123</v>
      </c>
      <c r="F1493" s="38">
        <v>0.10955092592592593</v>
      </c>
      <c r="G1493" s="22">
        <v>42123</v>
      </c>
      <c r="H1493" s="37">
        <v>0.29704861111111108</v>
      </c>
      <c r="I1493" s="34" t="s">
        <v>6250</v>
      </c>
      <c r="J1493" s="43">
        <v>27.15</v>
      </c>
      <c r="K1493" s="43">
        <v>53.34</v>
      </c>
      <c r="L1493" s="56">
        <v>17</v>
      </c>
      <c r="M1493" s="35">
        <v>4.91</v>
      </c>
      <c r="N1493" s="43"/>
      <c r="O1493" s="57"/>
      <c r="P1493" s="57">
        <v>4.9000000000000004</v>
      </c>
      <c r="Q1493" s="57">
        <v>4.2</v>
      </c>
      <c r="R1493" s="57">
        <v>4.9000000000000004</v>
      </c>
      <c r="S1493" s="24" t="s">
        <v>5431</v>
      </c>
      <c r="T1493" s="26"/>
      <c r="U1493" s="24" t="s">
        <v>867</v>
      </c>
      <c r="V1493" s="58"/>
      <c r="W1493" s="58"/>
      <c r="X1493" s="26">
        <v>0</v>
      </c>
      <c r="Y1493" s="26">
        <v>0</v>
      </c>
      <c r="Z1493" s="26">
        <v>14</v>
      </c>
      <c r="AA1493" s="26"/>
      <c r="AB1493" s="58"/>
      <c r="AC1493" s="24"/>
      <c r="AD1493" s="26" t="s">
        <v>3491</v>
      </c>
      <c r="AE1493" s="26">
        <v>0</v>
      </c>
      <c r="AF1493" s="26"/>
      <c r="AG1493" s="26"/>
      <c r="AH1493" s="26"/>
      <c r="AI1493" s="26"/>
      <c r="AJ1493" s="26" t="s">
        <v>1631</v>
      </c>
      <c r="AK1493" s="24"/>
      <c r="AL1493" s="24"/>
      <c r="AM1493" s="26"/>
      <c r="AN1493" s="26"/>
      <c r="AO1493" s="26"/>
      <c r="AP1493" s="26"/>
      <c r="AQ1493" s="26"/>
      <c r="AR1493" s="26" t="s">
        <v>129</v>
      </c>
      <c r="AS1493" s="26"/>
      <c r="AT1493" s="26"/>
      <c r="AU1493" s="26" t="s">
        <v>128</v>
      </c>
      <c r="AV1493" s="26" t="s">
        <v>128</v>
      </c>
      <c r="AW1493" s="26" t="s">
        <v>128</v>
      </c>
      <c r="AX1493" s="26" t="s">
        <v>129</v>
      </c>
      <c r="AY1493" s="26"/>
      <c r="AZ1493" s="26" t="s">
        <v>4243</v>
      </c>
      <c r="BA1493" s="41"/>
    </row>
    <row r="1494" spans="1:53" ht="16.05" customHeight="1" x14ac:dyDescent="0.3">
      <c r="A1494" s="23">
        <v>2015</v>
      </c>
      <c r="B1494" s="137" t="s">
        <v>357</v>
      </c>
      <c r="C1494" s="137" t="s">
        <v>1480</v>
      </c>
      <c r="D1494" s="137" t="s">
        <v>4174</v>
      </c>
      <c r="E1494" s="138">
        <v>42126</v>
      </c>
      <c r="F1494" s="139">
        <v>0.23321655092592594</v>
      </c>
      <c r="G1494" s="22">
        <v>42126</v>
      </c>
      <c r="H1494" s="37">
        <v>0.47280092592592587</v>
      </c>
      <c r="I1494" s="34" t="s">
        <v>6250</v>
      </c>
      <c r="J1494" s="140">
        <v>28.265999999999998</v>
      </c>
      <c r="K1494" s="140">
        <v>84.747</v>
      </c>
      <c r="L1494" s="141">
        <v>33</v>
      </c>
      <c r="M1494" s="43">
        <v>5.0199999999999996</v>
      </c>
      <c r="N1494" s="140"/>
      <c r="O1494" s="142"/>
      <c r="P1494" s="142">
        <v>4.9000000000000004</v>
      </c>
      <c r="Q1494" s="142">
        <v>3.7</v>
      </c>
      <c r="R1494" s="142">
        <v>5.0999999999999996</v>
      </c>
      <c r="S1494" s="67" t="s">
        <v>5110</v>
      </c>
      <c r="T1494" s="31"/>
      <c r="U1494" s="137" t="s">
        <v>867</v>
      </c>
      <c r="V1494" s="143"/>
      <c r="W1494" s="143"/>
      <c r="X1494" s="31">
        <v>4</v>
      </c>
      <c r="Y1494" s="31">
        <v>0</v>
      </c>
      <c r="Z1494" s="31">
        <v>1</v>
      </c>
      <c r="AA1494" s="31"/>
      <c r="AB1494" s="143"/>
      <c r="AC1494" s="24" t="s">
        <v>5636</v>
      </c>
      <c r="AD1494" s="31" t="s">
        <v>2152</v>
      </c>
      <c r="AE1494" s="31" t="s">
        <v>232</v>
      </c>
      <c r="AF1494" s="31"/>
      <c r="AG1494" s="31"/>
      <c r="AH1494" s="31" t="s">
        <v>129</v>
      </c>
      <c r="AI1494" s="31"/>
      <c r="AJ1494" s="31" t="s">
        <v>3599</v>
      </c>
      <c r="AK1494" s="137"/>
      <c r="AL1494" s="24" t="s">
        <v>5637</v>
      </c>
      <c r="AM1494" s="26"/>
      <c r="AN1494" s="26"/>
      <c r="AO1494" s="26"/>
      <c r="AP1494" s="26"/>
      <c r="AQ1494" s="26"/>
      <c r="AR1494" s="26" t="s">
        <v>129</v>
      </c>
      <c r="AS1494" s="31"/>
      <c r="AT1494" s="31"/>
      <c r="AU1494" s="31" t="s">
        <v>128</v>
      </c>
      <c r="AV1494" s="31" t="s">
        <v>128</v>
      </c>
      <c r="AW1494" s="26" t="s">
        <v>128</v>
      </c>
      <c r="AX1494" s="31" t="s">
        <v>129</v>
      </c>
      <c r="AY1494" s="31"/>
      <c r="AZ1494" s="31" t="s">
        <v>4246</v>
      </c>
      <c r="BA1494" s="144" t="s">
        <v>5638</v>
      </c>
    </row>
    <row r="1495" spans="1:53" ht="16.05" customHeight="1" x14ac:dyDescent="0.3">
      <c r="A1495" s="23">
        <v>2015</v>
      </c>
      <c r="B1495" s="24" t="s">
        <v>148</v>
      </c>
      <c r="C1495" s="24" t="s">
        <v>191</v>
      </c>
      <c r="D1495" s="24" t="s">
        <v>4248</v>
      </c>
      <c r="E1495" s="25">
        <v>42126</v>
      </c>
      <c r="F1495" s="38">
        <v>0.68271342592592588</v>
      </c>
      <c r="G1495" s="22">
        <v>42126</v>
      </c>
      <c r="H1495" s="37">
        <v>0.51604166666666662</v>
      </c>
      <c r="I1495" s="34" t="s">
        <v>6250</v>
      </c>
      <c r="J1495" s="43">
        <v>42.116</v>
      </c>
      <c r="K1495" s="43">
        <v>-85.39</v>
      </c>
      <c r="L1495" s="56">
        <v>0</v>
      </c>
      <c r="M1495" s="43">
        <v>4.2</v>
      </c>
      <c r="N1495" s="43"/>
      <c r="O1495" s="57"/>
      <c r="P1495" s="57"/>
      <c r="Q1495" s="57">
        <v>3.6</v>
      </c>
      <c r="R1495" s="57">
        <v>4.2</v>
      </c>
      <c r="S1495" s="24" t="s">
        <v>6063</v>
      </c>
      <c r="T1495" s="26"/>
      <c r="U1495" s="24" t="s">
        <v>867</v>
      </c>
      <c r="V1495" s="58"/>
      <c r="W1495" s="58"/>
      <c r="X1495" s="26">
        <v>0</v>
      </c>
      <c r="Y1495" s="26">
        <v>0</v>
      </c>
      <c r="Z1495" s="26">
        <v>0</v>
      </c>
      <c r="AA1495" s="26"/>
      <c r="AB1495" s="58"/>
      <c r="AC1495" s="24"/>
      <c r="AD1495" s="26" t="s">
        <v>1050</v>
      </c>
      <c r="AE1495" s="26">
        <v>0</v>
      </c>
      <c r="AF1495" s="26"/>
      <c r="AG1495" s="26"/>
      <c r="AH1495" s="26"/>
      <c r="AI1495" s="26"/>
      <c r="AJ1495" s="26" t="s">
        <v>1631</v>
      </c>
      <c r="AK1495" s="24"/>
      <c r="AL1495" s="24"/>
      <c r="AM1495" s="26"/>
      <c r="AN1495" s="26"/>
      <c r="AO1495" s="26"/>
      <c r="AP1495" s="26"/>
      <c r="AQ1495" s="26"/>
      <c r="AR1495" s="26" t="s">
        <v>129</v>
      </c>
      <c r="AS1495" s="26"/>
      <c r="AT1495" s="26"/>
      <c r="AU1495" s="26" t="s">
        <v>128</v>
      </c>
      <c r="AV1495" s="26" t="s">
        <v>128</v>
      </c>
      <c r="AW1495" s="26" t="s">
        <v>128</v>
      </c>
      <c r="AX1495" s="26" t="s">
        <v>129</v>
      </c>
      <c r="AY1495" s="26"/>
      <c r="AZ1495" s="26" t="s">
        <v>4249</v>
      </c>
      <c r="BA1495" s="41"/>
    </row>
    <row r="1496" spans="1:53" ht="16.05" customHeight="1" x14ac:dyDescent="0.3">
      <c r="A1496" s="23">
        <v>2015</v>
      </c>
      <c r="B1496" s="24" t="s">
        <v>357</v>
      </c>
      <c r="C1496" s="24" t="s">
        <v>1480</v>
      </c>
      <c r="D1496" s="24" t="s">
        <v>4255</v>
      </c>
      <c r="E1496" s="25">
        <v>42129</v>
      </c>
      <c r="F1496" s="38">
        <v>0.44357442129629626</v>
      </c>
      <c r="G1496" s="22">
        <v>42129</v>
      </c>
      <c r="H1496" s="37">
        <v>0.68315972222222221</v>
      </c>
      <c r="I1496" s="34" t="s">
        <v>6250</v>
      </c>
      <c r="J1496" s="43">
        <v>27.596</v>
      </c>
      <c r="K1496" s="43">
        <v>85.742000000000004</v>
      </c>
      <c r="L1496" s="56">
        <v>0</v>
      </c>
      <c r="M1496" s="43">
        <v>4.09</v>
      </c>
      <c r="N1496" s="43"/>
      <c r="O1496" s="57">
        <v>4.0999999999999996</v>
      </c>
      <c r="P1496" s="57">
        <v>4.0999999999999996</v>
      </c>
      <c r="Q1496" s="57"/>
      <c r="R1496" s="57">
        <v>4</v>
      </c>
      <c r="S1496" s="67" t="s">
        <v>5110</v>
      </c>
      <c r="T1496" s="26"/>
      <c r="U1496" s="24" t="s">
        <v>867</v>
      </c>
      <c r="V1496" s="58"/>
      <c r="W1496" s="58"/>
      <c r="X1496" s="26">
        <v>1</v>
      </c>
      <c r="Y1496" s="26">
        <v>1</v>
      </c>
      <c r="Z1496" s="26">
        <v>0</v>
      </c>
      <c r="AA1496" s="26"/>
      <c r="AB1496" s="58"/>
      <c r="AC1496" s="24" t="s">
        <v>5651</v>
      </c>
      <c r="AD1496" s="26" t="s">
        <v>3489</v>
      </c>
      <c r="AE1496" s="26">
        <v>0</v>
      </c>
      <c r="AF1496" s="26"/>
      <c r="AG1496" s="26"/>
      <c r="AH1496" s="26"/>
      <c r="AI1496" s="26"/>
      <c r="AJ1496" s="26" t="s">
        <v>3599</v>
      </c>
      <c r="AK1496" s="24" t="s">
        <v>290</v>
      </c>
      <c r="AL1496" s="24"/>
      <c r="AM1496" s="26"/>
      <c r="AN1496" s="26"/>
      <c r="AO1496" s="26"/>
      <c r="AP1496" s="26"/>
      <c r="AQ1496" s="26"/>
      <c r="AR1496" s="26" t="s">
        <v>129</v>
      </c>
      <c r="AS1496" s="26"/>
      <c r="AT1496" s="26"/>
      <c r="AU1496" s="26" t="s">
        <v>128</v>
      </c>
      <c r="AV1496" s="26" t="s">
        <v>128</v>
      </c>
      <c r="AW1496" s="26" t="s">
        <v>128</v>
      </c>
      <c r="AX1496" s="26" t="s">
        <v>129</v>
      </c>
      <c r="AY1496" s="26"/>
      <c r="AZ1496" s="26" t="s">
        <v>4256</v>
      </c>
      <c r="BA1496" s="39" t="s">
        <v>5652</v>
      </c>
    </row>
    <row r="1497" spans="1:53" ht="16.05" customHeight="1" x14ac:dyDescent="0.3">
      <c r="A1497" s="23">
        <v>2015</v>
      </c>
      <c r="B1497" s="24" t="s">
        <v>218</v>
      </c>
      <c r="C1497" s="24" t="s">
        <v>2631</v>
      </c>
      <c r="D1497" s="24" t="s">
        <v>4253</v>
      </c>
      <c r="E1497" s="25">
        <v>42129</v>
      </c>
      <c r="F1497" s="38">
        <v>0.88756481481481486</v>
      </c>
      <c r="G1497" s="22">
        <v>42130</v>
      </c>
      <c r="H1497" s="37">
        <v>0.17923611111111112</v>
      </c>
      <c r="I1497" s="34" t="s">
        <v>6250</v>
      </c>
      <c r="J1497" s="43">
        <v>7.9539999999999997</v>
      </c>
      <c r="K1497" s="43">
        <v>98.673000000000002</v>
      </c>
      <c r="L1497" s="56">
        <v>0</v>
      </c>
      <c r="M1497" s="43">
        <v>4.21</v>
      </c>
      <c r="N1497" s="43"/>
      <c r="O1497" s="57">
        <v>3.8</v>
      </c>
      <c r="P1497" s="57">
        <v>4.2</v>
      </c>
      <c r="Q1497" s="57"/>
      <c r="R1497" s="57">
        <v>4.5999999999999996</v>
      </c>
      <c r="S1497" s="67" t="s">
        <v>5110</v>
      </c>
      <c r="T1497" s="26"/>
      <c r="U1497" s="24" t="s">
        <v>867</v>
      </c>
      <c r="V1497" s="58"/>
      <c r="W1497" s="58"/>
      <c r="X1497" s="26">
        <v>0</v>
      </c>
      <c r="Y1497" s="26">
        <v>0</v>
      </c>
      <c r="Z1497" s="26">
        <v>0</v>
      </c>
      <c r="AA1497" s="26"/>
      <c r="AB1497" s="58"/>
      <c r="AC1497" s="24"/>
      <c r="AD1497" s="26">
        <v>1</v>
      </c>
      <c r="AE1497" s="26">
        <v>0</v>
      </c>
      <c r="AF1497" s="26"/>
      <c r="AG1497" s="26"/>
      <c r="AH1497" s="26"/>
      <c r="AI1497" s="26"/>
      <c r="AJ1497" s="26" t="s">
        <v>1631</v>
      </c>
      <c r="AK1497" s="24"/>
      <c r="AL1497" s="24"/>
      <c r="AM1497" s="26"/>
      <c r="AN1497" s="26"/>
      <c r="AO1497" s="26"/>
      <c r="AP1497" s="26"/>
      <c r="AQ1497" s="26"/>
      <c r="AR1497" s="26" t="s">
        <v>129</v>
      </c>
      <c r="AS1497" s="26"/>
      <c r="AT1497" s="26"/>
      <c r="AU1497" s="26" t="s">
        <v>128</v>
      </c>
      <c r="AV1497" s="26" t="s">
        <v>128</v>
      </c>
      <c r="AW1497" s="26" t="s">
        <v>128</v>
      </c>
      <c r="AX1497" s="26" t="s">
        <v>129</v>
      </c>
      <c r="AY1497" s="26"/>
      <c r="AZ1497" s="26" t="s">
        <v>4254</v>
      </c>
      <c r="BA1497" s="41"/>
    </row>
    <row r="1498" spans="1:53" ht="16.05" customHeight="1" x14ac:dyDescent="0.3">
      <c r="A1498" s="23">
        <v>2015</v>
      </c>
      <c r="B1498" s="24" t="s">
        <v>187</v>
      </c>
      <c r="C1498" s="24" t="s">
        <v>188</v>
      </c>
      <c r="D1498" s="24" t="s">
        <v>4251</v>
      </c>
      <c r="E1498" s="25">
        <v>42129</v>
      </c>
      <c r="F1498" s="38">
        <v>0.89486921296296307</v>
      </c>
      <c r="G1498" s="22">
        <v>42130</v>
      </c>
      <c r="H1498" s="37">
        <v>8.2372685185185188E-2</v>
      </c>
      <c r="I1498" s="34" t="s">
        <v>6250</v>
      </c>
      <c r="J1498" s="43">
        <v>35.33</v>
      </c>
      <c r="K1498" s="43">
        <v>58.32</v>
      </c>
      <c r="L1498" s="56">
        <v>33.700000000000003</v>
      </c>
      <c r="M1498" s="35">
        <v>5.1779999999999999</v>
      </c>
      <c r="N1498" s="43"/>
      <c r="O1498" s="57"/>
      <c r="P1498" s="57"/>
      <c r="Q1498" s="57"/>
      <c r="R1498" s="57">
        <v>5.2</v>
      </c>
      <c r="S1498" s="24" t="s">
        <v>5321</v>
      </c>
      <c r="T1498" s="26"/>
      <c r="U1498" s="24" t="s">
        <v>867</v>
      </c>
      <c r="V1498" s="58"/>
      <c r="W1498" s="58"/>
      <c r="X1498" s="26">
        <v>0</v>
      </c>
      <c r="Y1498" s="26">
        <v>0</v>
      </c>
      <c r="Z1498" s="26">
        <v>64</v>
      </c>
      <c r="AA1498" s="26"/>
      <c r="AB1498" s="58"/>
      <c r="AC1498" s="24"/>
      <c r="AD1498" s="26" t="s">
        <v>3491</v>
      </c>
      <c r="AE1498" s="26">
        <v>0</v>
      </c>
      <c r="AF1498" s="26"/>
      <c r="AG1498" s="26"/>
      <c r="AH1498" s="26"/>
      <c r="AI1498" s="26"/>
      <c r="AJ1498" s="26" t="s">
        <v>1631</v>
      </c>
      <c r="AK1498" s="24"/>
      <c r="AL1498" s="24"/>
      <c r="AM1498" s="26"/>
      <c r="AN1498" s="26"/>
      <c r="AO1498" s="26"/>
      <c r="AP1498" s="26"/>
      <c r="AQ1498" s="26"/>
      <c r="AR1498" s="26" t="s">
        <v>129</v>
      </c>
      <c r="AS1498" s="26"/>
      <c r="AT1498" s="26"/>
      <c r="AU1498" s="26" t="s">
        <v>128</v>
      </c>
      <c r="AV1498" s="26" t="s">
        <v>128</v>
      </c>
      <c r="AW1498" s="26" t="s">
        <v>128</v>
      </c>
      <c r="AX1498" s="26" t="s">
        <v>129</v>
      </c>
      <c r="AY1498" s="26"/>
      <c r="AZ1498" s="26" t="s">
        <v>4252</v>
      </c>
      <c r="BA1498" s="41"/>
    </row>
    <row r="1499" spans="1:53" ht="16.05" customHeight="1" x14ac:dyDescent="0.3">
      <c r="A1499" s="23">
        <v>2015</v>
      </c>
      <c r="B1499" s="24" t="s">
        <v>148</v>
      </c>
      <c r="C1499" s="24" t="s">
        <v>191</v>
      </c>
      <c r="D1499" s="24" t="s">
        <v>3488</v>
      </c>
      <c r="E1499" s="25">
        <v>42131</v>
      </c>
      <c r="F1499" s="38">
        <v>0.9569819444444444</v>
      </c>
      <c r="G1499" s="22">
        <v>42131</v>
      </c>
      <c r="H1499" s="37">
        <v>0.74864583333333334</v>
      </c>
      <c r="I1499" s="34" t="s">
        <v>6250</v>
      </c>
      <c r="J1499" s="43">
        <v>32.439</v>
      </c>
      <c r="K1499" s="43">
        <v>-96.992999999999995</v>
      </c>
      <c r="L1499" s="56">
        <v>0</v>
      </c>
      <c r="M1499" s="43">
        <v>4.09</v>
      </c>
      <c r="N1499" s="43"/>
      <c r="O1499" s="57"/>
      <c r="P1499" s="57">
        <v>4.0999999999999996</v>
      </c>
      <c r="Q1499" s="57">
        <v>3.5</v>
      </c>
      <c r="R1499" s="57">
        <v>4</v>
      </c>
      <c r="S1499" s="67" t="s">
        <v>5110</v>
      </c>
      <c r="T1499" s="26" t="s">
        <v>497</v>
      </c>
      <c r="U1499" s="24" t="s">
        <v>193</v>
      </c>
      <c r="V1499" s="58"/>
      <c r="W1499" s="58"/>
      <c r="X1499" s="26">
        <v>0</v>
      </c>
      <c r="Y1499" s="26">
        <v>0</v>
      </c>
      <c r="Z1499" s="26">
        <v>0</v>
      </c>
      <c r="AA1499" s="26"/>
      <c r="AB1499" s="58"/>
      <c r="AC1499" s="24"/>
      <c r="AD1499" s="26" t="s">
        <v>3489</v>
      </c>
      <c r="AE1499" s="26">
        <v>0</v>
      </c>
      <c r="AF1499" s="26"/>
      <c r="AG1499" s="26"/>
      <c r="AH1499" s="26"/>
      <c r="AI1499" s="26"/>
      <c r="AJ1499" s="26" t="s">
        <v>1631</v>
      </c>
      <c r="AK1499" s="24"/>
      <c r="AL1499" s="24"/>
      <c r="AM1499" s="26"/>
      <c r="AN1499" s="26"/>
      <c r="AO1499" s="26"/>
      <c r="AP1499" s="26"/>
      <c r="AQ1499" s="26"/>
      <c r="AR1499" s="26" t="s">
        <v>129</v>
      </c>
      <c r="AS1499" s="26"/>
      <c r="AT1499" s="26"/>
      <c r="AU1499" s="26" t="s">
        <v>128</v>
      </c>
      <c r="AV1499" s="26" t="s">
        <v>128</v>
      </c>
      <c r="AW1499" s="26" t="s">
        <v>128</v>
      </c>
      <c r="AX1499" s="26" t="s">
        <v>129</v>
      </c>
      <c r="AY1499" s="26"/>
      <c r="AZ1499" s="26" t="s">
        <v>4257</v>
      </c>
      <c r="BA1499" s="41"/>
    </row>
    <row r="1500" spans="1:53" ht="16.05" customHeight="1" x14ac:dyDescent="0.3">
      <c r="A1500" s="23">
        <v>2015</v>
      </c>
      <c r="B1500" s="24" t="s">
        <v>187</v>
      </c>
      <c r="C1500" s="24" t="s">
        <v>188</v>
      </c>
      <c r="D1500" s="24" t="s">
        <v>3578</v>
      </c>
      <c r="E1500" s="25">
        <v>42132</v>
      </c>
      <c r="F1500" s="38">
        <v>1.734675925925926E-2</v>
      </c>
      <c r="G1500" s="22">
        <v>42132</v>
      </c>
      <c r="H1500" s="37">
        <v>0.20484953703703704</v>
      </c>
      <c r="I1500" s="34" t="s">
        <v>6250</v>
      </c>
      <c r="J1500" s="43">
        <v>28.85</v>
      </c>
      <c r="K1500" s="43">
        <v>51.814</v>
      </c>
      <c r="L1500" s="56">
        <v>0</v>
      </c>
      <c r="M1500" s="43">
        <v>4.32</v>
      </c>
      <c r="N1500" s="43"/>
      <c r="O1500" s="57"/>
      <c r="P1500" s="57">
        <v>4.3</v>
      </c>
      <c r="Q1500" s="57">
        <v>3.7</v>
      </c>
      <c r="R1500" s="57">
        <v>4.5</v>
      </c>
      <c r="S1500" s="67" t="s">
        <v>5110</v>
      </c>
      <c r="T1500" s="26"/>
      <c r="U1500" s="24" t="s">
        <v>867</v>
      </c>
      <c r="V1500" s="58"/>
      <c r="W1500" s="58"/>
      <c r="X1500" s="26">
        <v>0</v>
      </c>
      <c r="Y1500" s="26">
        <v>0</v>
      </c>
      <c r="Z1500" s="26">
        <v>0</v>
      </c>
      <c r="AA1500" s="26"/>
      <c r="AB1500" s="58"/>
      <c r="AC1500" s="24"/>
      <c r="AD1500" s="26" t="s">
        <v>3483</v>
      </c>
      <c r="AE1500" s="26">
        <v>0</v>
      </c>
      <c r="AF1500" s="26"/>
      <c r="AG1500" s="26"/>
      <c r="AH1500" s="26"/>
      <c r="AI1500" s="26"/>
      <c r="AJ1500" s="26" t="s">
        <v>1631</v>
      </c>
      <c r="AK1500" s="24"/>
      <c r="AL1500" s="24"/>
      <c r="AM1500" s="26"/>
      <c r="AN1500" s="26"/>
      <c r="AO1500" s="26"/>
      <c r="AP1500" s="26"/>
      <c r="AQ1500" s="26"/>
      <c r="AR1500" s="26" t="s">
        <v>129</v>
      </c>
      <c r="AS1500" s="26"/>
      <c r="AT1500" s="26"/>
      <c r="AU1500" s="26" t="s">
        <v>128</v>
      </c>
      <c r="AV1500" s="26" t="s">
        <v>128</v>
      </c>
      <c r="AW1500" s="26" t="s">
        <v>128</v>
      </c>
      <c r="AX1500" s="26" t="s">
        <v>129</v>
      </c>
      <c r="AY1500" s="26"/>
      <c r="AZ1500" s="26" t="s">
        <v>4258</v>
      </c>
      <c r="BA1500" s="41"/>
    </row>
    <row r="1501" spans="1:53" ht="16.05" customHeight="1" x14ac:dyDescent="0.3">
      <c r="A1501" s="23">
        <v>2015</v>
      </c>
      <c r="B1501" s="24" t="s">
        <v>269</v>
      </c>
      <c r="C1501" s="24" t="s">
        <v>409</v>
      </c>
      <c r="D1501" s="24" t="s">
        <v>4259</v>
      </c>
      <c r="E1501" s="25">
        <v>42133</v>
      </c>
      <c r="F1501" s="38">
        <v>0.60547337962962966</v>
      </c>
      <c r="G1501" s="22">
        <v>42133</v>
      </c>
      <c r="H1501" s="37">
        <v>0.3971412037037037</v>
      </c>
      <c r="I1501" s="34" t="s">
        <v>6250</v>
      </c>
      <c r="J1501" s="43">
        <v>11.42</v>
      </c>
      <c r="K1501" s="43">
        <v>-72.14</v>
      </c>
      <c r="L1501" s="56">
        <v>32.5</v>
      </c>
      <c r="M1501" s="35">
        <v>4.8949999999999996</v>
      </c>
      <c r="N1501" s="43">
        <v>4.8</v>
      </c>
      <c r="O1501" s="57"/>
      <c r="P1501" s="57">
        <v>4.7</v>
      </c>
      <c r="Q1501" s="57"/>
      <c r="R1501" s="57">
        <v>4.7</v>
      </c>
      <c r="S1501" s="24" t="s">
        <v>5566</v>
      </c>
      <c r="T1501" s="26"/>
      <c r="U1501" s="24" t="s">
        <v>867</v>
      </c>
      <c r="V1501" s="58"/>
      <c r="W1501" s="58"/>
      <c r="X1501" s="26">
        <v>0</v>
      </c>
      <c r="Y1501" s="26">
        <v>0</v>
      </c>
      <c r="Z1501" s="26">
        <v>0</v>
      </c>
      <c r="AA1501" s="26"/>
      <c r="AB1501" s="58"/>
      <c r="AC1501" s="24"/>
      <c r="AD1501" s="26" t="s">
        <v>4135</v>
      </c>
      <c r="AE1501" s="26">
        <v>0</v>
      </c>
      <c r="AF1501" s="26"/>
      <c r="AG1501" s="26"/>
      <c r="AH1501" s="26"/>
      <c r="AI1501" s="26"/>
      <c r="AJ1501" s="26" t="s">
        <v>1631</v>
      </c>
      <c r="AK1501" s="24"/>
      <c r="AL1501" s="24"/>
      <c r="AM1501" s="26"/>
      <c r="AN1501" s="26"/>
      <c r="AO1501" s="26"/>
      <c r="AP1501" s="26"/>
      <c r="AQ1501" s="26"/>
      <c r="AR1501" s="26" t="s">
        <v>129</v>
      </c>
      <c r="AS1501" s="26"/>
      <c r="AT1501" s="26"/>
      <c r="AU1501" s="26" t="s">
        <v>128</v>
      </c>
      <c r="AV1501" s="26" t="s">
        <v>128</v>
      </c>
      <c r="AW1501" s="26" t="s">
        <v>128</v>
      </c>
      <c r="AX1501" s="26" t="s">
        <v>129</v>
      </c>
      <c r="AY1501" s="26"/>
      <c r="AZ1501" s="26" t="s">
        <v>4260</v>
      </c>
      <c r="BA1501" s="41"/>
    </row>
    <row r="1502" spans="1:53" ht="16.05" customHeight="1" x14ac:dyDescent="0.3">
      <c r="A1502" s="23">
        <v>2015</v>
      </c>
      <c r="B1502" s="24" t="s">
        <v>357</v>
      </c>
      <c r="C1502" s="24" t="s">
        <v>1480</v>
      </c>
      <c r="D1502" s="24" t="s">
        <v>4255</v>
      </c>
      <c r="E1502" s="25">
        <v>42134</v>
      </c>
      <c r="F1502" s="38">
        <v>0.40176666666666666</v>
      </c>
      <c r="G1502" s="22">
        <v>42134</v>
      </c>
      <c r="H1502" s="37">
        <v>0.64135416666666667</v>
      </c>
      <c r="I1502" s="34" t="s">
        <v>6250</v>
      </c>
      <c r="J1502" s="43">
        <v>27.564</v>
      </c>
      <c r="K1502" s="43">
        <v>85.501999999999995</v>
      </c>
      <c r="L1502" s="56">
        <v>0</v>
      </c>
      <c r="M1502" s="43">
        <v>4.32</v>
      </c>
      <c r="N1502" s="43"/>
      <c r="O1502" s="57">
        <v>4</v>
      </c>
      <c r="P1502" s="57">
        <v>4.3</v>
      </c>
      <c r="Q1502" s="57"/>
      <c r="R1502" s="57">
        <v>4.2</v>
      </c>
      <c r="S1502" s="67" t="s">
        <v>5110</v>
      </c>
      <c r="T1502" s="26"/>
      <c r="U1502" s="24" t="s">
        <v>867</v>
      </c>
      <c r="V1502" s="58"/>
      <c r="W1502" s="58"/>
      <c r="X1502" s="26">
        <v>1</v>
      </c>
      <c r="Y1502" s="26">
        <v>0</v>
      </c>
      <c r="Z1502" s="26">
        <v>0</v>
      </c>
      <c r="AA1502" s="26"/>
      <c r="AB1502" s="58"/>
      <c r="AC1502" s="24" t="s">
        <v>5653</v>
      </c>
      <c r="AD1502" s="26"/>
      <c r="AE1502" s="26"/>
      <c r="AF1502" s="26"/>
      <c r="AG1502" s="26"/>
      <c r="AH1502" s="26"/>
      <c r="AI1502" s="26"/>
      <c r="AJ1502" s="26" t="s">
        <v>3599</v>
      </c>
      <c r="AK1502" s="24" t="s">
        <v>102</v>
      </c>
      <c r="AL1502" s="24"/>
      <c r="AM1502" s="26"/>
      <c r="AN1502" s="26"/>
      <c r="AO1502" s="26"/>
      <c r="AP1502" s="26"/>
      <c r="AQ1502" s="26"/>
      <c r="AR1502" s="26" t="s">
        <v>129</v>
      </c>
      <c r="AS1502" s="26"/>
      <c r="AT1502" s="26"/>
      <c r="AU1502" s="26" t="s">
        <v>128</v>
      </c>
      <c r="AV1502" s="26" t="s">
        <v>128</v>
      </c>
      <c r="AW1502" s="26" t="s">
        <v>128</v>
      </c>
      <c r="AX1502" s="26" t="s">
        <v>129</v>
      </c>
      <c r="AY1502" s="26"/>
      <c r="AZ1502" s="26" t="s">
        <v>4261</v>
      </c>
      <c r="BA1502" s="39" t="s">
        <v>5654</v>
      </c>
    </row>
    <row r="1503" spans="1:53" ht="16.05" customHeight="1" x14ac:dyDescent="0.3">
      <c r="A1503" s="23">
        <v>2015</v>
      </c>
      <c r="B1503" s="24" t="s">
        <v>269</v>
      </c>
      <c r="C1503" s="24" t="s">
        <v>270</v>
      </c>
      <c r="D1503" s="24" t="s">
        <v>3877</v>
      </c>
      <c r="E1503" s="25">
        <v>42138</v>
      </c>
      <c r="F1503" s="38">
        <v>0.77331481481481479</v>
      </c>
      <c r="G1503" s="22">
        <v>42138</v>
      </c>
      <c r="H1503" s="37">
        <v>0.56497685185185187</v>
      </c>
      <c r="I1503" s="34" t="s">
        <v>6250</v>
      </c>
      <c r="J1503" s="43">
        <v>-13.79</v>
      </c>
      <c r="K1503" s="43">
        <v>-75.760000000000005</v>
      </c>
      <c r="L1503" s="56">
        <v>91.4</v>
      </c>
      <c r="M1503" s="35">
        <v>5.008</v>
      </c>
      <c r="N1503" s="43"/>
      <c r="O1503" s="57"/>
      <c r="P1503" s="57">
        <v>4.8</v>
      </c>
      <c r="Q1503" s="57"/>
      <c r="R1503" s="57">
        <v>5.2</v>
      </c>
      <c r="S1503" s="24" t="s">
        <v>5373</v>
      </c>
      <c r="T1503" s="26" t="s">
        <v>582</v>
      </c>
      <c r="U1503" s="24" t="s">
        <v>867</v>
      </c>
      <c r="V1503" s="58"/>
      <c r="W1503" s="58"/>
      <c r="X1503" s="26">
        <v>0</v>
      </c>
      <c r="Y1503" s="26">
        <v>0</v>
      </c>
      <c r="Z1503" s="26">
        <v>2</v>
      </c>
      <c r="AA1503" s="26"/>
      <c r="AB1503" s="58"/>
      <c r="AC1503" s="24"/>
      <c r="AD1503" s="26">
        <v>0</v>
      </c>
      <c r="AE1503" s="26">
        <v>0</v>
      </c>
      <c r="AF1503" s="26"/>
      <c r="AG1503" s="26"/>
      <c r="AH1503" s="26"/>
      <c r="AI1503" s="26"/>
      <c r="AJ1503" s="26" t="s">
        <v>1631</v>
      </c>
      <c r="AK1503" s="24"/>
      <c r="AL1503" s="24"/>
      <c r="AM1503" s="26"/>
      <c r="AN1503" s="26"/>
      <c r="AO1503" s="26"/>
      <c r="AP1503" s="26"/>
      <c r="AQ1503" s="26"/>
      <c r="AR1503" s="26" t="s">
        <v>129</v>
      </c>
      <c r="AS1503" s="26"/>
      <c r="AT1503" s="26"/>
      <c r="AU1503" s="26" t="s">
        <v>128</v>
      </c>
      <c r="AV1503" s="26" t="s">
        <v>128</v>
      </c>
      <c r="AW1503" s="26" t="s">
        <v>128</v>
      </c>
      <c r="AX1503" s="26" t="s">
        <v>129</v>
      </c>
      <c r="AY1503" s="26"/>
      <c r="AZ1503" s="26" t="s">
        <v>4262</v>
      </c>
      <c r="BA1503" s="41"/>
    </row>
    <row r="1504" spans="1:53" ht="16.05" customHeight="1" x14ac:dyDescent="0.3">
      <c r="A1504" s="23">
        <v>2015</v>
      </c>
      <c r="B1504" s="24" t="s">
        <v>357</v>
      </c>
      <c r="C1504" s="24" t="s">
        <v>1480</v>
      </c>
      <c r="D1504" s="24" t="s">
        <v>4255</v>
      </c>
      <c r="E1504" s="25">
        <v>42139</v>
      </c>
      <c r="F1504" s="38">
        <v>7.1363194444444444E-2</v>
      </c>
      <c r="G1504" s="22">
        <v>42139</v>
      </c>
      <c r="H1504" s="37">
        <v>0.31094907407407407</v>
      </c>
      <c r="I1504" s="34" t="s">
        <v>6250</v>
      </c>
      <c r="J1504" s="43">
        <v>27.885999999999999</v>
      </c>
      <c r="K1504" s="43">
        <v>84.77</v>
      </c>
      <c r="L1504" s="56">
        <v>29.9</v>
      </c>
      <c r="M1504" s="43">
        <v>5.0199999999999996</v>
      </c>
      <c r="N1504" s="43"/>
      <c r="O1504" s="57"/>
      <c r="P1504" s="57">
        <v>4.9000000000000004</v>
      </c>
      <c r="Q1504" s="57">
        <v>4.0999999999999996</v>
      </c>
      <c r="R1504" s="57">
        <v>5.5</v>
      </c>
      <c r="S1504" s="67" t="s">
        <v>5110</v>
      </c>
      <c r="T1504" s="26"/>
      <c r="U1504" s="24" t="s">
        <v>867</v>
      </c>
      <c r="V1504" s="58"/>
      <c r="W1504" s="58"/>
      <c r="X1504" s="26">
        <v>1</v>
      </c>
      <c r="Y1504" s="26">
        <v>0</v>
      </c>
      <c r="Z1504" s="26"/>
      <c r="AA1504" s="26"/>
      <c r="AB1504" s="58"/>
      <c r="AC1504" s="24" t="s">
        <v>5655</v>
      </c>
      <c r="AD1504" s="26"/>
      <c r="AE1504" s="26"/>
      <c r="AF1504" s="26"/>
      <c r="AG1504" s="26"/>
      <c r="AH1504" s="26"/>
      <c r="AI1504" s="26"/>
      <c r="AJ1504" s="26" t="s">
        <v>3599</v>
      </c>
      <c r="AK1504" s="24"/>
      <c r="AL1504" s="24" t="s">
        <v>4247</v>
      </c>
      <c r="AM1504" s="26"/>
      <c r="AN1504" s="26"/>
      <c r="AO1504" s="26"/>
      <c r="AP1504" s="26"/>
      <c r="AQ1504" s="26"/>
      <c r="AR1504" s="26" t="s">
        <v>129</v>
      </c>
      <c r="AS1504" s="26"/>
      <c r="AT1504" s="26"/>
      <c r="AU1504" s="26" t="s">
        <v>128</v>
      </c>
      <c r="AV1504" s="26" t="s">
        <v>128</v>
      </c>
      <c r="AW1504" s="26" t="s">
        <v>128</v>
      </c>
      <c r="AX1504" s="26" t="s">
        <v>129</v>
      </c>
      <c r="AY1504" s="26"/>
      <c r="AZ1504" s="26" t="s">
        <v>4263</v>
      </c>
      <c r="BA1504" s="39" t="s">
        <v>5656</v>
      </c>
    </row>
    <row r="1505" spans="1:53" ht="16.05" customHeight="1" x14ac:dyDescent="0.3">
      <c r="A1505" s="23">
        <v>2015</v>
      </c>
      <c r="B1505" s="24" t="s">
        <v>357</v>
      </c>
      <c r="C1505" s="24" t="s">
        <v>1480</v>
      </c>
      <c r="D1505" s="24" t="s">
        <v>4255</v>
      </c>
      <c r="E1505" s="25">
        <v>42140</v>
      </c>
      <c r="F1505" s="38">
        <v>0.48208333333333336</v>
      </c>
      <c r="G1505" s="22">
        <v>42140</v>
      </c>
      <c r="H1505" s="37">
        <v>0.72166666666666668</v>
      </c>
      <c r="I1505" s="34" t="s">
        <v>6250</v>
      </c>
      <c r="J1505" s="43">
        <v>27.37</v>
      </c>
      <c r="K1505" s="43">
        <v>86.26</v>
      </c>
      <c r="L1505" s="56">
        <v>12</v>
      </c>
      <c r="M1505" s="35">
        <v>5.3819999999999997</v>
      </c>
      <c r="N1505" s="43"/>
      <c r="O1505" s="57"/>
      <c r="P1505" s="57">
        <v>5.7</v>
      </c>
      <c r="Q1505" s="57"/>
      <c r="R1505" s="57">
        <v>5.5</v>
      </c>
      <c r="S1505" s="24" t="s">
        <v>5358</v>
      </c>
      <c r="T1505" s="26"/>
      <c r="U1505" s="24" t="s">
        <v>867</v>
      </c>
      <c r="V1505" s="58"/>
      <c r="W1505" s="58"/>
      <c r="X1505" s="26">
        <v>4</v>
      </c>
      <c r="Y1505" s="26">
        <v>1</v>
      </c>
      <c r="Z1505" s="26">
        <v>0</v>
      </c>
      <c r="AA1505" s="26"/>
      <c r="AB1505" s="58"/>
      <c r="AC1505" s="24" t="s">
        <v>5639</v>
      </c>
      <c r="AD1505" s="26" t="s">
        <v>2152</v>
      </c>
      <c r="AE1505" s="26">
        <v>1</v>
      </c>
      <c r="AF1505" s="26"/>
      <c r="AG1505" s="26"/>
      <c r="AH1505" s="26"/>
      <c r="AI1505" s="26"/>
      <c r="AJ1505" s="26" t="s">
        <v>3599</v>
      </c>
      <c r="AK1505" s="24" t="s">
        <v>3954</v>
      </c>
      <c r="AL1505" s="24" t="s">
        <v>3320</v>
      </c>
      <c r="AM1505" s="26"/>
      <c r="AN1505" s="26"/>
      <c r="AO1505" s="26"/>
      <c r="AP1505" s="26"/>
      <c r="AQ1505" s="26"/>
      <c r="AR1505" s="26" t="s">
        <v>129</v>
      </c>
      <c r="AS1505" s="26"/>
      <c r="AT1505" s="26"/>
      <c r="AU1505" s="26" t="s">
        <v>128</v>
      </c>
      <c r="AV1505" s="26" t="s">
        <v>128</v>
      </c>
      <c r="AW1505" s="26" t="s">
        <v>128</v>
      </c>
      <c r="AX1505" s="26" t="s">
        <v>129</v>
      </c>
      <c r="AY1505" s="26"/>
      <c r="AZ1505" s="26" t="s">
        <v>4264</v>
      </c>
      <c r="BA1505" s="39" t="s">
        <v>5640</v>
      </c>
    </row>
    <row r="1506" spans="1:53" ht="16.05" customHeight="1" x14ac:dyDescent="0.3">
      <c r="A1506" s="23">
        <v>2015</v>
      </c>
      <c r="B1506" s="24" t="s">
        <v>393</v>
      </c>
      <c r="C1506" s="24" t="s">
        <v>769</v>
      </c>
      <c r="D1506" s="24" t="s">
        <v>4265</v>
      </c>
      <c r="E1506" s="25">
        <v>42144</v>
      </c>
      <c r="F1506" s="38">
        <v>0.14704282407407407</v>
      </c>
      <c r="G1506" s="22">
        <v>42144</v>
      </c>
      <c r="H1506" s="37">
        <v>0.35538194444444443</v>
      </c>
      <c r="I1506" s="34" t="s">
        <v>6250</v>
      </c>
      <c r="J1506" s="43">
        <v>38.75</v>
      </c>
      <c r="K1506" s="43">
        <v>69.97</v>
      </c>
      <c r="L1506" s="56">
        <v>17.2</v>
      </c>
      <c r="M1506" s="35">
        <v>5.2130000000000001</v>
      </c>
      <c r="N1506" s="43"/>
      <c r="O1506" s="57"/>
      <c r="P1506" s="57">
        <v>5.5</v>
      </c>
      <c r="Q1506" s="57"/>
      <c r="R1506" s="57">
        <v>5.5</v>
      </c>
      <c r="S1506" s="24" t="s">
        <v>5332</v>
      </c>
      <c r="T1506" s="26" t="s">
        <v>139</v>
      </c>
      <c r="U1506" s="24" t="s">
        <v>867</v>
      </c>
      <c r="V1506" s="58"/>
      <c r="W1506" s="58"/>
      <c r="X1506" s="26">
        <v>0</v>
      </c>
      <c r="Y1506" s="26">
        <v>0</v>
      </c>
      <c r="Z1506" s="26">
        <v>0</v>
      </c>
      <c r="AA1506" s="26"/>
      <c r="AB1506" s="58"/>
      <c r="AC1506" s="24"/>
      <c r="AD1506" s="26">
        <v>22</v>
      </c>
      <c r="AE1506" s="26">
        <v>0</v>
      </c>
      <c r="AF1506" s="26"/>
      <c r="AG1506" s="26"/>
      <c r="AH1506" s="26"/>
      <c r="AI1506" s="26"/>
      <c r="AJ1506" s="26" t="s">
        <v>1631</v>
      </c>
      <c r="AK1506" s="24"/>
      <c r="AL1506" s="24"/>
      <c r="AM1506" s="26"/>
      <c r="AN1506" s="26"/>
      <c r="AO1506" s="26"/>
      <c r="AP1506" s="26"/>
      <c r="AQ1506" s="26"/>
      <c r="AR1506" s="26" t="s">
        <v>129</v>
      </c>
      <c r="AS1506" s="26"/>
      <c r="AT1506" s="26"/>
      <c r="AU1506" s="26" t="s">
        <v>128</v>
      </c>
      <c r="AV1506" s="26" t="s">
        <v>128</v>
      </c>
      <c r="AW1506" s="26" t="s">
        <v>128</v>
      </c>
      <c r="AX1506" s="26" t="s">
        <v>129</v>
      </c>
      <c r="AY1506" s="26"/>
      <c r="AZ1506" s="26" t="s">
        <v>4266</v>
      </c>
      <c r="BA1506" s="41"/>
    </row>
    <row r="1507" spans="1:53" ht="16.05" customHeight="1" x14ac:dyDescent="0.3">
      <c r="A1507" s="23">
        <v>2015</v>
      </c>
      <c r="B1507" s="24" t="s">
        <v>130</v>
      </c>
      <c r="C1507" s="24" t="s">
        <v>131</v>
      </c>
      <c r="D1507" s="24" t="s">
        <v>3778</v>
      </c>
      <c r="E1507" s="25">
        <v>42145</v>
      </c>
      <c r="F1507" s="38">
        <v>0.67047962962962959</v>
      </c>
      <c r="G1507" s="22">
        <v>42146</v>
      </c>
      <c r="H1507" s="37">
        <v>3.8078703703703707E-3</v>
      </c>
      <c r="I1507" s="34" t="s">
        <v>6250</v>
      </c>
      <c r="J1507" s="43">
        <v>36.776000000000003</v>
      </c>
      <c r="K1507" s="43">
        <v>121.843</v>
      </c>
      <c r="L1507" s="56">
        <v>0</v>
      </c>
      <c r="M1507" s="43">
        <v>4.67</v>
      </c>
      <c r="N1507" s="43"/>
      <c r="O1507" s="57"/>
      <c r="P1507" s="57">
        <v>4.5999999999999996</v>
      </c>
      <c r="Q1507" s="57">
        <v>3.8</v>
      </c>
      <c r="R1507" s="57">
        <v>4.5999999999999996</v>
      </c>
      <c r="S1507" s="67" t="s">
        <v>5110</v>
      </c>
      <c r="T1507" s="26"/>
      <c r="U1507" s="24" t="s">
        <v>867</v>
      </c>
      <c r="V1507" s="58"/>
      <c r="W1507" s="58"/>
      <c r="X1507" s="26">
        <v>0</v>
      </c>
      <c r="Y1507" s="26">
        <v>0</v>
      </c>
      <c r="Z1507" s="26">
        <v>0</v>
      </c>
      <c r="AA1507" s="26"/>
      <c r="AB1507" s="58"/>
      <c r="AC1507" s="24"/>
      <c r="AD1507" s="26" t="s">
        <v>2152</v>
      </c>
      <c r="AE1507" s="26">
        <v>3</v>
      </c>
      <c r="AF1507" s="26"/>
      <c r="AG1507" s="26"/>
      <c r="AH1507" s="26"/>
      <c r="AI1507" s="26"/>
      <c r="AJ1507" s="26" t="s">
        <v>1631</v>
      </c>
      <c r="AK1507" s="24"/>
      <c r="AL1507" s="24"/>
      <c r="AM1507" s="26"/>
      <c r="AN1507" s="26"/>
      <c r="AO1507" s="26"/>
      <c r="AP1507" s="26"/>
      <c r="AQ1507" s="26"/>
      <c r="AR1507" s="26" t="s">
        <v>129</v>
      </c>
      <c r="AS1507" s="26"/>
      <c r="AT1507" s="26"/>
      <c r="AU1507" s="26" t="s">
        <v>128</v>
      </c>
      <c r="AV1507" s="26" t="s">
        <v>128</v>
      </c>
      <c r="AW1507" s="26" t="s">
        <v>128</v>
      </c>
      <c r="AX1507" s="26" t="s">
        <v>129</v>
      </c>
      <c r="AY1507" s="26"/>
      <c r="AZ1507" s="26" t="s">
        <v>4267</v>
      </c>
      <c r="BA1507" s="41"/>
    </row>
    <row r="1508" spans="1:53" ht="16.05" customHeight="1" x14ac:dyDescent="0.3">
      <c r="A1508" s="23">
        <v>2015</v>
      </c>
      <c r="B1508" s="24" t="s">
        <v>187</v>
      </c>
      <c r="C1508" s="24" t="s">
        <v>188</v>
      </c>
      <c r="D1508" s="24" t="s">
        <v>3485</v>
      </c>
      <c r="E1508" s="25">
        <v>42145</v>
      </c>
      <c r="F1508" s="38">
        <v>0.75293402777777774</v>
      </c>
      <c r="G1508" s="22">
        <v>42145</v>
      </c>
      <c r="H1508" s="37">
        <v>0.94042824074074083</v>
      </c>
      <c r="I1508" s="34" t="s">
        <v>6250</v>
      </c>
      <c r="J1508" s="43">
        <v>33.207000000000001</v>
      </c>
      <c r="K1508" s="43">
        <v>48.335000000000001</v>
      </c>
      <c r="L1508" s="56">
        <v>49.6</v>
      </c>
      <c r="M1508" s="43">
        <v>4.4400000000000004</v>
      </c>
      <c r="N1508" s="43"/>
      <c r="O1508" s="57"/>
      <c r="P1508" s="57">
        <v>4.4000000000000004</v>
      </c>
      <c r="Q1508" s="57">
        <v>3.4</v>
      </c>
      <c r="R1508" s="57">
        <v>4.3</v>
      </c>
      <c r="S1508" s="67" t="s">
        <v>5110</v>
      </c>
      <c r="T1508" s="26"/>
      <c r="U1508" s="24" t="s">
        <v>867</v>
      </c>
      <c r="V1508" s="58"/>
      <c r="W1508" s="58"/>
      <c r="X1508" s="26">
        <v>0</v>
      </c>
      <c r="Y1508" s="26">
        <v>0</v>
      </c>
      <c r="Z1508" s="26">
        <v>0</v>
      </c>
      <c r="AA1508" s="26"/>
      <c r="AB1508" s="58"/>
      <c r="AC1508" s="24"/>
      <c r="AD1508" s="26">
        <v>50</v>
      </c>
      <c r="AE1508" s="26">
        <v>0</v>
      </c>
      <c r="AF1508" s="26"/>
      <c r="AG1508" s="26"/>
      <c r="AH1508" s="26"/>
      <c r="AI1508" s="26"/>
      <c r="AJ1508" s="26" t="s">
        <v>1631</v>
      </c>
      <c r="AK1508" s="24"/>
      <c r="AL1508" s="24"/>
      <c r="AM1508" s="26"/>
      <c r="AN1508" s="26"/>
      <c r="AO1508" s="26"/>
      <c r="AP1508" s="26"/>
      <c r="AQ1508" s="26"/>
      <c r="AR1508" s="26" t="s">
        <v>129</v>
      </c>
      <c r="AS1508" s="26"/>
      <c r="AT1508" s="26"/>
      <c r="AU1508" s="26" t="s">
        <v>128</v>
      </c>
      <c r="AV1508" s="26" t="s">
        <v>128</v>
      </c>
      <c r="AW1508" s="26" t="s">
        <v>128</v>
      </c>
      <c r="AX1508" s="26" t="s">
        <v>129</v>
      </c>
      <c r="AY1508" s="26"/>
      <c r="AZ1508" s="26" t="s">
        <v>4268</v>
      </c>
      <c r="BA1508" s="41"/>
    </row>
    <row r="1509" spans="1:53" ht="16.05" customHeight="1" x14ac:dyDescent="0.3">
      <c r="A1509" s="23">
        <v>2015</v>
      </c>
      <c r="B1509" s="24" t="s">
        <v>148</v>
      </c>
      <c r="C1509" s="24" t="s">
        <v>191</v>
      </c>
      <c r="D1509" s="24" t="s">
        <v>3596</v>
      </c>
      <c r="E1509" s="25">
        <v>42146</v>
      </c>
      <c r="F1509" s="38">
        <v>0.12012384259259258</v>
      </c>
      <c r="G1509" s="22">
        <v>42145</v>
      </c>
      <c r="H1509" s="37">
        <v>0.82846064814814813</v>
      </c>
      <c r="I1509" s="34" t="s">
        <v>6250</v>
      </c>
      <c r="J1509" s="43">
        <v>38.356000000000002</v>
      </c>
      <c r="K1509" s="43">
        <v>-122.325</v>
      </c>
      <c r="L1509" s="56">
        <v>0</v>
      </c>
      <c r="M1509" s="43">
        <v>4.0999999999999996</v>
      </c>
      <c r="N1509" s="43"/>
      <c r="O1509" s="57"/>
      <c r="P1509" s="57">
        <v>3.9</v>
      </c>
      <c r="Q1509" s="57">
        <v>3.4</v>
      </c>
      <c r="R1509" s="57">
        <v>4.0999999999999996</v>
      </c>
      <c r="S1509" s="24" t="s">
        <v>6064</v>
      </c>
      <c r="T1509" s="26" t="s">
        <v>497</v>
      </c>
      <c r="U1509" s="24" t="s">
        <v>867</v>
      </c>
      <c r="V1509" s="58"/>
      <c r="W1509" s="58"/>
      <c r="X1509" s="26">
        <v>0</v>
      </c>
      <c r="Y1509" s="26">
        <v>0</v>
      </c>
      <c r="Z1509" s="26">
        <v>0</v>
      </c>
      <c r="AA1509" s="26"/>
      <c r="AB1509" s="58"/>
      <c r="AC1509" s="24"/>
      <c r="AD1509" s="26">
        <v>1</v>
      </c>
      <c r="AE1509" s="26">
        <v>0</v>
      </c>
      <c r="AF1509" s="26"/>
      <c r="AG1509" s="26" t="s">
        <v>129</v>
      </c>
      <c r="AH1509" s="26"/>
      <c r="AI1509" s="26"/>
      <c r="AJ1509" s="26" t="s">
        <v>3493</v>
      </c>
      <c r="AK1509" s="24"/>
      <c r="AL1509" s="24" t="s">
        <v>4270</v>
      </c>
      <c r="AM1509" s="26"/>
      <c r="AN1509" s="26"/>
      <c r="AO1509" s="26"/>
      <c r="AP1509" s="26"/>
      <c r="AQ1509" s="26"/>
      <c r="AR1509" s="26" t="s">
        <v>129</v>
      </c>
      <c r="AS1509" s="26"/>
      <c r="AT1509" s="26"/>
      <c r="AU1509" s="26" t="s">
        <v>128</v>
      </c>
      <c r="AV1509" s="26" t="s">
        <v>128</v>
      </c>
      <c r="AW1509" s="26" t="s">
        <v>128</v>
      </c>
      <c r="AX1509" s="26" t="s">
        <v>129</v>
      </c>
      <c r="AY1509" s="26"/>
      <c r="AZ1509" s="26" t="s">
        <v>4269</v>
      </c>
      <c r="BA1509" s="41"/>
    </row>
    <row r="1510" spans="1:53" ht="16.05" customHeight="1" x14ac:dyDescent="0.3">
      <c r="A1510" s="23">
        <v>2015</v>
      </c>
      <c r="B1510" s="24" t="s">
        <v>598</v>
      </c>
      <c r="C1510" s="24" t="s">
        <v>598</v>
      </c>
      <c r="D1510" s="24" t="s">
        <v>4271</v>
      </c>
      <c r="E1510" s="25">
        <v>42149</v>
      </c>
      <c r="F1510" s="38">
        <v>0.22791550925925927</v>
      </c>
      <c r="G1510" s="22">
        <v>42149</v>
      </c>
      <c r="H1510" s="37">
        <v>0.60291666666666666</v>
      </c>
      <c r="I1510" s="34" t="s">
        <v>6250</v>
      </c>
      <c r="J1510" s="43">
        <v>35.99</v>
      </c>
      <c r="K1510" s="43">
        <v>139.69999999999999</v>
      </c>
      <c r="L1510" s="56">
        <v>62.5</v>
      </c>
      <c r="M1510" s="35">
        <v>5.2249999999999996</v>
      </c>
      <c r="N1510" s="43">
        <v>5.2</v>
      </c>
      <c r="O1510" s="57"/>
      <c r="P1510" s="57">
        <v>5.3</v>
      </c>
      <c r="Q1510" s="57"/>
      <c r="R1510" s="57">
        <v>5.5</v>
      </c>
      <c r="S1510" s="24" t="s">
        <v>5567</v>
      </c>
      <c r="T1510" s="26" t="s">
        <v>4272</v>
      </c>
      <c r="U1510" s="24" t="s">
        <v>867</v>
      </c>
      <c r="V1510" s="58"/>
      <c r="W1510" s="58"/>
      <c r="X1510" s="26">
        <v>0</v>
      </c>
      <c r="Y1510" s="26">
        <v>0</v>
      </c>
      <c r="Z1510" s="26">
        <v>2</v>
      </c>
      <c r="AA1510" s="26"/>
      <c r="AB1510" s="58"/>
      <c r="AC1510" s="24"/>
      <c r="AD1510" s="26">
        <v>0</v>
      </c>
      <c r="AE1510" s="26">
        <v>0</v>
      </c>
      <c r="AF1510" s="26"/>
      <c r="AG1510" s="26"/>
      <c r="AH1510" s="26"/>
      <c r="AI1510" s="26"/>
      <c r="AJ1510" s="26" t="s">
        <v>1631</v>
      </c>
      <c r="AK1510" s="24"/>
      <c r="AL1510" s="24"/>
      <c r="AM1510" s="26"/>
      <c r="AN1510" s="26"/>
      <c r="AO1510" s="26"/>
      <c r="AP1510" s="26"/>
      <c r="AQ1510" s="26"/>
      <c r="AR1510" s="26" t="s">
        <v>129</v>
      </c>
      <c r="AS1510" s="26"/>
      <c r="AT1510" s="26"/>
      <c r="AU1510" s="26" t="s">
        <v>128</v>
      </c>
      <c r="AV1510" s="26" t="s">
        <v>128</v>
      </c>
      <c r="AW1510" s="26" t="s">
        <v>128</v>
      </c>
      <c r="AX1510" s="26" t="s">
        <v>129</v>
      </c>
      <c r="AY1510" s="26"/>
      <c r="AZ1510" s="26" t="s">
        <v>4273</v>
      </c>
      <c r="BA1510" s="41"/>
    </row>
    <row r="1511" spans="1:53" ht="16.05" customHeight="1" x14ac:dyDescent="0.3">
      <c r="A1511" s="23">
        <v>2015</v>
      </c>
      <c r="B1511" s="24" t="s">
        <v>187</v>
      </c>
      <c r="C1511" s="24" t="s">
        <v>188</v>
      </c>
      <c r="D1511" s="24" t="s">
        <v>3578</v>
      </c>
      <c r="E1511" s="25">
        <v>42156</v>
      </c>
      <c r="F1511" s="38">
        <v>1.7123842592592592E-3</v>
      </c>
      <c r="G1511" s="22">
        <v>42156</v>
      </c>
      <c r="H1511" s="37">
        <v>0.18921296296296297</v>
      </c>
      <c r="I1511" s="34" t="s">
        <v>6250</v>
      </c>
      <c r="J1511" s="43">
        <v>29.908999999999999</v>
      </c>
      <c r="K1511" s="43">
        <v>50.688000000000002</v>
      </c>
      <c r="L1511" s="56">
        <v>0</v>
      </c>
      <c r="M1511" s="43">
        <v>4.4400000000000004</v>
      </c>
      <c r="N1511" s="43"/>
      <c r="O1511" s="57"/>
      <c r="P1511" s="57">
        <v>4.4000000000000004</v>
      </c>
      <c r="Q1511" s="57">
        <v>3</v>
      </c>
      <c r="R1511" s="57">
        <v>4.4000000000000004</v>
      </c>
      <c r="S1511" s="67" t="s">
        <v>5110</v>
      </c>
      <c r="T1511" s="26"/>
      <c r="U1511" s="24" t="s">
        <v>867</v>
      </c>
      <c r="V1511" s="58"/>
      <c r="W1511" s="58"/>
      <c r="X1511" s="26">
        <v>0</v>
      </c>
      <c r="Y1511" s="26">
        <v>0</v>
      </c>
      <c r="Z1511" s="26">
        <v>0</v>
      </c>
      <c r="AA1511" s="26"/>
      <c r="AB1511" s="58"/>
      <c r="AC1511" s="24"/>
      <c r="AD1511" s="26" t="s">
        <v>3483</v>
      </c>
      <c r="AE1511" s="26">
        <v>0</v>
      </c>
      <c r="AF1511" s="26"/>
      <c r="AG1511" s="26"/>
      <c r="AH1511" s="26"/>
      <c r="AI1511" s="26"/>
      <c r="AJ1511" s="26" t="s">
        <v>1631</v>
      </c>
      <c r="AK1511" s="24"/>
      <c r="AL1511" s="24"/>
      <c r="AM1511" s="26"/>
      <c r="AN1511" s="26"/>
      <c r="AO1511" s="26"/>
      <c r="AP1511" s="26"/>
      <c r="AQ1511" s="26"/>
      <c r="AR1511" s="26" t="s">
        <v>129</v>
      </c>
      <c r="AS1511" s="26"/>
      <c r="AT1511" s="26"/>
      <c r="AU1511" s="26" t="s">
        <v>128</v>
      </c>
      <c r="AV1511" s="26" t="s">
        <v>128</v>
      </c>
      <c r="AW1511" s="26" t="s">
        <v>128</v>
      </c>
      <c r="AX1511" s="26" t="s">
        <v>129</v>
      </c>
      <c r="AY1511" s="26"/>
      <c r="AZ1511" s="26" t="s">
        <v>4276</v>
      </c>
      <c r="BA1511" s="41"/>
    </row>
    <row r="1512" spans="1:53" ht="16.05" customHeight="1" x14ac:dyDescent="0.3">
      <c r="A1512" s="23">
        <v>2015</v>
      </c>
      <c r="B1512" s="24" t="s">
        <v>294</v>
      </c>
      <c r="C1512" s="24" t="s">
        <v>304</v>
      </c>
      <c r="D1512" s="24" t="s">
        <v>4250</v>
      </c>
      <c r="E1512" s="25">
        <v>42156</v>
      </c>
      <c r="F1512" s="38">
        <v>0.47083333333333338</v>
      </c>
      <c r="G1512" s="22">
        <v>42156</v>
      </c>
      <c r="H1512" s="37">
        <v>0.97083333333333333</v>
      </c>
      <c r="I1512" s="34" t="s">
        <v>6250</v>
      </c>
      <c r="J1512" s="43">
        <v>-45.78</v>
      </c>
      <c r="K1512" s="43">
        <v>170.137</v>
      </c>
      <c r="L1512" s="56">
        <v>10</v>
      </c>
      <c r="M1512" s="43">
        <v>4.32</v>
      </c>
      <c r="N1512" s="43"/>
      <c r="O1512" s="57">
        <v>4.7</v>
      </c>
      <c r="P1512" s="57">
        <v>4.3</v>
      </c>
      <c r="Q1512" s="57"/>
      <c r="R1512" s="57">
        <v>4.7</v>
      </c>
      <c r="S1512" s="67" t="s">
        <v>5110</v>
      </c>
      <c r="T1512" s="26"/>
      <c r="U1512" s="24" t="s">
        <v>867</v>
      </c>
      <c r="V1512" s="58"/>
      <c r="W1512" s="58"/>
      <c r="X1512" s="26">
        <v>0</v>
      </c>
      <c r="Y1512" s="26">
        <v>0</v>
      </c>
      <c r="Z1512" s="26">
        <v>0</v>
      </c>
      <c r="AA1512" s="26"/>
      <c r="AB1512" s="58"/>
      <c r="AC1512" s="24"/>
      <c r="AD1512" s="26">
        <v>25</v>
      </c>
      <c r="AE1512" s="26">
        <v>0</v>
      </c>
      <c r="AF1512" s="26"/>
      <c r="AG1512" s="26"/>
      <c r="AH1512" s="26"/>
      <c r="AI1512" s="26"/>
      <c r="AJ1512" s="26"/>
      <c r="AK1512" s="24"/>
      <c r="AL1512" s="24"/>
      <c r="AM1512" s="26"/>
      <c r="AN1512" s="26"/>
      <c r="AO1512" s="26"/>
      <c r="AP1512" s="26"/>
      <c r="AQ1512" s="26"/>
      <c r="AR1512" s="26" t="s">
        <v>129</v>
      </c>
      <c r="AS1512" s="26"/>
      <c r="AT1512" s="26"/>
      <c r="AU1512" s="26" t="s">
        <v>128</v>
      </c>
      <c r="AV1512" s="26" t="s">
        <v>128</v>
      </c>
      <c r="AW1512" s="26" t="s">
        <v>128</v>
      </c>
      <c r="AX1512" s="26" t="s">
        <v>129</v>
      </c>
      <c r="AY1512" s="26"/>
      <c r="AZ1512" s="26" t="s">
        <v>4277</v>
      </c>
      <c r="BA1512" s="41"/>
    </row>
    <row r="1513" spans="1:53" ht="16.05" customHeight="1" x14ac:dyDescent="0.3">
      <c r="A1513" s="23">
        <v>2015</v>
      </c>
      <c r="B1513" s="24" t="s">
        <v>159</v>
      </c>
      <c r="C1513" s="24" t="s">
        <v>308</v>
      </c>
      <c r="D1513" s="24" t="s">
        <v>4278</v>
      </c>
      <c r="E1513" s="25">
        <v>42157</v>
      </c>
      <c r="F1513" s="38">
        <v>0.58635416666666662</v>
      </c>
      <c r="G1513" s="22">
        <v>42157</v>
      </c>
      <c r="H1513" s="37">
        <v>0.71135416666666673</v>
      </c>
      <c r="I1513" s="34" t="s">
        <v>6250</v>
      </c>
      <c r="J1513" s="43">
        <v>38.11</v>
      </c>
      <c r="K1513" s="43">
        <v>20.45</v>
      </c>
      <c r="L1513" s="56">
        <v>23.2</v>
      </c>
      <c r="M1513" s="43">
        <v>4.5</v>
      </c>
      <c r="N1513" s="43"/>
      <c r="O1513" s="57"/>
      <c r="P1513" s="57"/>
      <c r="Q1513" s="57"/>
      <c r="R1513" s="57">
        <v>4.3</v>
      </c>
      <c r="S1513" s="24" t="s">
        <v>5277</v>
      </c>
      <c r="T1513" s="26"/>
      <c r="U1513" s="24" t="s">
        <v>867</v>
      </c>
      <c r="V1513" s="58"/>
      <c r="W1513" s="58"/>
      <c r="X1513" s="26">
        <v>0</v>
      </c>
      <c r="Y1513" s="26">
        <v>0</v>
      </c>
      <c r="Z1513" s="26">
        <v>2</v>
      </c>
      <c r="AA1513" s="26"/>
      <c r="AB1513" s="58"/>
      <c r="AC1513" s="24"/>
      <c r="AD1513" s="26">
        <v>0</v>
      </c>
      <c r="AE1513" s="26">
        <v>0</v>
      </c>
      <c r="AF1513" s="26"/>
      <c r="AG1513" s="26"/>
      <c r="AH1513" s="26"/>
      <c r="AI1513" s="26"/>
      <c r="AJ1513" s="26" t="s">
        <v>3493</v>
      </c>
      <c r="AK1513" s="24"/>
      <c r="AL1513" s="24" t="s">
        <v>3859</v>
      </c>
      <c r="AM1513" s="26"/>
      <c r="AN1513" s="26"/>
      <c r="AO1513" s="26"/>
      <c r="AP1513" s="26"/>
      <c r="AQ1513" s="26"/>
      <c r="AR1513" s="26" t="s">
        <v>129</v>
      </c>
      <c r="AS1513" s="26"/>
      <c r="AT1513" s="26"/>
      <c r="AU1513" s="26" t="s">
        <v>128</v>
      </c>
      <c r="AV1513" s="26" t="s">
        <v>128</v>
      </c>
      <c r="AW1513" s="26" t="s">
        <v>128</v>
      </c>
      <c r="AX1513" s="26" t="s">
        <v>129</v>
      </c>
      <c r="AY1513" s="26"/>
      <c r="AZ1513" s="26" t="s">
        <v>4279</v>
      </c>
      <c r="BA1513" s="41"/>
    </row>
    <row r="1514" spans="1:53" ht="16.05" customHeight="1" x14ac:dyDescent="0.3">
      <c r="A1514" s="26">
        <v>2015</v>
      </c>
      <c r="B1514" s="24" t="s">
        <v>1095</v>
      </c>
      <c r="C1514" s="24" t="s">
        <v>2597</v>
      </c>
      <c r="D1514" s="24" t="s">
        <v>4956</v>
      </c>
      <c r="E1514" s="25">
        <v>42162</v>
      </c>
      <c r="F1514" s="38">
        <v>0.88479166666666664</v>
      </c>
      <c r="G1514" s="22">
        <v>42162</v>
      </c>
      <c r="H1514" s="37">
        <v>0.75979166666666664</v>
      </c>
      <c r="I1514" s="34" t="s">
        <v>6250</v>
      </c>
      <c r="J1514" s="26">
        <v>-28.998000000000001</v>
      </c>
      <c r="K1514" s="26">
        <v>-67.539000000000001</v>
      </c>
      <c r="L1514" s="26">
        <v>10.1</v>
      </c>
      <c r="M1514" s="43">
        <v>4.2</v>
      </c>
      <c r="N1514" s="43"/>
      <c r="O1514" s="57"/>
      <c r="P1514" s="57">
        <v>4.8</v>
      </c>
      <c r="Q1514" s="57">
        <v>3.7</v>
      </c>
      <c r="R1514" s="57">
        <v>5.0999999999999996</v>
      </c>
      <c r="S1514" s="24" t="s">
        <v>5436</v>
      </c>
      <c r="T1514" s="26"/>
      <c r="U1514" s="24" t="s">
        <v>867</v>
      </c>
      <c r="V1514" s="41"/>
      <c r="W1514" s="41"/>
      <c r="X1514" s="26">
        <v>0</v>
      </c>
      <c r="Y1514" s="26">
        <v>0</v>
      </c>
      <c r="Z1514" s="26">
        <v>0</v>
      </c>
      <c r="AA1514" s="26"/>
      <c r="AB1514" s="41"/>
      <c r="AC1514" s="41"/>
      <c r="AD1514" s="26"/>
      <c r="AE1514" s="26">
        <v>0</v>
      </c>
      <c r="AF1514" s="41"/>
      <c r="AG1514" s="26"/>
      <c r="AH1514" s="26"/>
      <c r="AI1514" s="26"/>
      <c r="AJ1514" s="26" t="s">
        <v>1631</v>
      </c>
      <c r="AK1514" s="41"/>
      <c r="AL1514" s="24"/>
      <c r="AM1514" s="41"/>
      <c r="AN1514" s="41"/>
      <c r="AO1514" s="41"/>
      <c r="AP1514" s="41"/>
      <c r="AQ1514" s="41"/>
      <c r="AR1514" s="26" t="s">
        <v>129</v>
      </c>
      <c r="AS1514" s="26"/>
      <c r="AT1514" s="26"/>
      <c r="AU1514" s="26" t="s">
        <v>128</v>
      </c>
      <c r="AV1514" s="26" t="s">
        <v>128</v>
      </c>
      <c r="AW1514" s="26" t="s">
        <v>128</v>
      </c>
      <c r="AX1514" s="26" t="s">
        <v>129</v>
      </c>
      <c r="AY1514" s="26"/>
      <c r="AZ1514" s="26" t="s">
        <v>4981</v>
      </c>
      <c r="BA1514" s="41"/>
    </row>
    <row r="1515" spans="1:53" ht="16.05" customHeight="1" x14ac:dyDescent="0.3">
      <c r="A1515" s="26">
        <v>2015</v>
      </c>
      <c r="B1515" s="24" t="s">
        <v>218</v>
      </c>
      <c r="C1515" s="24" t="s">
        <v>1346</v>
      </c>
      <c r="D1515" s="24" t="s">
        <v>4586</v>
      </c>
      <c r="E1515" s="25">
        <v>42178</v>
      </c>
      <c r="F1515" s="38">
        <v>0.39760474537037038</v>
      </c>
      <c r="G1515" s="22">
        <v>42178</v>
      </c>
      <c r="H1515" s="37">
        <v>0.73093750000000002</v>
      </c>
      <c r="I1515" s="34" t="s">
        <v>6250</v>
      </c>
      <c r="J1515" s="26">
        <v>6.0490000000000004</v>
      </c>
      <c r="K1515" s="26">
        <v>116.547</v>
      </c>
      <c r="L1515" s="26">
        <v>35</v>
      </c>
      <c r="M1515" s="43">
        <v>4.5599999999999996</v>
      </c>
      <c r="N1515" s="43"/>
      <c r="O1515" s="57"/>
      <c r="P1515" s="57">
        <v>4.3</v>
      </c>
      <c r="Q1515" s="57"/>
      <c r="R1515" s="57">
        <v>3.5</v>
      </c>
      <c r="S1515" s="24" t="s">
        <v>5110</v>
      </c>
      <c r="T1515" s="26"/>
      <c r="U1515" s="24" t="s">
        <v>867</v>
      </c>
      <c r="V1515" s="41"/>
      <c r="W1515" s="41"/>
      <c r="X1515" s="26">
        <v>0</v>
      </c>
      <c r="Y1515" s="26">
        <v>0</v>
      </c>
      <c r="Z1515" s="26">
        <v>0</v>
      </c>
      <c r="AA1515" s="26"/>
      <c r="AB1515" s="41"/>
      <c r="AC1515" s="41"/>
      <c r="AD1515" s="26">
        <v>1</v>
      </c>
      <c r="AE1515" s="26">
        <v>0</v>
      </c>
      <c r="AF1515" s="41"/>
      <c r="AG1515" s="26"/>
      <c r="AH1515" s="26"/>
      <c r="AI1515" s="26"/>
      <c r="AJ1515" s="26" t="s">
        <v>3493</v>
      </c>
      <c r="AK1515" s="41"/>
      <c r="AL1515" s="24" t="s">
        <v>5083</v>
      </c>
      <c r="AM1515" s="41"/>
      <c r="AN1515" s="41"/>
      <c r="AO1515" s="41"/>
      <c r="AP1515" s="41"/>
      <c r="AQ1515" s="41"/>
      <c r="AR1515" s="26" t="s">
        <v>129</v>
      </c>
      <c r="AS1515" s="26"/>
      <c r="AT1515" s="26"/>
      <c r="AU1515" s="26" t="s">
        <v>128</v>
      </c>
      <c r="AV1515" s="26" t="s">
        <v>128</v>
      </c>
      <c r="AW1515" s="26" t="s">
        <v>128</v>
      </c>
      <c r="AX1515" s="26" t="s">
        <v>129</v>
      </c>
      <c r="AY1515" s="26"/>
      <c r="AZ1515" s="26" t="s">
        <v>4982</v>
      </c>
      <c r="BA1515" s="41"/>
    </row>
    <row r="1516" spans="1:53" ht="16.05" customHeight="1" x14ac:dyDescent="0.3">
      <c r="A1516" s="23">
        <v>2015</v>
      </c>
      <c r="B1516" s="24" t="s">
        <v>130</v>
      </c>
      <c r="C1516" s="24" t="s">
        <v>131</v>
      </c>
      <c r="D1516" s="24" t="s">
        <v>253</v>
      </c>
      <c r="E1516" s="25">
        <v>42179</v>
      </c>
      <c r="F1516" s="38">
        <v>0.80062615740740739</v>
      </c>
      <c r="G1516" s="22">
        <v>42180</v>
      </c>
      <c r="H1516" s="37">
        <v>0.13395833333333332</v>
      </c>
      <c r="I1516" s="34" t="s">
        <v>6250</v>
      </c>
      <c r="J1516" s="43">
        <v>41.79</v>
      </c>
      <c r="K1516" s="43">
        <v>88.31</v>
      </c>
      <c r="L1516" s="56">
        <v>39.5</v>
      </c>
      <c r="M1516" s="35">
        <v>5.1079999999999997</v>
      </c>
      <c r="N1516" s="43"/>
      <c r="O1516" s="57"/>
      <c r="P1516" s="57"/>
      <c r="Q1516" s="57"/>
      <c r="R1516" s="57">
        <v>5.4</v>
      </c>
      <c r="S1516" s="24" t="s">
        <v>5364</v>
      </c>
      <c r="T1516" s="26"/>
      <c r="U1516" s="24" t="s">
        <v>867</v>
      </c>
      <c r="V1516" s="58"/>
      <c r="W1516" s="58"/>
      <c r="X1516" s="26">
        <v>0</v>
      </c>
      <c r="Y1516" s="26">
        <v>0</v>
      </c>
      <c r="Z1516" s="26">
        <v>0</v>
      </c>
      <c r="AA1516" s="26"/>
      <c r="AB1516" s="58"/>
      <c r="AC1516" s="24"/>
      <c r="AD1516" s="26" t="s">
        <v>4281</v>
      </c>
      <c r="AE1516" s="26">
        <v>0</v>
      </c>
      <c r="AF1516" s="26"/>
      <c r="AG1516" s="26"/>
      <c r="AH1516" s="26"/>
      <c r="AI1516" s="26"/>
      <c r="AJ1516" s="26" t="s">
        <v>1631</v>
      </c>
      <c r="AK1516" s="24"/>
      <c r="AL1516" s="24"/>
      <c r="AM1516" s="26"/>
      <c r="AN1516" s="26"/>
      <c r="AO1516" s="26"/>
      <c r="AP1516" s="26"/>
      <c r="AQ1516" s="26"/>
      <c r="AR1516" s="26" t="s">
        <v>129</v>
      </c>
      <c r="AS1516" s="26"/>
      <c r="AT1516" s="26"/>
      <c r="AU1516" s="26" t="s">
        <v>128</v>
      </c>
      <c r="AV1516" s="26" t="s">
        <v>128</v>
      </c>
      <c r="AW1516" s="26" t="s">
        <v>128</v>
      </c>
      <c r="AX1516" s="26" t="s">
        <v>129</v>
      </c>
      <c r="AY1516" s="26"/>
      <c r="AZ1516" s="26" t="s">
        <v>4282</v>
      </c>
      <c r="BA1516" s="41"/>
    </row>
    <row r="1517" spans="1:53" ht="16.05" customHeight="1" x14ac:dyDescent="0.3">
      <c r="A1517" s="23">
        <v>2015</v>
      </c>
      <c r="B1517" s="24" t="s">
        <v>218</v>
      </c>
      <c r="C1517" s="24" t="s">
        <v>426</v>
      </c>
      <c r="D1517" s="24" t="s">
        <v>4283</v>
      </c>
      <c r="E1517" s="25">
        <v>42180</v>
      </c>
      <c r="F1517" s="38">
        <v>0.149628125</v>
      </c>
      <c r="G1517" s="22">
        <v>42180</v>
      </c>
      <c r="H1517" s="37">
        <v>0.4412962962962963</v>
      </c>
      <c r="I1517" s="34" t="s">
        <v>6250</v>
      </c>
      <c r="J1517" s="43">
        <v>-7.2430000000000003</v>
      </c>
      <c r="K1517" s="43">
        <v>112.176</v>
      </c>
      <c r="L1517" s="56">
        <v>0</v>
      </c>
      <c r="M1517" s="43">
        <v>4.32</v>
      </c>
      <c r="N1517" s="43"/>
      <c r="O1517" s="57"/>
      <c r="P1517" s="57">
        <v>4.3</v>
      </c>
      <c r="Q1517" s="57">
        <v>3.7</v>
      </c>
      <c r="R1517" s="57">
        <v>4.2</v>
      </c>
      <c r="S1517" s="67" t="s">
        <v>5110</v>
      </c>
      <c r="T1517" s="26"/>
      <c r="U1517" s="24" t="s">
        <v>867</v>
      </c>
      <c r="V1517" s="58"/>
      <c r="W1517" s="58"/>
      <c r="X1517" s="26">
        <v>0</v>
      </c>
      <c r="Y1517" s="26">
        <v>0</v>
      </c>
      <c r="Z1517" s="26">
        <v>0</v>
      </c>
      <c r="AA1517" s="26"/>
      <c r="AB1517" s="58"/>
      <c r="AC1517" s="24"/>
      <c r="AD1517" s="26">
        <v>58</v>
      </c>
      <c r="AE1517" s="26">
        <v>0</v>
      </c>
      <c r="AF1517" s="26"/>
      <c r="AG1517" s="26"/>
      <c r="AH1517" s="26"/>
      <c r="AI1517" s="26"/>
      <c r="AJ1517" s="26" t="s">
        <v>1631</v>
      </c>
      <c r="AK1517" s="24"/>
      <c r="AL1517" s="24"/>
      <c r="AM1517" s="26"/>
      <c r="AN1517" s="26"/>
      <c r="AO1517" s="26"/>
      <c r="AP1517" s="26"/>
      <c r="AQ1517" s="26"/>
      <c r="AR1517" s="26" t="s">
        <v>129</v>
      </c>
      <c r="AS1517" s="26"/>
      <c r="AT1517" s="26"/>
      <c r="AU1517" s="26" t="s">
        <v>128</v>
      </c>
      <c r="AV1517" s="26" t="s">
        <v>128</v>
      </c>
      <c r="AW1517" s="26" t="s">
        <v>128</v>
      </c>
      <c r="AX1517" s="26" t="s">
        <v>129</v>
      </c>
      <c r="AY1517" s="26"/>
      <c r="AZ1517" s="26" t="s">
        <v>4284</v>
      </c>
      <c r="BA1517" s="41"/>
    </row>
    <row r="1518" spans="1:53" ht="16.05" customHeight="1" x14ac:dyDescent="0.3">
      <c r="A1518" s="23">
        <v>2015</v>
      </c>
      <c r="B1518" s="27" t="s">
        <v>357</v>
      </c>
      <c r="C1518" s="27" t="s">
        <v>358</v>
      </c>
      <c r="D1518" s="27" t="s">
        <v>3271</v>
      </c>
      <c r="E1518" s="28">
        <v>42183</v>
      </c>
      <c r="F1518" s="36">
        <v>4.5462962962962962E-2</v>
      </c>
      <c r="G1518" s="22">
        <v>42183</v>
      </c>
      <c r="H1518" s="37">
        <v>0.27462962962962961</v>
      </c>
      <c r="I1518" s="34" t="s">
        <v>6250</v>
      </c>
      <c r="J1518" s="35">
        <v>26.638000000000002</v>
      </c>
      <c r="K1518" s="35">
        <v>90.41</v>
      </c>
      <c r="L1518" s="42">
        <v>26</v>
      </c>
      <c r="M1518" s="35">
        <v>5.3559999999999999</v>
      </c>
      <c r="N1518" s="35">
        <v>5.3</v>
      </c>
      <c r="O1518" s="44"/>
      <c r="P1518" s="44">
        <v>5.5</v>
      </c>
      <c r="Q1518" s="44">
        <v>4.8</v>
      </c>
      <c r="R1518" s="44"/>
      <c r="S1518" s="27" t="s">
        <v>5456</v>
      </c>
      <c r="T1518" s="23" t="s">
        <v>582</v>
      </c>
      <c r="U1518" s="27"/>
      <c r="V1518" s="46">
        <v>4094000</v>
      </c>
      <c r="W1518" s="47"/>
      <c r="X1518" s="23">
        <v>0</v>
      </c>
      <c r="Y1518" s="23">
        <v>0</v>
      </c>
      <c r="Z1518" s="50" t="s">
        <v>5693</v>
      </c>
      <c r="AA1518" s="23"/>
      <c r="AB1518" s="47"/>
      <c r="AC1518" s="27" t="s">
        <v>6295</v>
      </c>
      <c r="AD1518" s="50" t="s">
        <v>140</v>
      </c>
      <c r="AE1518" s="23"/>
      <c r="AF1518" s="66"/>
      <c r="AG1518" s="23"/>
      <c r="AH1518" s="23"/>
      <c r="AI1518" s="23"/>
      <c r="AJ1518" s="23" t="s">
        <v>3599</v>
      </c>
      <c r="AK1518" s="27"/>
      <c r="AL1518" s="27"/>
      <c r="AM1518" s="23"/>
      <c r="AN1518" s="23"/>
      <c r="AO1518" s="23" t="s">
        <v>129</v>
      </c>
      <c r="AP1518" s="23"/>
      <c r="AQ1518" s="23"/>
      <c r="AR1518" s="23"/>
      <c r="AS1518" s="23" t="s">
        <v>129</v>
      </c>
      <c r="AT1518" s="23"/>
      <c r="AU1518" s="23" t="s">
        <v>129</v>
      </c>
      <c r="AV1518" s="23" t="s">
        <v>128</v>
      </c>
      <c r="AW1518" s="23" t="s">
        <v>128</v>
      </c>
      <c r="AX1518" s="23" t="s">
        <v>129</v>
      </c>
      <c r="AY1518" s="23"/>
      <c r="AZ1518" s="23" t="s">
        <v>3272</v>
      </c>
      <c r="BA1518" s="39" t="s">
        <v>6296</v>
      </c>
    </row>
    <row r="1519" spans="1:53" ht="16.05" customHeight="1" x14ac:dyDescent="0.3">
      <c r="A1519" s="23">
        <v>2015</v>
      </c>
      <c r="B1519" s="24" t="s">
        <v>148</v>
      </c>
      <c r="C1519" s="24" t="s">
        <v>149</v>
      </c>
      <c r="D1519" s="24" t="s">
        <v>3603</v>
      </c>
      <c r="E1519" s="25">
        <v>42183</v>
      </c>
      <c r="F1519" s="38">
        <v>0.66299652777777773</v>
      </c>
      <c r="G1519" s="22">
        <v>42183</v>
      </c>
      <c r="H1519" s="37">
        <v>0.45466435185185183</v>
      </c>
      <c r="I1519" s="34" t="s">
        <v>6250</v>
      </c>
      <c r="J1519" s="43">
        <v>16.670000000000002</v>
      </c>
      <c r="K1519" s="43">
        <v>-94.68</v>
      </c>
      <c r="L1519" s="56">
        <v>95.6</v>
      </c>
      <c r="M1519" s="35">
        <v>5.4379999999999997</v>
      </c>
      <c r="N1519" s="43"/>
      <c r="O1519" s="57"/>
      <c r="P1519" s="57">
        <v>5.4</v>
      </c>
      <c r="Q1519" s="57"/>
      <c r="R1519" s="57">
        <v>5.6</v>
      </c>
      <c r="S1519" s="24" t="s">
        <v>5347</v>
      </c>
      <c r="T1519" s="26"/>
      <c r="U1519" s="24" t="s">
        <v>867</v>
      </c>
      <c r="V1519" s="58"/>
      <c r="W1519" s="58"/>
      <c r="X1519" s="26">
        <v>0</v>
      </c>
      <c r="Y1519" s="26">
        <v>0</v>
      </c>
      <c r="Z1519" s="26">
        <v>0</v>
      </c>
      <c r="AA1519" s="26"/>
      <c r="AB1519" s="58"/>
      <c r="AC1519" s="24"/>
      <c r="AD1519" s="26">
        <v>7</v>
      </c>
      <c r="AE1519" s="26">
        <v>0</v>
      </c>
      <c r="AF1519" s="26"/>
      <c r="AG1519" s="26"/>
      <c r="AH1519" s="26"/>
      <c r="AI1519" s="26"/>
      <c r="AJ1519" s="26" t="s">
        <v>1631</v>
      </c>
      <c r="AK1519" s="24"/>
      <c r="AL1519" s="24"/>
      <c r="AM1519" s="26"/>
      <c r="AN1519" s="26"/>
      <c r="AO1519" s="26"/>
      <c r="AP1519" s="26"/>
      <c r="AQ1519" s="26"/>
      <c r="AR1519" s="26" t="s">
        <v>129</v>
      </c>
      <c r="AS1519" s="26"/>
      <c r="AT1519" s="26"/>
      <c r="AU1519" s="26" t="s">
        <v>128</v>
      </c>
      <c r="AV1519" s="26" t="s">
        <v>128</v>
      </c>
      <c r="AW1519" s="26" t="s">
        <v>128</v>
      </c>
      <c r="AX1519" s="26" t="s">
        <v>129</v>
      </c>
      <c r="AY1519" s="26"/>
      <c r="AZ1519" s="26" t="s">
        <v>4285</v>
      </c>
      <c r="BA1519" s="41"/>
    </row>
    <row r="1520" spans="1:53" ht="16.05" customHeight="1" x14ac:dyDescent="0.3">
      <c r="A1520" s="23">
        <v>2015</v>
      </c>
      <c r="B1520" s="24" t="s">
        <v>269</v>
      </c>
      <c r="C1520" s="24" t="s">
        <v>270</v>
      </c>
      <c r="D1520" s="24" t="s">
        <v>1057</v>
      </c>
      <c r="E1520" s="25">
        <v>42191</v>
      </c>
      <c r="F1520" s="38">
        <v>0.34961226851851851</v>
      </c>
      <c r="G1520" s="22">
        <v>42191</v>
      </c>
      <c r="H1520" s="37">
        <v>0.14127314814814815</v>
      </c>
      <c r="I1520" s="34" t="s">
        <v>6250</v>
      </c>
      <c r="J1520" s="43">
        <v>-13.74</v>
      </c>
      <c r="K1520" s="43">
        <v>-71.510000000000005</v>
      </c>
      <c r="L1520" s="56">
        <v>15.6</v>
      </c>
      <c r="M1520" s="35">
        <v>4.891</v>
      </c>
      <c r="N1520" s="43"/>
      <c r="O1520" s="57"/>
      <c r="P1520" s="57">
        <v>4.9000000000000004</v>
      </c>
      <c r="Q1520" s="57"/>
      <c r="R1520" s="57">
        <v>4.7</v>
      </c>
      <c r="S1520" s="24" t="s">
        <v>5560</v>
      </c>
      <c r="T1520" s="26"/>
      <c r="U1520" s="24" t="s">
        <v>867</v>
      </c>
      <c r="V1520" s="58"/>
      <c r="W1520" s="58"/>
      <c r="X1520" s="26">
        <v>0</v>
      </c>
      <c r="Y1520" s="26">
        <v>0</v>
      </c>
      <c r="Z1520" s="26">
        <v>0</v>
      </c>
      <c r="AA1520" s="26"/>
      <c r="AB1520" s="58"/>
      <c r="AC1520" s="24"/>
      <c r="AD1520" s="26" t="s">
        <v>3491</v>
      </c>
      <c r="AE1520" s="26">
        <v>0</v>
      </c>
      <c r="AF1520" s="26"/>
      <c r="AG1520" s="26"/>
      <c r="AH1520" s="26"/>
      <c r="AI1520" s="26"/>
      <c r="AJ1520" s="26" t="s">
        <v>1631</v>
      </c>
      <c r="AK1520" s="24"/>
      <c r="AL1520" s="24"/>
      <c r="AM1520" s="26"/>
      <c r="AN1520" s="26"/>
      <c r="AO1520" s="26"/>
      <c r="AP1520" s="26"/>
      <c r="AQ1520" s="26"/>
      <c r="AR1520" s="26" t="s">
        <v>129</v>
      </c>
      <c r="AS1520" s="26"/>
      <c r="AT1520" s="26"/>
      <c r="AU1520" s="26" t="s">
        <v>128</v>
      </c>
      <c r="AV1520" s="26" t="s">
        <v>128</v>
      </c>
      <c r="AW1520" s="26" t="s">
        <v>128</v>
      </c>
      <c r="AX1520" s="26" t="s">
        <v>129</v>
      </c>
      <c r="AY1520" s="26"/>
      <c r="AZ1520" s="26" t="s">
        <v>4286</v>
      </c>
      <c r="BA1520" s="41"/>
    </row>
    <row r="1521" spans="1:53" ht="16.05" customHeight="1" x14ac:dyDescent="0.3">
      <c r="A1521" s="26">
        <v>2015</v>
      </c>
      <c r="B1521" s="24" t="s">
        <v>598</v>
      </c>
      <c r="C1521" s="24" t="s">
        <v>598</v>
      </c>
      <c r="D1521" s="24" t="s">
        <v>4983</v>
      </c>
      <c r="E1521" s="25">
        <v>42197</v>
      </c>
      <c r="F1521" s="38">
        <v>0.74451388888888881</v>
      </c>
      <c r="G1521" s="22">
        <v>42198</v>
      </c>
      <c r="H1521" s="37">
        <v>0.11951388888888888</v>
      </c>
      <c r="I1521" s="34" t="s">
        <v>6250</v>
      </c>
      <c r="J1521" s="26">
        <v>32.976500000000001</v>
      </c>
      <c r="K1521" s="26">
        <v>131.86150000000001</v>
      </c>
      <c r="L1521" s="26">
        <v>62.5</v>
      </c>
      <c r="M1521" s="35">
        <v>5.5209999999999999</v>
      </c>
      <c r="N1521" s="43"/>
      <c r="O1521" s="57"/>
      <c r="P1521" s="57">
        <v>5.4</v>
      </c>
      <c r="Q1521" s="57"/>
      <c r="R1521" s="57">
        <v>5.7</v>
      </c>
      <c r="S1521" s="24" t="s">
        <v>5357</v>
      </c>
      <c r="T1521" s="26" t="s">
        <v>4181</v>
      </c>
      <c r="U1521" s="24"/>
      <c r="V1521" s="41"/>
      <c r="W1521" s="41"/>
      <c r="X1521" s="26">
        <v>0</v>
      </c>
      <c r="Y1521" s="26">
        <v>0</v>
      </c>
      <c r="Z1521" s="26">
        <v>3</v>
      </c>
      <c r="AA1521" s="26"/>
      <c r="AB1521" s="41"/>
      <c r="AC1521" s="41"/>
      <c r="AD1521" s="26">
        <v>3</v>
      </c>
      <c r="AE1521" s="26">
        <v>1</v>
      </c>
      <c r="AF1521" s="41"/>
      <c r="AG1521" s="26"/>
      <c r="AH1521" s="26"/>
      <c r="AI1521" s="26"/>
      <c r="AJ1521" s="26" t="s">
        <v>1631</v>
      </c>
      <c r="AK1521" s="41"/>
      <c r="AL1521" s="24"/>
      <c r="AM1521" s="41"/>
      <c r="AN1521" s="41"/>
      <c r="AO1521" s="41"/>
      <c r="AP1521" s="41"/>
      <c r="AQ1521" s="41"/>
      <c r="AR1521" s="26" t="s">
        <v>129</v>
      </c>
      <c r="AS1521" s="26"/>
      <c r="AT1521" s="26"/>
      <c r="AU1521" s="26" t="s">
        <v>128</v>
      </c>
      <c r="AV1521" s="26" t="s">
        <v>128</v>
      </c>
      <c r="AW1521" s="26" t="s">
        <v>128</v>
      </c>
      <c r="AX1521" s="26" t="s">
        <v>129</v>
      </c>
      <c r="AY1521" s="26"/>
      <c r="AZ1521" s="26" t="s">
        <v>4984</v>
      </c>
      <c r="BA1521" s="41"/>
    </row>
    <row r="1522" spans="1:53" ht="16.05" customHeight="1" x14ac:dyDescent="0.3">
      <c r="A1522" s="26">
        <v>2015</v>
      </c>
      <c r="B1522" s="24" t="s">
        <v>218</v>
      </c>
      <c r="C1522" s="24" t="s">
        <v>2631</v>
      </c>
      <c r="D1522" s="24" t="s">
        <v>4985</v>
      </c>
      <c r="E1522" s="25">
        <v>42199</v>
      </c>
      <c r="F1522" s="38">
        <v>0.60084027777777782</v>
      </c>
      <c r="G1522" s="22">
        <v>42199</v>
      </c>
      <c r="H1522" s="37">
        <v>0.892511574074074</v>
      </c>
      <c r="I1522" s="34" t="s">
        <v>6250</v>
      </c>
      <c r="J1522" s="26">
        <v>15.1098</v>
      </c>
      <c r="K1522" s="26">
        <v>98.489099999999993</v>
      </c>
      <c r="L1522" s="26">
        <v>10</v>
      </c>
      <c r="M1522" s="43">
        <v>4.4400000000000004</v>
      </c>
      <c r="N1522" s="43"/>
      <c r="O1522" s="57">
        <v>4.9000000000000004</v>
      </c>
      <c r="P1522" s="57">
        <v>4</v>
      </c>
      <c r="Q1522" s="57">
        <v>3.4</v>
      </c>
      <c r="R1522" s="57">
        <v>4.8</v>
      </c>
      <c r="S1522" s="24" t="s">
        <v>5110</v>
      </c>
      <c r="T1522" s="26" t="s">
        <v>139</v>
      </c>
      <c r="U1522" s="24"/>
      <c r="V1522" s="41"/>
      <c r="W1522" s="41"/>
      <c r="X1522" s="26">
        <v>0</v>
      </c>
      <c r="Y1522" s="26">
        <v>0</v>
      </c>
      <c r="Z1522" s="26">
        <v>0</v>
      </c>
      <c r="AA1522" s="26"/>
      <c r="AB1522" s="41"/>
      <c r="AC1522" s="41"/>
      <c r="AD1522" s="26" t="s">
        <v>3483</v>
      </c>
      <c r="AE1522" s="26">
        <v>0</v>
      </c>
      <c r="AF1522" s="41"/>
      <c r="AG1522" s="26"/>
      <c r="AH1522" s="26"/>
      <c r="AI1522" s="26"/>
      <c r="AJ1522" s="26" t="s">
        <v>1631</v>
      </c>
      <c r="AK1522" s="41"/>
      <c r="AL1522" s="24"/>
      <c r="AM1522" s="41"/>
      <c r="AN1522" s="41"/>
      <c r="AO1522" s="41"/>
      <c r="AP1522" s="41"/>
      <c r="AQ1522" s="41"/>
      <c r="AR1522" s="26" t="s">
        <v>129</v>
      </c>
      <c r="AS1522" s="26"/>
      <c r="AT1522" s="26"/>
      <c r="AU1522" s="26" t="s">
        <v>128</v>
      </c>
      <c r="AV1522" s="26" t="s">
        <v>128</v>
      </c>
      <c r="AW1522" s="26" t="s">
        <v>128</v>
      </c>
      <c r="AX1522" s="26" t="s">
        <v>129</v>
      </c>
      <c r="AY1522" s="26"/>
      <c r="AZ1522" s="26" t="s">
        <v>4986</v>
      </c>
      <c r="BA1522" s="41"/>
    </row>
    <row r="1523" spans="1:53" ht="16.05" customHeight="1" x14ac:dyDescent="0.3">
      <c r="A1523" s="23">
        <v>2015</v>
      </c>
      <c r="B1523" s="24" t="s">
        <v>357</v>
      </c>
      <c r="C1523" s="24" t="s">
        <v>358</v>
      </c>
      <c r="D1523" s="24" t="s">
        <v>4218</v>
      </c>
      <c r="E1523" s="25">
        <v>42203</v>
      </c>
      <c r="F1523" s="38">
        <v>0.99177546296296304</v>
      </c>
      <c r="G1523" s="22">
        <v>42204</v>
      </c>
      <c r="H1523" s="37">
        <v>0.22093750000000001</v>
      </c>
      <c r="I1523" s="34" t="s">
        <v>6250</v>
      </c>
      <c r="J1523" s="43">
        <v>30.454000000000001</v>
      </c>
      <c r="K1523" s="43">
        <v>79.17</v>
      </c>
      <c r="L1523" s="56">
        <v>6.8</v>
      </c>
      <c r="M1523" s="43">
        <v>4.4400000000000004</v>
      </c>
      <c r="N1523" s="43"/>
      <c r="O1523" s="57">
        <v>4.2</v>
      </c>
      <c r="P1523" s="57">
        <v>4.4000000000000004</v>
      </c>
      <c r="Q1523" s="57"/>
      <c r="R1523" s="57">
        <v>4</v>
      </c>
      <c r="S1523" s="67" t="s">
        <v>5110</v>
      </c>
      <c r="T1523" s="26"/>
      <c r="U1523" s="24" t="s">
        <v>867</v>
      </c>
      <c r="V1523" s="58"/>
      <c r="W1523" s="58"/>
      <c r="X1523" s="26">
        <v>0</v>
      </c>
      <c r="Y1523" s="26">
        <v>0</v>
      </c>
      <c r="Z1523" s="26">
        <v>1</v>
      </c>
      <c r="AA1523" s="26"/>
      <c r="AB1523" s="58"/>
      <c r="AC1523" s="24"/>
      <c r="AD1523" s="26" t="s">
        <v>1050</v>
      </c>
      <c r="AE1523" s="26">
        <v>4</v>
      </c>
      <c r="AF1523" s="26"/>
      <c r="AG1523" s="26"/>
      <c r="AH1523" s="26"/>
      <c r="AI1523" s="26"/>
      <c r="AJ1523" s="26" t="s">
        <v>3493</v>
      </c>
      <c r="AK1523" s="24"/>
      <c r="AL1523" s="24" t="s">
        <v>4288</v>
      </c>
      <c r="AM1523" s="26"/>
      <c r="AN1523" s="26"/>
      <c r="AO1523" s="26"/>
      <c r="AP1523" s="26"/>
      <c r="AQ1523" s="26"/>
      <c r="AR1523" s="26" t="s">
        <v>129</v>
      </c>
      <c r="AS1523" s="26"/>
      <c r="AT1523" s="26"/>
      <c r="AU1523" s="26" t="s">
        <v>128</v>
      </c>
      <c r="AV1523" s="26" t="s">
        <v>128</v>
      </c>
      <c r="AW1523" s="26" t="s">
        <v>128</v>
      </c>
      <c r="AX1523" s="26" t="s">
        <v>129</v>
      </c>
      <c r="AY1523" s="26"/>
      <c r="AZ1523" s="26" t="s">
        <v>4287</v>
      </c>
      <c r="BA1523" s="41"/>
    </row>
    <row r="1524" spans="1:53" ht="16.05" customHeight="1" x14ac:dyDescent="0.3">
      <c r="A1524" s="23">
        <v>2015</v>
      </c>
      <c r="B1524" s="24" t="s">
        <v>130</v>
      </c>
      <c r="C1524" s="24" t="s">
        <v>131</v>
      </c>
      <c r="D1524" s="24" t="s">
        <v>328</v>
      </c>
      <c r="E1524" s="25">
        <v>42204</v>
      </c>
      <c r="F1524" s="38">
        <v>0.57817685185185186</v>
      </c>
      <c r="G1524" s="22">
        <v>42204</v>
      </c>
      <c r="H1524" s="37">
        <v>0.91150462962962964</v>
      </c>
      <c r="I1524" s="34" t="s">
        <v>6250</v>
      </c>
      <c r="J1524" s="43">
        <v>35.555</v>
      </c>
      <c r="K1524" s="43">
        <v>105.19799999999999</v>
      </c>
      <c r="L1524" s="56">
        <v>0</v>
      </c>
      <c r="M1524" s="43">
        <v>4.67</v>
      </c>
      <c r="N1524" s="43"/>
      <c r="O1524" s="57"/>
      <c r="P1524" s="57">
        <v>4.5999999999999996</v>
      </c>
      <c r="Q1524" s="57">
        <v>4.2</v>
      </c>
      <c r="R1524" s="57">
        <v>3.3</v>
      </c>
      <c r="S1524" s="67" t="s">
        <v>5110</v>
      </c>
      <c r="T1524" s="26"/>
      <c r="U1524" s="24" t="s">
        <v>867</v>
      </c>
      <c r="V1524" s="58"/>
      <c r="W1524" s="58"/>
      <c r="X1524" s="26">
        <v>0</v>
      </c>
      <c r="Y1524" s="26">
        <v>0</v>
      </c>
      <c r="Z1524" s="26">
        <v>0</v>
      </c>
      <c r="AA1524" s="26"/>
      <c r="AB1524" s="58"/>
      <c r="AC1524" s="24"/>
      <c r="AD1524" s="26" t="s">
        <v>3489</v>
      </c>
      <c r="AE1524" s="26">
        <v>0</v>
      </c>
      <c r="AF1524" s="26"/>
      <c r="AG1524" s="26"/>
      <c r="AH1524" s="26"/>
      <c r="AI1524" s="26"/>
      <c r="AJ1524" s="26" t="s">
        <v>1631</v>
      </c>
      <c r="AK1524" s="24"/>
      <c r="AL1524" s="24"/>
      <c r="AM1524" s="26"/>
      <c r="AN1524" s="26"/>
      <c r="AO1524" s="26"/>
      <c r="AP1524" s="26"/>
      <c r="AQ1524" s="26"/>
      <c r="AR1524" s="26" t="s">
        <v>129</v>
      </c>
      <c r="AS1524" s="26"/>
      <c r="AT1524" s="26"/>
      <c r="AU1524" s="26" t="s">
        <v>128</v>
      </c>
      <c r="AV1524" s="26" t="s">
        <v>128</v>
      </c>
      <c r="AW1524" s="26" t="s">
        <v>128</v>
      </c>
      <c r="AX1524" s="26" t="s">
        <v>129</v>
      </c>
      <c r="AY1524" s="26"/>
      <c r="AZ1524" s="26" t="s">
        <v>4289</v>
      </c>
      <c r="BA1524" s="41"/>
    </row>
    <row r="1525" spans="1:53" ht="16.05" customHeight="1" x14ac:dyDescent="0.3">
      <c r="A1525" s="23">
        <v>2015</v>
      </c>
      <c r="B1525" s="24" t="s">
        <v>148</v>
      </c>
      <c r="C1525" s="24" t="s">
        <v>191</v>
      </c>
      <c r="D1525" s="24" t="s">
        <v>3528</v>
      </c>
      <c r="E1525" s="25">
        <v>42205</v>
      </c>
      <c r="F1525" s="38">
        <v>0.84657754629629622</v>
      </c>
      <c r="G1525" s="22">
        <v>42205</v>
      </c>
      <c r="H1525" s="37">
        <v>0.63824074074074078</v>
      </c>
      <c r="I1525" s="34" t="s">
        <v>6250</v>
      </c>
      <c r="J1525" s="43">
        <v>36.81</v>
      </c>
      <c r="K1525" s="43">
        <v>-98.2</v>
      </c>
      <c r="L1525" s="56">
        <v>5</v>
      </c>
      <c r="M1525" s="43">
        <v>4.4000000000000004</v>
      </c>
      <c r="N1525" s="43"/>
      <c r="O1525" s="57"/>
      <c r="P1525" s="57">
        <v>4.4000000000000004</v>
      </c>
      <c r="Q1525" s="57"/>
      <c r="R1525" s="57">
        <v>4.4000000000000004</v>
      </c>
      <c r="S1525" s="67" t="s">
        <v>35</v>
      </c>
      <c r="T1525" s="26" t="s">
        <v>497</v>
      </c>
      <c r="U1525" s="24" t="s">
        <v>193</v>
      </c>
      <c r="V1525" s="58"/>
      <c r="W1525" s="58"/>
      <c r="X1525" s="26">
        <v>0</v>
      </c>
      <c r="Y1525" s="26">
        <v>0</v>
      </c>
      <c r="Z1525" s="26">
        <v>0</v>
      </c>
      <c r="AA1525" s="26"/>
      <c r="AB1525" s="58"/>
      <c r="AC1525" s="24"/>
      <c r="AD1525" s="26" t="s">
        <v>3483</v>
      </c>
      <c r="AE1525" s="26">
        <v>0</v>
      </c>
      <c r="AF1525" s="26"/>
      <c r="AG1525" s="26"/>
      <c r="AH1525" s="26"/>
      <c r="AI1525" s="26"/>
      <c r="AJ1525" s="26" t="s">
        <v>3476</v>
      </c>
      <c r="AK1525" s="24"/>
      <c r="AL1525" s="24" t="s">
        <v>4291</v>
      </c>
      <c r="AM1525" s="26"/>
      <c r="AN1525" s="26"/>
      <c r="AO1525" s="26"/>
      <c r="AP1525" s="26"/>
      <c r="AQ1525" s="26"/>
      <c r="AR1525" s="26" t="s">
        <v>129</v>
      </c>
      <c r="AS1525" s="26"/>
      <c r="AT1525" s="26"/>
      <c r="AU1525" s="26" t="s">
        <v>128</v>
      </c>
      <c r="AV1525" s="26" t="s">
        <v>128</v>
      </c>
      <c r="AW1525" s="26" t="s">
        <v>128</v>
      </c>
      <c r="AX1525" s="26" t="s">
        <v>129</v>
      </c>
      <c r="AY1525" s="26"/>
      <c r="AZ1525" s="26" t="s">
        <v>4290</v>
      </c>
      <c r="BA1525" s="41"/>
    </row>
    <row r="1526" spans="1:53" ht="16.05" customHeight="1" x14ac:dyDescent="0.3">
      <c r="A1526" s="23">
        <v>2015</v>
      </c>
      <c r="B1526" s="24" t="s">
        <v>357</v>
      </c>
      <c r="C1526" s="24" t="s">
        <v>358</v>
      </c>
      <c r="D1526" s="24" t="s">
        <v>1491</v>
      </c>
      <c r="E1526" s="25">
        <v>42208</v>
      </c>
      <c r="F1526" s="38">
        <v>0.60840277777777774</v>
      </c>
      <c r="G1526" s="22">
        <v>42208</v>
      </c>
      <c r="H1526" s="37">
        <v>0.83756944444444448</v>
      </c>
      <c r="I1526" s="34" t="s">
        <v>6250</v>
      </c>
      <c r="J1526" s="43">
        <v>21.347000000000001</v>
      </c>
      <c r="K1526" s="43">
        <v>80.108000000000004</v>
      </c>
      <c r="L1526" s="56">
        <v>10</v>
      </c>
      <c r="M1526" s="43">
        <v>4</v>
      </c>
      <c r="N1526" s="43"/>
      <c r="O1526" s="57">
        <v>4</v>
      </c>
      <c r="P1526" s="57"/>
      <c r="Q1526" s="57"/>
      <c r="R1526" s="57">
        <v>3.9</v>
      </c>
      <c r="S1526" s="67" t="s">
        <v>6049</v>
      </c>
      <c r="T1526" s="26"/>
      <c r="U1526" s="24" t="s">
        <v>867</v>
      </c>
      <c r="V1526" s="58"/>
      <c r="W1526" s="58"/>
      <c r="X1526" s="26">
        <v>0</v>
      </c>
      <c r="Y1526" s="26">
        <v>0</v>
      </c>
      <c r="Z1526" s="26">
        <v>0</v>
      </c>
      <c r="AA1526" s="26"/>
      <c r="AB1526" s="58"/>
      <c r="AC1526" s="24"/>
      <c r="AD1526" s="26" t="s">
        <v>4189</v>
      </c>
      <c r="AE1526" s="26">
        <v>0</v>
      </c>
      <c r="AF1526" s="26"/>
      <c r="AG1526" s="26"/>
      <c r="AH1526" s="26"/>
      <c r="AI1526" s="26"/>
      <c r="AJ1526" s="26" t="s">
        <v>1631</v>
      </c>
      <c r="AK1526" s="24"/>
      <c r="AL1526" s="24"/>
      <c r="AM1526" s="26"/>
      <c r="AN1526" s="26"/>
      <c r="AO1526" s="26"/>
      <c r="AP1526" s="26"/>
      <c r="AQ1526" s="26"/>
      <c r="AR1526" s="26" t="s">
        <v>129</v>
      </c>
      <c r="AS1526" s="26"/>
      <c r="AT1526" s="26"/>
      <c r="AU1526" s="26" t="s">
        <v>128</v>
      </c>
      <c r="AV1526" s="26" t="s">
        <v>128</v>
      </c>
      <c r="AW1526" s="26" t="s">
        <v>128</v>
      </c>
      <c r="AX1526" s="26" t="s">
        <v>129</v>
      </c>
      <c r="AY1526" s="26"/>
      <c r="AZ1526" s="26" t="s">
        <v>4292</v>
      </c>
      <c r="BA1526" s="41"/>
    </row>
    <row r="1527" spans="1:53" ht="16.05" customHeight="1" x14ac:dyDescent="0.3">
      <c r="A1527" s="23">
        <v>2015</v>
      </c>
      <c r="B1527" s="27" t="s">
        <v>357</v>
      </c>
      <c r="C1527" s="27" t="s">
        <v>648</v>
      </c>
      <c r="D1527" s="27" t="s">
        <v>3273</v>
      </c>
      <c r="E1527" s="28">
        <v>42209</v>
      </c>
      <c r="F1527" s="36">
        <v>0.87493055555555566</v>
      </c>
      <c r="G1527" s="22">
        <v>42210</v>
      </c>
      <c r="H1527" s="37">
        <v>8.3263888888888887E-2</v>
      </c>
      <c r="I1527" s="34" t="s">
        <v>6250</v>
      </c>
      <c r="J1527" s="35">
        <v>33.856000000000002</v>
      </c>
      <c r="K1527" s="35">
        <v>73.192999999999998</v>
      </c>
      <c r="L1527" s="42">
        <v>17</v>
      </c>
      <c r="M1527" s="35">
        <v>5.0759999999999996</v>
      </c>
      <c r="N1527" s="35">
        <v>5.0999999999999996</v>
      </c>
      <c r="O1527" s="44"/>
      <c r="P1527" s="44">
        <v>5.0999999999999996</v>
      </c>
      <c r="Q1527" s="44"/>
      <c r="R1527" s="44"/>
      <c r="S1527" s="24" t="s">
        <v>6185</v>
      </c>
      <c r="T1527" s="23" t="s">
        <v>497</v>
      </c>
      <c r="U1527" s="27"/>
      <c r="V1527" s="46"/>
      <c r="W1527" s="47"/>
      <c r="X1527" s="23">
        <v>3</v>
      </c>
      <c r="Y1527" s="23">
        <v>3</v>
      </c>
      <c r="Z1527" s="23">
        <v>1</v>
      </c>
      <c r="AA1527" s="23"/>
      <c r="AB1527" s="47"/>
      <c r="AC1527" s="24" t="s">
        <v>5688</v>
      </c>
      <c r="AD1527" s="23"/>
      <c r="AE1527" s="23">
        <v>3</v>
      </c>
      <c r="AF1527" s="23" t="s">
        <v>141</v>
      </c>
      <c r="AG1527" s="23"/>
      <c r="AH1527" s="23"/>
      <c r="AI1527" s="23"/>
      <c r="AJ1527" s="23" t="s">
        <v>1631</v>
      </c>
      <c r="AK1527" s="27"/>
      <c r="AL1527" s="27"/>
      <c r="AM1527" s="23"/>
      <c r="AN1527" s="23"/>
      <c r="AO1527" s="23"/>
      <c r="AP1527" s="23"/>
      <c r="AQ1527" s="23" t="s">
        <v>129</v>
      </c>
      <c r="AR1527" s="23"/>
      <c r="AS1527" s="23" t="s">
        <v>129</v>
      </c>
      <c r="AT1527" s="23"/>
      <c r="AU1527" s="23" t="s">
        <v>129</v>
      </c>
      <c r="AV1527" s="23" t="s">
        <v>128</v>
      </c>
      <c r="AW1527" s="23" t="s">
        <v>128</v>
      </c>
      <c r="AX1527" s="23" t="s">
        <v>129</v>
      </c>
      <c r="AY1527" s="23"/>
      <c r="AZ1527" s="23" t="s">
        <v>3274</v>
      </c>
      <c r="BA1527" s="45" t="s">
        <v>5689</v>
      </c>
    </row>
    <row r="1528" spans="1:53" ht="15.6" customHeight="1" x14ac:dyDescent="0.3">
      <c r="A1528" s="23">
        <v>2015</v>
      </c>
      <c r="B1528" s="24" t="s">
        <v>1095</v>
      </c>
      <c r="C1528" s="24" t="s">
        <v>1096</v>
      </c>
      <c r="D1528" s="24" t="s">
        <v>3656</v>
      </c>
      <c r="E1528" s="25">
        <v>42209</v>
      </c>
      <c r="F1528" s="38">
        <v>0.96856018518518516</v>
      </c>
      <c r="G1528" s="25">
        <v>42209</v>
      </c>
      <c r="H1528" s="38">
        <v>0.84356481481481482</v>
      </c>
      <c r="I1528" s="34" t="s">
        <v>6252</v>
      </c>
      <c r="J1528" s="43">
        <v>-20.28</v>
      </c>
      <c r="K1528" s="43">
        <v>-70.650000000000006</v>
      </c>
      <c r="L1528" s="56">
        <v>48</v>
      </c>
      <c r="M1528" s="35">
        <v>5.298</v>
      </c>
      <c r="N1528" s="43">
        <v>5</v>
      </c>
      <c r="O1528" s="57"/>
      <c r="P1528" s="57">
        <v>5.5</v>
      </c>
      <c r="Q1528" s="57"/>
      <c r="R1528" s="57">
        <v>5.3</v>
      </c>
      <c r="S1528" s="24" t="s">
        <v>5568</v>
      </c>
      <c r="T1528" s="26" t="s">
        <v>139</v>
      </c>
      <c r="U1528" s="24" t="s">
        <v>867</v>
      </c>
      <c r="V1528" s="58"/>
      <c r="W1528" s="58"/>
      <c r="X1528" s="26">
        <v>0</v>
      </c>
      <c r="Y1528" s="26">
        <v>0</v>
      </c>
      <c r="Z1528" s="26">
        <v>0</v>
      </c>
      <c r="AA1528" s="26"/>
      <c r="AB1528" s="58"/>
      <c r="AC1528" s="24"/>
      <c r="AD1528" s="26" t="s">
        <v>3489</v>
      </c>
      <c r="AE1528" s="26">
        <v>0</v>
      </c>
      <c r="AF1528" s="26"/>
      <c r="AG1528" s="26"/>
      <c r="AH1528" s="26"/>
      <c r="AI1528" s="26"/>
      <c r="AJ1528" s="26" t="s">
        <v>3493</v>
      </c>
      <c r="AK1528" s="24"/>
      <c r="AL1528" s="24" t="s">
        <v>4294</v>
      </c>
      <c r="AM1528" s="26"/>
      <c r="AN1528" s="26"/>
      <c r="AO1528" s="26"/>
      <c r="AP1528" s="26"/>
      <c r="AQ1528" s="26"/>
      <c r="AR1528" s="26" t="s">
        <v>129</v>
      </c>
      <c r="AS1528" s="26"/>
      <c r="AT1528" s="26"/>
      <c r="AU1528" s="26" t="s">
        <v>128</v>
      </c>
      <c r="AV1528" s="26" t="s">
        <v>128</v>
      </c>
      <c r="AW1528" s="26" t="s">
        <v>128</v>
      </c>
      <c r="AX1528" s="26" t="s">
        <v>129</v>
      </c>
      <c r="AY1528" s="26"/>
      <c r="AZ1528" s="26" t="s">
        <v>4293</v>
      </c>
      <c r="BA1528" s="41"/>
    </row>
    <row r="1529" spans="1:53" ht="16.05" customHeight="1" x14ac:dyDescent="0.3">
      <c r="A1529" s="23">
        <v>2015</v>
      </c>
      <c r="B1529" s="24" t="s">
        <v>148</v>
      </c>
      <c r="C1529" s="24" t="s">
        <v>191</v>
      </c>
      <c r="D1529" s="24" t="s">
        <v>3528</v>
      </c>
      <c r="E1529" s="25">
        <v>42212</v>
      </c>
      <c r="F1529" s="38">
        <v>0.75852314814814814</v>
      </c>
      <c r="G1529" s="22">
        <v>42212</v>
      </c>
      <c r="H1529" s="37">
        <v>0.55018518518518522</v>
      </c>
      <c r="I1529" s="34" t="s">
        <v>6250</v>
      </c>
      <c r="J1529" s="43">
        <v>36.14</v>
      </c>
      <c r="K1529" s="43">
        <v>-97.52</v>
      </c>
      <c r="L1529" s="56">
        <v>27.7</v>
      </c>
      <c r="M1529" s="35">
        <v>4.8570000000000002</v>
      </c>
      <c r="N1529" s="43"/>
      <c r="O1529" s="57"/>
      <c r="P1529" s="57">
        <v>4.5999999999999996</v>
      </c>
      <c r="Q1529" s="57"/>
      <c r="R1529" s="57">
        <v>4.5</v>
      </c>
      <c r="S1529" s="24" t="s">
        <v>5542</v>
      </c>
      <c r="T1529" s="26" t="s">
        <v>139</v>
      </c>
      <c r="U1529" s="24" t="s">
        <v>193</v>
      </c>
      <c r="V1529" s="58"/>
      <c r="W1529" s="58"/>
      <c r="X1529" s="26">
        <v>0</v>
      </c>
      <c r="Y1529" s="26">
        <v>0</v>
      </c>
      <c r="Z1529" s="26">
        <v>0</v>
      </c>
      <c r="AA1529" s="26"/>
      <c r="AB1529" s="58"/>
      <c r="AC1529" s="24"/>
      <c r="AD1529" s="26" t="s">
        <v>3483</v>
      </c>
      <c r="AE1529" s="26">
        <v>0</v>
      </c>
      <c r="AF1529" s="26"/>
      <c r="AG1529" s="26"/>
      <c r="AH1529" s="26"/>
      <c r="AI1529" s="26"/>
      <c r="AJ1529" s="26" t="s">
        <v>3476</v>
      </c>
      <c r="AK1529" s="24" t="s">
        <v>290</v>
      </c>
      <c r="AL1529" s="24" t="s">
        <v>4138</v>
      </c>
      <c r="AM1529" s="26"/>
      <c r="AN1529" s="26"/>
      <c r="AO1529" s="26"/>
      <c r="AP1529" s="26"/>
      <c r="AQ1529" s="26"/>
      <c r="AR1529" s="26" t="s">
        <v>129</v>
      </c>
      <c r="AS1529" s="26"/>
      <c r="AT1529" s="26"/>
      <c r="AU1529" s="26" t="s">
        <v>128</v>
      </c>
      <c r="AV1529" s="26" t="s">
        <v>128</v>
      </c>
      <c r="AW1529" s="26" t="s">
        <v>128</v>
      </c>
      <c r="AX1529" s="26" t="s">
        <v>129</v>
      </c>
      <c r="AY1529" s="26"/>
      <c r="AZ1529" s="26" t="s">
        <v>4295</v>
      </c>
      <c r="BA1529" s="41"/>
    </row>
    <row r="1530" spans="1:53" ht="16.05" customHeight="1" x14ac:dyDescent="0.3">
      <c r="A1530" s="26">
        <v>2015</v>
      </c>
      <c r="B1530" s="24" t="s">
        <v>443</v>
      </c>
      <c r="C1530" s="24" t="s">
        <v>2220</v>
      </c>
      <c r="D1530" s="24" t="s">
        <v>4987</v>
      </c>
      <c r="E1530" s="25">
        <v>42214</v>
      </c>
      <c r="F1530" s="38">
        <v>0.2874859953703704</v>
      </c>
      <c r="G1530" s="22">
        <v>42214</v>
      </c>
      <c r="H1530" s="37">
        <v>7.9155092592592582E-2</v>
      </c>
      <c r="I1530" s="34" t="s">
        <v>6250</v>
      </c>
      <c r="J1530" s="26">
        <v>8.2062000000000008</v>
      </c>
      <c r="K1530" s="26">
        <v>-77.294700000000006</v>
      </c>
      <c r="L1530" s="26">
        <v>20.8</v>
      </c>
      <c r="M1530" s="43">
        <v>4</v>
      </c>
      <c r="N1530" s="43"/>
      <c r="O1530" s="57">
        <v>3.5</v>
      </c>
      <c r="P1530" s="57">
        <v>4.4000000000000004</v>
      </c>
      <c r="Q1530" s="57"/>
      <c r="R1530" s="57">
        <v>4.0999999999999996</v>
      </c>
      <c r="S1530" s="24" t="s">
        <v>5430</v>
      </c>
      <c r="T1530" s="26"/>
      <c r="U1530" s="24"/>
      <c r="V1530" s="41"/>
      <c r="W1530" s="41"/>
      <c r="X1530" s="26">
        <v>0</v>
      </c>
      <c r="Y1530" s="26">
        <v>0</v>
      </c>
      <c r="Z1530" s="26">
        <v>0</v>
      </c>
      <c r="AA1530" s="26"/>
      <c r="AB1530" s="41"/>
      <c r="AC1530" s="41"/>
      <c r="AD1530" s="26">
        <v>0</v>
      </c>
      <c r="AE1530" s="26">
        <v>4</v>
      </c>
      <c r="AF1530" s="41"/>
      <c r="AG1530" s="26"/>
      <c r="AH1530" s="26"/>
      <c r="AI1530" s="26"/>
      <c r="AJ1530" s="26" t="s">
        <v>390</v>
      </c>
      <c r="AK1530" s="41" t="s">
        <v>99</v>
      </c>
      <c r="AL1530" s="24" t="s">
        <v>4989</v>
      </c>
      <c r="AM1530" s="41"/>
      <c r="AN1530" s="41"/>
      <c r="AO1530" s="41"/>
      <c r="AP1530" s="41"/>
      <c r="AQ1530" s="41"/>
      <c r="AR1530" s="26" t="s">
        <v>129</v>
      </c>
      <c r="AS1530" s="26"/>
      <c r="AT1530" s="26"/>
      <c r="AU1530" s="26" t="s">
        <v>128</v>
      </c>
      <c r="AV1530" s="26" t="s">
        <v>128</v>
      </c>
      <c r="AW1530" s="26" t="s">
        <v>128</v>
      </c>
      <c r="AX1530" s="26" t="s">
        <v>129</v>
      </c>
      <c r="AY1530" s="26"/>
      <c r="AZ1530" s="26" t="s">
        <v>4988</v>
      </c>
      <c r="BA1530" s="41"/>
    </row>
    <row r="1531" spans="1:53" ht="16.05" customHeight="1" x14ac:dyDescent="0.3">
      <c r="A1531" s="23">
        <v>2015</v>
      </c>
      <c r="B1531" s="24" t="s">
        <v>123</v>
      </c>
      <c r="C1531" s="24" t="s">
        <v>124</v>
      </c>
      <c r="D1531" s="24" t="s">
        <v>4296</v>
      </c>
      <c r="E1531" s="25">
        <v>42214</v>
      </c>
      <c r="F1531" s="38">
        <v>0.91731249999999998</v>
      </c>
      <c r="G1531" s="25">
        <v>42215</v>
      </c>
      <c r="H1531" s="38">
        <v>4.2314814814814812E-2</v>
      </c>
      <c r="I1531" s="34" t="s">
        <v>6252</v>
      </c>
      <c r="J1531" s="43">
        <v>36.44</v>
      </c>
      <c r="K1531" s="43">
        <v>34.869999999999997</v>
      </c>
      <c r="L1531" s="56">
        <v>33.4</v>
      </c>
      <c r="M1531" s="35">
        <v>5.0199999999999996</v>
      </c>
      <c r="N1531" s="43"/>
      <c r="O1531" s="57"/>
      <c r="P1531" s="57">
        <v>5.2</v>
      </c>
      <c r="Q1531" s="57"/>
      <c r="R1531" s="57">
        <v>5.2</v>
      </c>
      <c r="S1531" s="24" t="s">
        <v>5339</v>
      </c>
      <c r="T1531" s="26"/>
      <c r="U1531" s="24" t="s">
        <v>867</v>
      </c>
      <c r="V1531" s="58"/>
      <c r="W1531" s="58"/>
      <c r="X1531" s="26">
        <v>0</v>
      </c>
      <c r="Y1531" s="26">
        <v>0</v>
      </c>
      <c r="Z1531" s="26">
        <v>0</v>
      </c>
      <c r="AA1531" s="26"/>
      <c r="AB1531" s="58"/>
      <c r="AC1531" s="24"/>
      <c r="AD1531" s="26" t="s">
        <v>4135</v>
      </c>
      <c r="AE1531" s="26">
        <v>0</v>
      </c>
      <c r="AF1531" s="26"/>
      <c r="AG1531" s="26"/>
      <c r="AH1531" s="26"/>
      <c r="AI1531" s="26"/>
      <c r="AJ1531" s="26" t="s">
        <v>1631</v>
      </c>
      <c r="AK1531" s="24"/>
      <c r="AL1531" s="24"/>
      <c r="AM1531" s="26"/>
      <c r="AN1531" s="26"/>
      <c r="AO1531" s="26"/>
      <c r="AP1531" s="26"/>
      <c r="AQ1531" s="26"/>
      <c r="AR1531" s="26" t="s">
        <v>129</v>
      </c>
      <c r="AS1531" s="26"/>
      <c r="AT1531" s="26"/>
      <c r="AU1531" s="26" t="s">
        <v>128</v>
      </c>
      <c r="AV1531" s="26" t="s">
        <v>128</v>
      </c>
      <c r="AW1531" s="26" t="s">
        <v>128</v>
      </c>
      <c r="AX1531" s="26" t="s">
        <v>129</v>
      </c>
      <c r="AY1531" s="26"/>
      <c r="AZ1531" s="26" t="s">
        <v>4297</v>
      </c>
      <c r="BA1531" s="41"/>
    </row>
    <row r="1532" spans="1:53" ht="16.05" customHeight="1" x14ac:dyDescent="0.3">
      <c r="A1532" s="23">
        <v>2015</v>
      </c>
      <c r="B1532" s="24" t="s">
        <v>294</v>
      </c>
      <c r="C1532" s="24" t="s">
        <v>295</v>
      </c>
      <c r="D1532" s="24" t="s">
        <v>5231</v>
      </c>
      <c r="E1532" s="25">
        <v>42214</v>
      </c>
      <c r="F1532" s="38">
        <v>0.98730324074074083</v>
      </c>
      <c r="G1532" s="25">
        <v>42215</v>
      </c>
      <c r="H1532" s="38">
        <v>0.4039699074074074</v>
      </c>
      <c r="I1532" s="34" t="s">
        <v>6252</v>
      </c>
      <c r="J1532" s="43">
        <v>-25.353000000000002</v>
      </c>
      <c r="K1532" s="43">
        <v>154.411</v>
      </c>
      <c r="L1532" s="56">
        <v>13</v>
      </c>
      <c r="M1532" s="35">
        <v>5.5339999999999998</v>
      </c>
      <c r="N1532" s="35">
        <v>5.4</v>
      </c>
      <c r="O1532" s="57">
        <v>5.3</v>
      </c>
      <c r="P1532" s="57">
        <v>5.7</v>
      </c>
      <c r="Q1532" s="57">
        <v>5.5</v>
      </c>
      <c r="R1532" s="57"/>
      <c r="S1532" s="24" t="s">
        <v>6186</v>
      </c>
      <c r="T1532" s="26" t="s">
        <v>497</v>
      </c>
      <c r="U1532" s="24"/>
      <c r="V1532" s="46"/>
      <c r="W1532" s="58"/>
      <c r="X1532" s="26"/>
      <c r="Y1532" s="26"/>
      <c r="Z1532" s="26"/>
      <c r="AA1532" s="26"/>
      <c r="AB1532" s="58"/>
      <c r="AC1532" s="24"/>
      <c r="AD1532" s="26" t="s">
        <v>5232</v>
      </c>
      <c r="AE1532" s="26"/>
      <c r="AF1532" s="59"/>
      <c r="AG1532" s="26"/>
      <c r="AH1532" s="26"/>
      <c r="AI1532" s="26"/>
      <c r="AJ1532" s="26" t="s">
        <v>43</v>
      </c>
      <c r="AK1532" s="24"/>
      <c r="AL1532" s="24"/>
      <c r="AM1532" s="26"/>
      <c r="AN1532" s="26"/>
      <c r="AO1532" s="26"/>
      <c r="AP1532" s="26"/>
      <c r="AQ1532" s="26"/>
      <c r="AR1532" s="26"/>
      <c r="AS1532" s="26" t="s">
        <v>129</v>
      </c>
      <c r="AT1532" s="26"/>
      <c r="AU1532" s="26" t="s">
        <v>128</v>
      </c>
      <c r="AV1532" s="26" t="s">
        <v>128</v>
      </c>
      <c r="AW1532" s="26" t="s">
        <v>128</v>
      </c>
      <c r="AX1532" s="26" t="s">
        <v>128</v>
      </c>
      <c r="AY1532" s="26"/>
      <c r="AZ1532" s="26" t="s">
        <v>5233</v>
      </c>
      <c r="BA1532" s="39" t="s">
        <v>5234</v>
      </c>
    </row>
    <row r="1533" spans="1:53" ht="16.05" customHeight="1" x14ac:dyDescent="0.3">
      <c r="A1533" s="23">
        <v>2015</v>
      </c>
      <c r="B1533" s="24" t="s">
        <v>187</v>
      </c>
      <c r="C1533" s="24" t="s">
        <v>188</v>
      </c>
      <c r="D1533" s="24" t="s">
        <v>3482</v>
      </c>
      <c r="E1533" s="25">
        <v>42216</v>
      </c>
      <c r="F1533" s="38">
        <v>0.42121990740740739</v>
      </c>
      <c r="G1533" s="22">
        <v>42216</v>
      </c>
      <c r="H1533" s="37">
        <v>0.60871527777777779</v>
      </c>
      <c r="I1533" s="34" t="s">
        <v>6250</v>
      </c>
      <c r="J1533" s="43">
        <v>29.94</v>
      </c>
      <c r="K1533" s="43">
        <v>57.51</v>
      </c>
      <c r="L1533" s="56">
        <v>24.4</v>
      </c>
      <c r="M1533" s="35">
        <v>5.4340000000000002</v>
      </c>
      <c r="N1533" s="43"/>
      <c r="O1533" s="57"/>
      <c r="P1533" s="57">
        <v>5.2</v>
      </c>
      <c r="Q1533" s="57"/>
      <c r="R1533" s="57">
        <v>5.5</v>
      </c>
      <c r="S1533" s="24" t="s">
        <v>5355</v>
      </c>
      <c r="T1533" s="26"/>
      <c r="U1533" s="24" t="s">
        <v>867</v>
      </c>
      <c r="V1533" s="58"/>
      <c r="W1533" s="58"/>
      <c r="X1533" s="26">
        <v>0</v>
      </c>
      <c r="Y1533" s="26">
        <v>0</v>
      </c>
      <c r="Z1533" s="26">
        <v>27</v>
      </c>
      <c r="AA1533" s="26"/>
      <c r="AB1533" s="58"/>
      <c r="AC1533" s="24"/>
      <c r="AD1533" s="26" t="s">
        <v>2152</v>
      </c>
      <c r="AE1533" s="26">
        <v>1</v>
      </c>
      <c r="AF1533" s="26"/>
      <c r="AG1533" s="26"/>
      <c r="AH1533" s="26"/>
      <c r="AI1533" s="26"/>
      <c r="AJ1533" s="26" t="s">
        <v>1631</v>
      </c>
      <c r="AK1533" s="24"/>
      <c r="AL1533" s="24"/>
      <c r="AM1533" s="26"/>
      <c r="AN1533" s="26"/>
      <c r="AO1533" s="26"/>
      <c r="AP1533" s="26"/>
      <c r="AQ1533" s="26"/>
      <c r="AR1533" s="26" t="s">
        <v>129</v>
      </c>
      <c r="AS1533" s="26"/>
      <c r="AT1533" s="26"/>
      <c r="AU1533" s="26" t="s">
        <v>128</v>
      </c>
      <c r="AV1533" s="26" t="s">
        <v>128</v>
      </c>
      <c r="AW1533" s="26" t="s">
        <v>128</v>
      </c>
      <c r="AX1533" s="26" t="s">
        <v>129</v>
      </c>
      <c r="AY1533" s="26"/>
      <c r="AZ1533" s="26" t="s">
        <v>4298</v>
      </c>
      <c r="BA1533" s="41"/>
    </row>
    <row r="1534" spans="1:53" ht="16.05" customHeight="1" x14ac:dyDescent="0.3">
      <c r="A1534" s="23">
        <v>2015</v>
      </c>
      <c r="B1534" s="24" t="s">
        <v>357</v>
      </c>
      <c r="C1534" s="24" t="s">
        <v>648</v>
      </c>
      <c r="D1534" s="24" t="s">
        <v>4299</v>
      </c>
      <c r="E1534" s="25">
        <v>42219</v>
      </c>
      <c r="F1534" s="38">
        <v>0.55280555555555555</v>
      </c>
      <c r="G1534" s="22">
        <v>42219</v>
      </c>
      <c r="H1534" s="37">
        <v>0.76113425925925926</v>
      </c>
      <c r="I1534" s="34" t="s">
        <v>6250</v>
      </c>
      <c r="J1534" s="43">
        <v>27.37</v>
      </c>
      <c r="K1534" s="43">
        <v>66.02</v>
      </c>
      <c r="L1534" s="56">
        <v>12</v>
      </c>
      <c r="M1534" s="35">
        <v>5.3940000000000001</v>
      </c>
      <c r="N1534" s="43"/>
      <c r="O1534" s="57"/>
      <c r="P1534" s="57">
        <v>5.3</v>
      </c>
      <c r="Q1534" s="57"/>
      <c r="R1534" s="57">
        <v>5.5</v>
      </c>
      <c r="S1534" s="24" t="s">
        <v>5345</v>
      </c>
      <c r="T1534" s="26"/>
      <c r="U1534" s="24" t="s">
        <v>867</v>
      </c>
      <c r="V1534" s="58"/>
      <c r="W1534" s="58"/>
      <c r="X1534" s="26">
        <v>0</v>
      </c>
      <c r="Y1534" s="26">
        <v>0</v>
      </c>
      <c r="Z1534" s="26">
        <v>0</v>
      </c>
      <c r="AA1534" s="26"/>
      <c r="AB1534" s="58"/>
      <c r="AC1534" s="24"/>
      <c r="AD1534" s="26" t="s">
        <v>1050</v>
      </c>
      <c r="AE1534" s="26">
        <v>0</v>
      </c>
      <c r="AF1534" s="26"/>
      <c r="AG1534" s="26"/>
      <c r="AH1534" s="26"/>
      <c r="AI1534" s="26"/>
      <c r="AJ1534" s="26" t="s">
        <v>3493</v>
      </c>
      <c r="AK1534" s="24"/>
      <c r="AL1534" s="24" t="s">
        <v>3971</v>
      </c>
      <c r="AM1534" s="26"/>
      <c r="AN1534" s="26"/>
      <c r="AO1534" s="26"/>
      <c r="AP1534" s="26"/>
      <c r="AQ1534" s="26"/>
      <c r="AR1534" s="26" t="s">
        <v>129</v>
      </c>
      <c r="AS1534" s="26"/>
      <c r="AT1534" s="26"/>
      <c r="AU1534" s="26" t="s">
        <v>128</v>
      </c>
      <c r="AV1534" s="26" t="s">
        <v>128</v>
      </c>
      <c r="AW1534" s="26" t="s">
        <v>128</v>
      </c>
      <c r="AX1534" s="26" t="s">
        <v>129</v>
      </c>
      <c r="AY1534" s="26"/>
      <c r="AZ1534" s="26" t="s">
        <v>4300</v>
      </c>
      <c r="BA1534" s="41"/>
    </row>
    <row r="1535" spans="1:53" ht="16.05" customHeight="1" x14ac:dyDescent="0.3">
      <c r="A1535" s="23">
        <v>2015</v>
      </c>
      <c r="B1535" s="24" t="s">
        <v>130</v>
      </c>
      <c r="C1535" s="24" t="s">
        <v>131</v>
      </c>
      <c r="D1535" s="24" t="s">
        <v>1867</v>
      </c>
      <c r="E1535" s="25">
        <v>42220</v>
      </c>
      <c r="F1535" s="38">
        <v>0.18432916666666666</v>
      </c>
      <c r="G1535" s="22">
        <v>42220</v>
      </c>
      <c r="H1535" s="37">
        <v>0.51766203703703706</v>
      </c>
      <c r="I1535" s="34" t="s">
        <v>6250</v>
      </c>
      <c r="J1535" s="43">
        <v>40.408999999999999</v>
      </c>
      <c r="K1535" s="43">
        <v>122.379</v>
      </c>
      <c r="L1535" s="56">
        <v>0</v>
      </c>
      <c r="M1535" s="43">
        <v>4.67</v>
      </c>
      <c r="N1535" s="43"/>
      <c r="O1535" s="57"/>
      <c r="P1535" s="57">
        <v>4.5999999999999996</v>
      </c>
      <c r="Q1535" s="57">
        <v>3.6</v>
      </c>
      <c r="R1535" s="57">
        <v>4.2</v>
      </c>
      <c r="S1535" s="67" t="s">
        <v>5110</v>
      </c>
      <c r="T1535" s="26"/>
      <c r="U1535" s="24" t="s">
        <v>867</v>
      </c>
      <c r="V1535" s="58"/>
      <c r="W1535" s="58"/>
      <c r="X1535" s="26">
        <v>0</v>
      </c>
      <c r="Y1535" s="26">
        <v>0</v>
      </c>
      <c r="Z1535" s="26">
        <v>0</v>
      </c>
      <c r="AA1535" s="26"/>
      <c r="AB1535" s="58"/>
      <c r="AC1535" s="24"/>
      <c r="AD1535" s="26">
        <v>200</v>
      </c>
      <c r="AE1535" s="26">
        <v>0</v>
      </c>
      <c r="AF1535" s="26"/>
      <c r="AG1535" s="26"/>
      <c r="AH1535" s="26"/>
      <c r="AI1535" s="26"/>
      <c r="AJ1535" s="26" t="s">
        <v>1631</v>
      </c>
      <c r="AK1535" s="24"/>
      <c r="AL1535" s="24"/>
      <c r="AM1535" s="26"/>
      <c r="AN1535" s="26"/>
      <c r="AO1535" s="26"/>
      <c r="AP1535" s="26"/>
      <c r="AQ1535" s="26"/>
      <c r="AR1535" s="26" t="s">
        <v>129</v>
      </c>
      <c r="AS1535" s="26"/>
      <c r="AT1535" s="26"/>
      <c r="AU1535" s="26" t="s">
        <v>128</v>
      </c>
      <c r="AV1535" s="26" t="s">
        <v>128</v>
      </c>
      <c r="AW1535" s="26" t="s">
        <v>128</v>
      </c>
      <c r="AX1535" s="26" t="s">
        <v>129</v>
      </c>
      <c r="AY1535" s="26"/>
      <c r="AZ1535" s="26" t="s">
        <v>4301</v>
      </c>
      <c r="BA1535" s="41"/>
    </row>
    <row r="1536" spans="1:53" ht="16.05" customHeight="1" x14ac:dyDescent="0.3">
      <c r="A1536" s="23">
        <v>2015</v>
      </c>
      <c r="B1536" s="24" t="s">
        <v>443</v>
      </c>
      <c r="C1536" s="24" t="s">
        <v>1108</v>
      </c>
      <c r="D1536" s="24" t="s">
        <v>4302</v>
      </c>
      <c r="E1536" s="25">
        <v>42225</v>
      </c>
      <c r="F1536" s="38">
        <v>0.29578703703703707</v>
      </c>
      <c r="G1536" s="22">
        <v>42225</v>
      </c>
      <c r="H1536" s="37">
        <v>4.5787037037037036E-2</v>
      </c>
      <c r="I1536" s="34" t="s">
        <v>6250</v>
      </c>
      <c r="J1536" s="43">
        <v>13.698</v>
      </c>
      <c r="K1536" s="43">
        <v>-88.268000000000001</v>
      </c>
      <c r="L1536" s="56">
        <v>15</v>
      </c>
      <c r="M1536" s="43">
        <v>4.4000000000000004</v>
      </c>
      <c r="N1536" s="43"/>
      <c r="O1536" s="57"/>
      <c r="P1536" s="57">
        <v>4.5</v>
      </c>
      <c r="Q1536" s="57"/>
      <c r="R1536" s="57">
        <v>3.9</v>
      </c>
      <c r="S1536" s="24" t="s">
        <v>5438</v>
      </c>
      <c r="T1536" s="26"/>
      <c r="U1536" s="24" t="s">
        <v>867</v>
      </c>
      <c r="V1536" s="58"/>
      <c r="W1536" s="58"/>
      <c r="X1536" s="26">
        <v>0</v>
      </c>
      <c r="Y1536" s="26">
        <v>0</v>
      </c>
      <c r="Z1536" s="26">
        <v>4</v>
      </c>
      <c r="AA1536" s="26"/>
      <c r="AB1536" s="58"/>
      <c r="AC1536" s="24"/>
      <c r="AD1536" s="26">
        <v>92</v>
      </c>
      <c r="AE1536" s="26">
        <v>0</v>
      </c>
      <c r="AF1536" s="26"/>
      <c r="AG1536" s="26"/>
      <c r="AH1536" s="26"/>
      <c r="AI1536" s="26"/>
      <c r="AJ1536" s="26" t="s">
        <v>1631</v>
      </c>
      <c r="AK1536" s="24"/>
      <c r="AL1536" s="24"/>
      <c r="AM1536" s="26"/>
      <c r="AN1536" s="26"/>
      <c r="AO1536" s="26"/>
      <c r="AP1536" s="26"/>
      <c r="AQ1536" s="26"/>
      <c r="AR1536" s="26" t="s">
        <v>129</v>
      </c>
      <c r="AS1536" s="26"/>
      <c r="AT1536" s="26"/>
      <c r="AU1536" s="26" t="s">
        <v>128</v>
      </c>
      <c r="AV1536" s="26" t="s">
        <v>128</v>
      </c>
      <c r="AW1536" s="26" t="s">
        <v>128</v>
      </c>
      <c r="AX1536" s="26" t="s">
        <v>129</v>
      </c>
      <c r="AY1536" s="26"/>
      <c r="AZ1536" s="26" t="s">
        <v>4303</v>
      </c>
      <c r="BA1536" s="41"/>
    </row>
    <row r="1537" spans="1:53" ht="16.05" customHeight="1" x14ac:dyDescent="0.3">
      <c r="A1537" s="23">
        <v>2015</v>
      </c>
      <c r="B1537" s="24" t="s">
        <v>130</v>
      </c>
      <c r="C1537" s="24" t="s">
        <v>131</v>
      </c>
      <c r="D1537" s="24" t="s">
        <v>253</v>
      </c>
      <c r="E1537" s="25">
        <v>42226</v>
      </c>
      <c r="F1537" s="38">
        <v>0.31624513888888889</v>
      </c>
      <c r="G1537" s="22">
        <v>42226</v>
      </c>
      <c r="H1537" s="37">
        <v>0.64958333333333329</v>
      </c>
      <c r="I1537" s="34" t="s">
        <v>6250</v>
      </c>
      <c r="J1537" s="43">
        <v>41.762</v>
      </c>
      <c r="K1537" s="43">
        <v>87.801000000000002</v>
      </c>
      <c r="L1537" s="56">
        <v>0</v>
      </c>
      <c r="M1537" s="43">
        <v>5.14</v>
      </c>
      <c r="N1537" s="43"/>
      <c r="O1537" s="57"/>
      <c r="P1537" s="57">
        <v>5</v>
      </c>
      <c r="Q1537" s="57">
        <v>3.6</v>
      </c>
      <c r="R1537" s="57">
        <v>4.5999999999999996</v>
      </c>
      <c r="S1537" s="67" t="s">
        <v>5110</v>
      </c>
      <c r="T1537" s="26"/>
      <c r="U1537" s="24" t="s">
        <v>867</v>
      </c>
      <c r="V1537" s="58"/>
      <c r="W1537" s="58"/>
      <c r="X1537" s="26">
        <v>0</v>
      </c>
      <c r="Y1537" s="26">
        <v>0</v>
      </c>
      <c r="Z1537" s="26">
        <v>0</v>
      </c>
      <c r="AA1537" s="26"/>
      <c r="AB1537" s="58"/>
      <c r="AC1537" s="24"/>
      <c r="AD1537" s="26">
        <v>25</v>
      </c>
      <c r="AE1537" s="26">
        <v>0</v>
      </c>
      <c r="AF1537" s="26"/>
      <c r="AG1537" s="26"/>
      <c r="AH1537" s="26"/>
      <c r="AI1537" s="26"/>
      <c r="AJ1537" s="26" t="s">
        <v>1631</v>
      </c>
      <c r="AK1537" s="24"/>
      <c r="AL1537" s="24"/>
      <c r="AM1537" s="26"/>
      <c r="AN1537" s="26"/>
      <c r="AO1537" s="26"/>
      <c r="AP1537" s="26"/>
      <c r="AQ1537" s="26"/>
      <c r="AR1537" s="26" t="s">
        <v>129</v>
      </c>
      <c r="AS1537" s="26"/>
      <c r="AT1537" s="26"/>
      <c r="AU1537" s="26" t="s">
        <v>128</v>
      </c>
      <c r="AV1537" s="26" t="s">
        <v>128</v>
      </c>
      <c r="AW1537" s="26" t="s">
        <v>128</v>
      </c>
      <c r="AX1537" s="26" t="s">
        <v>129</v>
      </c>
      <c r="AY1537" s="26"/>
      <c r="AZ1537" s="26" t="s">
        <v>4304</v>
      </c>
      <c r="BA1537" s="41"/>
    </row>
    <row r="1538" spans="1:53" ht="16.05" customHeight="1" x14ac:dyDescent="0.3">
      <c r="A1538" s="23">
        <v>2015</v>
      </c>
      <c r="B1538" s="24" t="s">
        <v>187</v>
      </c>
      <c r="C1538" s="24" t="s">
        <v>188</v>
      </c>
      <c r="D1538" s="24" t="s">
        <v>4305</v>
      </c>
      <c r="E1538" s="25">
        <v>42226</v>
      </c>
      <c r="F1538" s="38">
        <v>0.67190543981481488</v>
      </c>
      <c r="G1538" s="22">
        <v>42226</v>
      </c>
      <c r="H1538" s="37">
        <v>0.85940972222222223</v>
      </c>
      <c r="I1538" s="34" t="s">
        <v>6250</v>
      </c>
      <c r="J1538" s="43">
        <v>36.712000000000003</v>
      </c>
      <c r="K1538" s="43">
        <v>55.195</v>
      </c>
      <c r="L1538" s="56">
        <v>0</v>
      </c>
      <c r="M1538" s="43">
        <v>3.98</v>
      </c>
      <c r="N1538" s="43"/>
      <c r="O1538" s="57"/>
      <c r="P1538" s="57">
        <v>4</v>
      </c>
      <c r="Q1538" s="57">
        <v>3.1</v>
      </c>
      <c r="R1538" s="57">
        <v>4.2</v>
      </c>
      <c r="S1538" s="67" t="s">
        <v>5110</v>
      </c>
      <c r="T1538" s="26"/>
      <c r="U1538" s="24" t="s">
        <v>867</v>
      </c>
      <c r="V1538" s="58"/>
      <c r="W1538" s="58"/>
      <c r="X1538" s="26">
        <v>0</v>
      </c>
      <c r="Y1538" s="26">
        <v>0</v>
      </c>
      <c r="Z1538" s="26">
        <v>0</v>
      </c>
      <c r="AA1538" s="26"/>
      <c r="AB1538" s="58"/>
      <c r="AC1538" s="24"/>
      <c r="AD1538" s="26" t="s">
        <v>1050</v>
      </c>
      <c r="AE1538" s="26">
        <v>0</v>
      </c>
      <c r="AF1538" s="26"/>
      <c r="AG1538" s="26"/>
      <c r="AH1538" s="26"/>
      <c r="AI1538" s="26"/>
      <c r="AJ1538" s="26" t="s">
        <v>3476</v>
      </c>
      <c r="AK1538" s="24"/>
      <c r="AL1538" s="24" t="s">
        <v>4308</v>
      </c>
      <c r="AM1538" s="26"/>
      <c r="AN1538" s="26"/>
      <c r="AO1538" s="26"/>
      <c r="AP1538" s="26"/>
      <c r="AQ1538" s="26"/>
      <c r="AR1538" s="26" t="s">
        <v>129</v>
      </c>
      <c r="AS1538" s="26"/>
      <c r="AT1538" s="26"/>
      <c r="AU1538" s="26" t="s">
        <v>128</v>
      </c>
      <c r="AV1538" s="26" t="s">
        <v>128</v>
      </c>
      <c r="AW1538" s="26" t="s">
        <v>128</v>
      </c>
      <c r="AX1538" s="26" t="s">
        <v>129</v>
      </c>
      <c r="AY1538" s="26"/>
      <c r="AZ1538" s="26" t="s">
        <v>4307</v>
      </c>
      <c r="BA1538" s="41"/>
    </row>
    <row r="1539" spans="1:53" ht="16.05" customHeight="1" x14ac:dyDescent="0.3">
      <c r="A1539" s="23">
        <v>2015</v>
      </c>
      <c r="B1539" s="24" t="s">
        <v>218</v>
      </c>
      <c r="C1539" s="24" t="s">
        <v>426</v>
      </c>
      <c r="D1539" s="24" t="s">
        <v>4310</v>
      </c>
      <c r="E1539" s="25">
        <v>42233</v>
      </c>
      <c r="F1539" s="38">
        <v>0.3036712962962963</v>
      </c>
      <c r="G1539" s="25">
        <v>42233</v>
      </c>
      <c r="H1539" s="38">
        <v>0.67866898148148147</v>
      </c>
      <c r="I1539" s="34" t="s">
        <v>6252</v>
      </c>
      <c r="J1539" s="43">
        <v>-3.7</v>
      </c>
      <c r="K1539" s="43">
        <v>128.87</v>
      </c>
      <c r="L1539" s="56">
        <v>22.3</v>
      </c>
      <c r="M1539" s="35">
        <v>4.95</v>
      </c>
      <c r="N1539" s="43"/>
      <c r="O1539" s="57"/>
      <c r="P1539" s="57">
        <v>4.8</v>
      </c>
      <c r="Q1539" s="57"/>
      <c r="R1539" s="57">
        <v>5</v>
      </c>
      <c r="S1539" s="24" t="s">
        <v>5346</v>
      </c>
      <c r="T1539" s="26"/>
      <c r="U1539" s="24" t="s">
        <v>867</v>
      </c>
      <c r="V1539" s="58"/>
      <c r="W1539" s="58"/>
      <c r="X1539" s="26">
        <v>0</v>
      </c>
      <c r="Y1539" s="26">
        <v>0</v>
      </c>
      <c r="Z1539" s="26">
        <v>0</v>
      </c>
      <c r="AA1539" s="26"/>
      <c r="AB1539" s="58"/>
      <c r="AC1539" s="24"/>
      <c r="AD1539" s="26">
        <v>4</v>
      </c>
      <c r="AE1539" s="26">
        <v>0</v>
      </c>
      <c r="AF1539" s="26"/>
      <c r="AG1539" s="26"/>
      <c r="AH1539" s="26"/>
      <c r="AI1539" s="26"/>
      <c r="AJ1539" s="26" t="s">
        <v>1631</v>
      </c>
      <c r="AK1539" s="24"/>
      <c r="AL1539" s="24"/>
      <c r="AM1539" s="26"/>
      <c r="AN1539" s="26"/>
      <c r="AO1539" s="26"/>
      <c r="AP1539" s="26"/>
      <c r="AQ1539" s="26"/>
      <c r="AR1539" s="26" t="s">
        <v>129</v>
      </c>
      <c r="AS1539" s="26"/>
      <c r="AT1539" s="26"/>
      <c r="AU1539" s="26" t="s">
        <v>128</v>
      </c>
      <c r="AV1539" s="26" t="s">
        <v>128</v>
      </c>
      <c r="AW1539" s="26" t="s">
        <v>128</v>
      </c>
      <c r="AX1539" s="26" t="s">
        <v>129</v>
      </c>
      <c r="AY1539" s="26"/>
      <c r="AZ1539" s="26" t="s">
        <v>4311</v>
      </c>
      <c r="BA1539" s="41"/>
    </row>
    <row r="1540" spans="1:53" ht="16.05" customHeight="1" x14ac:dyDescent="0.3">
      <c r="A1540" s="23">
        <v>2015</v>
      </c>
      <c r="B1540" s="24" t="s">
        <v>148</v>
      </c>
      <c r="C1540" s="24" t="s">
        <v>191</v>
      </c>
      <c r="D1540" s="24" t="s">
        <v>3596</v>
      </c>
      <c r="E1540" s="25">
        <v>42233</v>
      </c>
      <c r="F1540" s="38">
        <v>0.57588912037037032</v>
      </c>
      <c r="G1540" s="22">
        <v>42233</v>
      </c>
      <c r="H1540" s="37">
        <v>0.28422453703703704</v>
      </c>
      <c r="I1540" s="34" t="s">
        <v>6250</v>
      </c>
      <c r="J1540" s="43">
        <v>37.786999999999999</v>
      </c>
      <c r="K1540" s="43">
        <v>-122.188</v>
      </c>
      <c r="L1540" s="56">
        <v>0</v>
      </c>
      <c r="M1540" s="43">
        <v>4.3019999999999996</v>
      </c>
      <c r="N1540" s="43"/>
      <c r="O1540" s="57"/>
      <c r="P1540" s="57">
        <v>4.4000000000000004</v>
      </c>
      <c r="Q1540" s="57">
        <v>3.3</v>
      </c>
      <c r="R1540" s="57">
        <v>4</v>
      </c>
      <c r="S1540" s="67" t="s">
        <v>6047</v>
      </c>
      <c r="T1540" s="26" t="s">
        <v>139</v>
      </c>
      <c r="U1540" s="24" t="s">
        <v>867</v>
      </c>
      <c r="V1540" s="58"/>
      <c r="W1540" s="58"/>
      <c r="X1540" s="26">
        <v>0</v>
      </c>
      <c r="Y1540" s="26">
        <v>0</v>
      </c>
      <c r="Z1540" s="26">
        <v>0</v>
      </c>
      <c r="AA1540" s="26"/>
      <c r="AB1540" s="58"/>
      <c r="AC1540" s="24"/>
      <c r="AD1540" s="26">
        <v>2</v>
      </c>
      <c r="AE1540" s="26">
        <v>0</v>
      </c>
      <c r="AF1540" s="26"/>
      <c r="AG1540" s="26"/>
      <c r="AH1540" s="26"/>
      <c r="AI1540" s="26"/>
      <c r="AJ1540" s="26" t="s">
        <v>3493</v>
      </c>
      <c r="AK1540" s="24"/>
      <c r="AL1540" s="24" t="s">
        <v>4270</v>
      </c>
      <c r="AM1540" s="26"/>
      <c r="AN1540" s="26"/>
      <c r="AO1540" s="26"/>
      <c r="AP1540" s="26"/>
      <c r="AQ1540" s="26"/>
      <c r="AR1540" s="26" t="s">
        <v>129</v>
      </c>
      <c r="AS1540" s="26"/>
      <c r="AT1540" s="26"/>
      <c r="AU1540" s="26" t="s">
        <v>128</v>
      </c>
      <c r="AV1540" s="26" t="s">
        <v>128</v>
      </c>
      <c r="AW1540" s="26" t="s">
        <v>128</v>
      </c>
      <c r="AX1540" s="26" t="s">
        <v>129</v>
      </c>
      <c r="AY1540" s="26"/>
      <c r="AZ1540" s="26" t="s">
        <v>4309</v>
      </c>
      <c r="BA1540" s="41"/>
    </row>
    <row r="1541" spans="1:53" ht="16.05" customHeight="1" x14ac:dyDescent="0.3">
      <c r="A1541" s="23">
        <v>2015</v>
      </c>
      <c r="B1541" s="24" t="s">
        <v>357</v>
      </c>
      <c r="C1541" s="24" t="s">
        <v>1480</v>
      </c>
      <c r="D1541" s="24" t="s">
        <v>4255</v>
      </c>
      <c r="E1541" s="25">
        <v>42236</v>
      </c>
      <c r="F1541" s="38">
        <v>0.25199942129629632</v>
      </c>
      <c r="G1541" s="22">
        <v>42236</v>
      </c>
      <c r="H1541" s="37">
        <v>0.49158564814814815</v>
      </c>
      <c r="I1541" s="34" t="s">
        <v>6250</v>
      </c>
      <c r="J1541" s="43">
        <v>27.919</v>
      </c>
      <c r="K1541" s="43">
        <v>85.521000000000001</v>
      </c>
      <c r="L1541" s="56">
        <v>0</v>
      </c>
      <c r="M1541" s="43">
        <v>4.3019999999999996</v>
      </c>
      <c r="N1541" s="43"/>
      <c r="O1541" s="57">
        <v>4.7</v>
      </c>
      <c r="P1541" s="57"/>
      <c r="Q1541" s="57">
        <v>3.3</v>
      </c>
      <c r="R1541" s="57">
        <v>4.8</v>
      </c>
      <c r="S1541" s="67" t="s">
        <v>6047</v>
      </c>
      <c r="T1541" s="26"/>
      <c r="U1541" s="24" t="s">
        <v>867</v>
      </c>
      <c r="V1541" s="58"/>
      <c r="W1541" s="58"/>
      <c r="X1541" s="26">
        <v>1</v>
      </c>
      <c r="Y1541" s="26">
        <v>0</v>
      </c>
      <c r="Z1541" s="26">
        <v>0</v>
      </c>
      <c r="AA1541" s="26"/>
      <c r="AB1541" s="58"/>
      <c r="AC1541" s="24" t="s">
        <v>3560</v>
      </c>
      <c r="AD1541" s="26">
        <v>0</v>
      </c>
      <c r="AE1541" s="26">
        <v>0</v>
      </c>
      <c r="AF1541" s="26"/>
      <c r="AG1541" s="26"/>
      <c r="AH1541" s="26" t="s">
        <v>129</v>
      </c>
      <c r="AI1541" s="26"/>
      <c r="AJ1541" s="26" t="s">
        <v>3599</v>
      </c>
      <c r="AK1541" s="24"/>
      <c r="AL1541" s="24" t="s">
        <v>4247</v>
      </c>
      <c r="AM1541" s="26"/>
      <c r="AN1541" s="26"/>
      <c r="AO1541" s="26"/>
      <c r="AP1541" s="26"/>
      <c r="AQ1541" s="26"/>
      <c r="AR1541" s="26" t="s">
        <v>129</v>
      </c>
      <c r="AS1541" s="26"/>
      <c r="AT1541" s="26"/>
      <c r="AU1541" s="26" t="s">
        <v>128</v>
      </c>
      <c r="AV1541" s="26" t="s">
        <v>128</v>
      </c>
      <c r="AW1541" s="26" t="s">
        <v>128</v>
      </c>
      <c r="AX1541" s="26" t="s">
        <v>129</v>
      </c>
      <c r="AY1541" s="26"/>
      <c r="AZ1541" s="26" t="s">
        <v>4312</v>
      </c>
      <c r="BA1541" s="41" t="s">
        <v>5657</v>
      </c>
    </row>
    <row r="1542" spans="1:53" ht="16.05" customHeight="1" x14ac:dyDescent="0.3">
      <c r="A1542" s="23">
        <v>2015</v>
      </c>
      <c r="B1542" s="24" t="s">
        <v>269</v>
      </c>
      <c r="C1542" s="24" t="s">
        <v>409</v>
      </c>
      <c r="D1542" s="24" t="s">
        <v>4313</v>
      </c>
      <c r="E1542" s="25">
        <v>42237</v>
      </c>
      <c r="F1542" s="38">
        <v>0.59463888888888883</v>
      </c>
      <c r="G1542" s="22">
        <v>42237</v>
      </c>
      <c r="H1542" s="37">
        <v>0.3863078703703704</v>
      </c>
      <c r="I1542" s="34" t="s">
        <v>6250</v>
      </c>
      <c r="J1542" s="43">
        <v>4.4320000000000004</v>
      </c>
      <c r="K1542" s="43">
        <v>-75.688000000000002</v>
      </c>
      <c r="L1542" s="56">
        <v>0.9</v>
      </c>
      <c r="M1542" s="43">
        <v>4.0999999999999996</v>
      </c>
      <c r="N1542" s="43"/>
      <c r="O1542" s="57"/>
      <c r="P1542" s="57">
        <v>4.3</v>
      </c>
      <c r="Q1542" s="57"/>
      <c r="R1542" s="57">
        <v>4.2</v>
      </c>
      <c r="S1542" s="24" t="s">
        <v>5430</v>
      </c>
      <c r="T1542" s="26"/>
      <c r="U1542" s="24" t="s">
        <v>867</v>
      </c>
      <c r="V1542" s="58"/>
      <c r="W1542" s="58"/>
      <c r="X1542" s="26">
        <v>0</v>
      </c>
      <c r="Y1542" s="26">
        <v>0</v>
      </c>
      <c r="Z1542" s="26">
        <v>0</v>
      </c>
      <c r="AA1542" s="26"/>
      <c r="AB1542" s="58"/>
      <c r="AC1542" s="24"/>
      <c r="AD1542" s="26" t="s">
        <v>4143</v>
      </c>
      <c r="AE1542" s="26">
        <v>0</v>
      </c>
      <c r="AF1542" s="26"/>
      <c r="AG1542" s="26"/>
      <c r="AH1542" s="26"/>
      <c r="AI1542" s="26"/>
      <c r="AJ1542" s="26" t="s">
        <v>1631</v>
      </c>
      <c r="AK1542" s="24"/>
      <c r="AL1542" s="24"/>
      <c r="AM1542" s="26"/>
      <c r="AN1542" s="26"/>
      <c r="AO1542" s="26"/>
      <c r="AP1542" s="26"/>
      <c r="AQ1542" s="26"/>
      <c r="AR1542" s="26" t="s">
        <v>129</v>
      </c>
      <c r="AS1542" s="26"/>
      <c r="AT1542" s="26"/>
      <c r="AU1542" s="26" t="s">
        <v>128</v>
      </c>
      <c r="AV1542" s="26" t="s">
        <v>128</v>
      </c>
      <c r="AW1542" s="26" t="s">
        <v>128</v>
      </c>
      <c r="AX1542" s="26" t="s">
        <v>129</v>
      </c>
      <c r="AY1542" s="26"/>
      <c r="AZ1542" s="26" t="s">
        <v>4314</v>
      </c>
      <c r="BA1542" s="41"/>
    </row>
    <row r="1543" spans="1:53" ht="16.05" customHeight="1" x14ac:dyDescent="0.3">
      <c r="A1543" s="23">
        <v>2015</v>
      </c>
      <c r="B1543" s="24" t="s">
        <v>187</v>
      </c>
      <c r="C1543" s="24" t="s">
        <v>188</v>
      </c>
      <c r="D1543" s="24" t="s">
        <v>3458</v>
      </c>
      <c r="E1543" s="25">
        <v>42241</v>
      </c>
      <c r="F1543" s="38">
        <v>0.73371493055555559</v>
      </c>
      <c r="G1543" s="22">
        <v>42241</v>
      </c>
      <c r="H1543" s="37">
        <v>0.92121527777777779</v>
      </c>
      <c r="I1543" s="34" t="s">
        <v>6250</v>
      </c>
      <c r="J1543" s="43">
        <v>35.448</v>
      </c>
      <c r="K1543" s="43">
        <v>52.481000000000002</v>
      </c>
      <c r="L1543" s="56">
        <v>0</v>
      </c>
      <c r="M1543" s="43">
        <v>4.67</v>
      </c>
      <c r="N1543" s="43"/>
      <c r="O1543" s="57"/>
      <c r="P1543" s="57">
        <v>4.5999999999999996</v>
      </c>
      <c r="Q1543" s="57">
        <v>3.7</v>
      </c>
      <c r="R1543" s="57">
        <v>4.5999999999999996</v>
      </c>
      <c r="S1543" s="67" t="s">
        <v>5110</v>
      </c>
      <c r="T1543" s="26"/>
      <c r="U1543" s="24" t="s">
        <v>867</v>
      </c>
      <c r="V1543" s="58"/>
      <c r="W1543" s="58"/>
      <c r="X1543" s="26">
        <v>0</v>
      </c>
      <c r="Y1543" s="26">
        <v>0</v>
      </c>
      <c r="Z1543" s="26">
        <v>1</v>
      </c>
      <c r="AA1543" s="26"/>
      <c r="AB1543" s="58"/>
      <c r="AC1543" s="24"/>
      <c r="AD1543" s="26">
        <v>0</v>
      </c>
      <c r="AE1543" s="26">
        <v>0</v>
      </c>
      <c r="AF1543" s="26"/>
      <c r="AG1543" s="26" t="s">
        <v>129</v>
      </c>
      <c r="AH1543" s="26"/>
      <c r="AI1543" s="26"/>
      <c r="AJ1543" s="26" t="s">
        <v>1631</v>
      </c>
      <c r="AK1543" s="24"/>
      <c r="AL1543" s="24"/>
      <c r="AM1543" s="26"/>
      <c r="AN1543" s="26"/>
      <c r="AO1543" s="26"/>
      <c r="AP1543" s="26"/>
      <c r="AQ1543" s="26"/>
      <c r="AR1543" s="26" t="s">
        <v>129</v>
      </c>
      <c r="AS1543" s="26"/>
      <c r="AT1543" s="26"/>
      <c r="AU1543" s="26" t="s">
        <v>128</v>
      </c>
      <c r="AV1543" s="26" t="s">
        <v>128</v>
      </c>
      <c r="AW1543" s="26" t="s">
        <v>128</v>
      </c>
      <c r="AX1543" s="26" t="s">
        <v>129</v>
      </c>
      <c r="AY1543" s="26"/>
      <c r="AZ1543" s="26" t="s">
        <v>4315</v>
      </c>
      <c r="BA1543" s="41"/>
    </row>
    <row r="1544" spans="1:53" ht="16.05" customHeight="1" x14ac:dyDescent="0.3">
      <c r="A1544" s="26">
        <v>2015</v>
      </c>
      <c r="B1544" s="24" t="s">
        <v>357</v>
      </c>
      <c r="C1544" s="24" t="s">
        <v>358</v>
      </c>
      <c r="D1544" s="24" t="s">
        <v>4514</v>
      </c>
      <c r="E1544" s="25">
        <v>42242</v>
      </c>
      <c r="F1544" s="38">
        <v>8.1156249999999999E-2</v>
      </c>
      <c r="G1544" s="22">
        <v>42242</v>
      </c>
      <c r="H1544" s="37">
        <v>0.31032407407407409</v>
      </c>
      <c r="I1544" s="34" t="s">
        <v>6250</v>
      </c>
      <c r="J1544" s="26">
        <v>18.706</v>
      </c>
      <c r="K1544" s="26">
        <v>84.391000000000005</v>
      </c>
      <c r="L1544" s="26">
        <v>10</v>
      </c>
      <c r="M1544" s="43">
        <v>4.4000000000000004</v>
      </c>
      <c r="N1544" s="43"/>
      <c r="O1544" s="57">
        <v>4.4000000000000004</v>
      </c>
      <c r="P1544" s="57"/>
      <c r="Q1544" s="57"/>
      <c r="R1544" s="57">
        <v>3.3</v>
      </c>
      <c r="S1544" s="67" t="s">
        <v>6065</v>
      </c>
      <c r="T1544" s="26"/>
      <c r="U1544" s="24"/>
      <c r="V1544" s="41"/>
      <c r="W1544" s="41"/>
      <c r="X1544" s="26">
        <v>0</v>
      </c>
      <c r="Y1544" s="26">
        <v>0</v>
      </c>
      <c r="Z1544" s="26">
        <v>0</v>
      </c>
      <c r="AA1544" s="26"/>
      <c r="AB1544" s="41"/>
      <c r="AC1544" s="41"/>
      <c r="AD1544" s="26" t="s">
        <v>4143</v>
      </c>
      <c r="AE1544" s="26">
        <v>0</v>
      </c>
      <c r="AF1544" s="41"/>
      <c r="AG1544" s="26"/>
      <c r="AH1544" s="26"/>
      <c r="AI1544" s="26"/>
      <c r="AJ1544" s="26" t="s">
        <v>1631</v>
      </c>
      <c r="AK1544" s="41"/>
      <c r="AL1544" s="24"/>
      <c r="AM1544" s="41"/>
      <c r="AN1544" s="41"/>
      <c r="AO1544" s="41"/>
      <c r="AP1544" s="41"/>
      <c r="AQ1544" s="41"/>
      <c r="AR1544" s="26" t="s">
        <v>129</v>
      </c>
      <c r="AS1544" s="26"/>
      <c r="AT1544" s="26"/>
      <c r="AU1544" s="26" t="s">
        <v>128</v>
      </c>
      <c r="AV1544" s="26" t="s">
        <v>128</v>
      </c>
      <c r="AW1544" s="26" t="s">
        <v>128</v>
      </c>
      <c r="AX1544" s="26" t="s">
        <v>129</v>
      </c>
      <c r="AY1544" s="26"/>
      <c r="AZ1544" s="26" t="s">
        <v>4991</v>
      </c>
      <c r="BA1544" s="41"/>
    </row>
    <row r="1545" spans="1:53" ht="16.05" customHeight="1" x14ac:dyDescent="0.3">
      <c r="A1545" s="23">
        <v>2015</v>
      </c>
      <c r="B1545" s="24" t="s">
        <v>269</v>
      </c>
      <c r="C1545" s="24" t="s">
        <v>270</v>
      </c>
      <c r="D1545" s="24" t="s">
        <v>3287</v>
      </c>
      <c r="E1545" s="25">
        <v>42244</v>
      </c>
      <c r="F1545" s="38">
        <v>0.17494097222222224</v>
      </c>
      <c r="G1545" s="22">
        <v>42243</v>
      </c>
      <c r="H1545" s="37">
        <v>0.96660879629629637</v>
      </c>
      <c r="I1545" s="34" t="s">
        <v>6250</v>
      </c>
      <c r="J1545" s="43">
        <v>-15.81</v>
      </c>
      <c r="K1545" s="43">
        <v>-71.83</v>
      </c>
      <c r="L1545" s="56">
        <v>21.3</v>
      </c>
      <c r="M1545" s="35">
        <v>5.0529999999999999</v>
      </c>
      <c r="N1545" s="43">
        <v>5.0999999999999996</v>
      </c>
      <c r="O1545" s="57"/>
      <c r="P1545" s="57">
        <v>4.9000000000000004</v>
      </c>
      <c r="Q1545" s="57"/>
      <c r="R1545" s="57">
        <v>4.9000000000000004</v>
      </c>
      <c r="S1545" s="24" t="s">
        <v>5569</v>
      </c>
      <c r="T1545" s="26"/>
      <c r="U1545" s="24" t="s">
        <v>867</v>
      </c>
      <c r="V1545" s="58"/>
      <c r="W1545" s="58"/>
      <c r="X1545" s="26">
        <v>0</v>
      </c>
      <c r="Y1545" s="26">
        <v>0</v>
      </c>
      <c r="Z1545" s="26">
        <v>0</v>
      </c>
      <c r="AA1545" s="26"/>
      <c r="AB1545" s="58"/>
      <c r="AC1545" s="24"/>
      <c r="AD1545" s="26" t="s">
        <v>3489</v>
      </c>
      <c r="AE1545" s="26">
        <v>0</v>
      </c>
      <c r="AF1545" s="26"/>
      <c r="AG1545" s="26"/>
      <c r="AH1545" s="26"/>
      <c r="AI1545" s="26"/>
      <c r="AJ1545" s="26" t="s">
        <v>1631</v>
      </c>
      <c r="AK1545" s="24"/>
      <c r="AL1545" s="24"/>
      <c r="AM1545" s="26"/>
      <c r="AN1545" s="26"/>
      <c r="AO1545" s="26"/>
      <c r="AP1545" s="26"/>
      <c r="AQ1545" s="26"/>
      <c r="AR1545" s="26" t="s">
        <v>129</v>
      </c>
      <c r="AS1545" s="26"/>
      <c r="AT1545" s="26"/>
      <c r="AU1545" s="26" t="s">
        <v>128</v>
      </c>
      <c r="AV1545" s="26" t="s">
        <v>128</v>
      </c>
      <c r="AW1545" s="26" t="s">
        <v>128</v>
      </c>
      <c r="AX1545" s="26" t="s">
        <v>129</v>
      </c>
      <c r="AY1545" s="26"/>
      <c r="AZ1545" s="26" t="s">
        <v>4316</v>
      </c>
      <c r="BA1545" s="41"/>
    </row>
    <row r="1546" spans="1:53" ht="16.05" customHeight="1" x14ac:dyDescent="0.3">
      <c r="A1546" s="23">
        <v>2015</v>
      </c>
      <c r="B1546" s="24" t="s">
        <v>187</v>
      </c>
      <c r="C1546" s="24" t="s">
        <v>188</v>
      </c>
      <c r="D1546" s="24" t="s">
        <v>4074</v>
      </c>
      <c r="E1546" s="25">
        <v>42246</v>
      </c>
      <c r="F1546" s="38">
        <v>0.61019444444444437</v>
      </c>
      <c r="G1546" s="22">
        <v>42246</v>
      </c>
      <c r="H1546" s="37">
        <v>0.7976967592592592</v>
      </c>
      <c r="I1546" s="34" t="s">
        <v>6250</v>
      </c>
      <c r="J1546" s="43">
        <v>37</v>
      </c>
      <c r="K1546" s="43">
        <v>57.84</v>
      </c>
      <c r="L1546" s="56">
        <v>12</v>
      </c>
      <c r="M1546" s="35">
        <v>4.859</v>
      </c>
      <c r="N1546" s="43"/>
      <c r="O1546" s="57"/>
      <c r="P1546" s="57">
        <v>4.9000000000000004</v>
      </c>
      <c r="Q1546" s="57"/>
      <c r="R1546" s="57">
        <v>4.7</v>
      </c>
      <c r="S1546" s="24" t="s">
        <v>5542</v>
      </c>
      <c r="T1546" s="26"/>
      <c r="U1546" s="24" t="s">
        <v>867</v>
      </c>
      <c r="V1546" s="58"/>
      <c r="W1546" s="58"/>
      <c r="X1546" s="26">
        <v>0</v>
      </c>
      <c r="Y1546" s="26">
        <v>0</v>
      </c>
      <c r="Z1546" s="26">
        <v>0</v>
      </c>
      <c r="AA1546" s="26"/>
      <c r="AB1546" s="58"/>
      <c r="AC1546" s="24"/>
      <c r="AD1546" s="26">
        <v>10</v>
      </c>
      <c r="AE1546" s="26">
        <v>0</v>
      </c>
      <c r="AF1546" s="26"/>
      <c r="AG1546" s="26"/>
      <c r="AH1546" s="26"/>
      <c r="AI1546" s="26"/>
      <c r="AJ1546" s="26" t="s">
        <v>1631</v>
      </c>
      <c r="AK1546" s="24"/>
      <c r="AL1546" s="24"/>
      <c r="AM1546" s="26"/>
      <c r="AN1546" s="26"/>
      <c r="AO1546" s="26"/>
      <c r="AP1546" s="26"/>
      <c r="AQ1546" s="26"/>
      <c r="AR1546" s="26" t="s">
        <v>129</v>
      </c>
      <c r="AS1546" s="26"/>
      <c r="AT1546" s="26"/>
      <c r="AU1546" s="26" t="s">
        <v>128</v>
      </c>
      <c r="AV1546" s="26" t="s">
        <v>128</v>
      </c>
      <c r="AW1546" s="26" t="s">
        <v>128</v>
      </c>
      <c r="AX1546" s="26" t="s">
        <v>129</v>
      </c>
      <c r="AY1546" s="26"/>
      <c r="AZ1546" s="26" t="s">
        <v>4317</v>
      </c>
      <c r="BA1546" s="41"/>
    </row>
    <row r="1547" spans="1:53" ht="16.05" customHeight="1" x14ac:dyDescent="0.3">
      <c r="A1547" s="23">
        <v>2015</v>
      </c>
      <c r="B1547" s="24" t="s">
        <v>357</v>
      </c>
      <c r="C1547" s="24" t="s">
        <v>358</v>
      </c>
      <c r="D1547" s="24" t="s">
        <v>2639</v>
      </c>
      <c r="E1547" s="25">
        <v>42250</v>
      </c>
      <c r="F1547" s="38">
        <v>0.7484912037037037</v>
      </c>
      <c r="G1547" s="22">
        <v>42250</v>
      </c>
      <c r="H1547" s="37">
        <v>0.97766203703703702</v>
      </c>
      <c r="I1547" s="34" t="s">
        <v>6250</v>
      </c>
      <c r="J1547" s="43">
        <v>27.606999999999999</v>
      </c>
      <c r="K1547" s="43">
        <v>75.62</v>
      </c>
      <c r="L1547" s="56">
        <v>0</v>
      </c>
      <c r="M1547" s="43">
        <v>3.98</v>
      </c>
      <c r="N1547" s="43"/>
      <c r="O1547" s="57"/>
      <c r="P1547" s="57">
        <v>4</v>
      </c>
      <c r="Q1547" s="57">
        <v>3.6</v>
      </c>
      <c r="R1547" s="57">
        <v>4.4000000000000004</v>
      </c>
      <c r="S1547" s="67" t="s">
        <v>5110</v>
      </c>
      <c r="T1547" s="26"/>
      <c r="U1547" s="24" t="s">
        <v>867</v>
      </c>
      <c r="V1547" s="58"/>
      <c r="W1547" s="58"/>
      <c r="X1547" s="26">
        <v>1</v>
      </c>
      <c r="Y1547" s="26">
        <v>1</v>
      </c>
      <c r="Z1547" s="26">
        <v>0</v>
      </c>
      <c r="AA1547" s="26"/>
      <c r="AB1547" s="58"/>
      <c r="AC1547" s="24" t="s">
        <v>5659</v>
      </c>
      <c r="AD1547" s="26">
        <v>1</v>
      </c>
      <c r="AE1547" s="26">
        <v>0</v>
      </c>
      <c r="AF1547" s="26"/>
      <c r="AG1547" s="26"/>
      <c r="AH1547" s="26"/>
      <c r="AI1547" s="26"/>
      <c r="AJ1547" s="26" t="s">
        <v>1631</v>
      </c>
      <c r="AK1547" s="24"/>
      <c r="AL1547" s="24"/>
      <c r="AM1547" s="26"/>
      <c r="AN1547" s="26"/>
      <c r="AO1547" s="26"/>
      <c r="AP1547" s="26"/>
      <c r="AQ1547" s="26"/>
      <c r="AR1547" s="26" t="s">
        <v>129</v>
      </c>
      <c r="AS1547" s="26"/>
      <c r="AT1547" s="26"/>
      <c r="AU1547" s="26" t="s">
        <v>128</v>
      </c>
      <c r="AV1547" s="26" t="s">
        <v>128</v>
      </c>
      <c r="AW1547" s="26" t="s">
        <v>128</v>
      </c>
      <c r="AX1547" s="26" t="s">
        <v>129</v>
      </c>
      <c r="AY1547" s="26"/>
      <c r="AZ1547" s="26" t="s">
        <v>4318</v>
      </c>
      <c r="BA1547" s="39" t="s">
        <v>5658</v>
      </c>
    </row>
    <row r="1548" spans="1:53" ht="16.05" customHeight="1" x14ac:dyDescent="0.3">
      <c r="A1548" s="23">
        <v>2015</v>
      </c>
      <c r="B1548" s="24" t="s">
        <v>1095</v>
      </c>
      <c r="C1548" s="24" t="s">
        <v>2597</v>
      </c>
      <c r="D1548" s="24" t="s">
        <v>4319</v>
      </c>
      <c r="E1548" s="25">
        <v>42252</v>
      </c>
      <c r="F1548" s="38">
        <v>0.92628310185185192</v>
      </c>
      <c r="G1548" s="22">
        <v>42252</v>
      </c>
      <c r="H1548" s="37">
        <v>0.80128472222222225</v>
      </c>
      <c r="I1548" s="34" t="s">
        <v>6250</v>
      </c>
      <c r="J1548" s="43">
        <v>-25.779</v>
      </c>
      <c r="K1548" s="43">
        <v>-64.715999999999994</v>
      </c>
      <c r="L1548" s="56">
        <v>34.9</v>
      </c>
      <c r="M1548" s="43">
        <v>5.37</v>
      </c>
      <c r="N1548" s="43"/>
      <c r="O1548" s="57"/>
      <c r="P1548" s="57">
        <v>5.2</v>
      </c>
      <c r="Q1548" s="57">
        <v>4</v>
      </c>
      <c r="R1548" s="57">
        <v>5.2</v>
      </c>
      <c r="S1548" s="67" t="s">
        <v>5110</v>
      </c>
      <c r="T1548" s="26"/>
      <c r="U1548" s="24" t="s">
        <v>867</v>
      </c>
      <c r="V1548" s="58"/>
      <c r="W1548" s="58"/>
      <c r="X1548" s="26">
        <v>0</v>
      </c>
      <c r="Y1548" s="26">
        <v>0</v>
      </c>
      <c r="Z1548" s="26">
        <v>0</v>
      </c>
      <c r="AA1548" s="26"/>
      <c r="AB1548" s="58"/>
      <c r="AC1548" s="24"/>
      <c r="AD1548" s="26" t="s">
        <v>1050</v>
      </c>
      <c r="AE1548" s="26">
        <v>0</v>
      </c>
      <c r="AF1548" s="26"/>
      <c r="AG1548" s="26"/>
      <c r="AH1548" s="26"/>
      <c r="AI1548" s="26"/>
      <c r="AJ1548" s="26" t="s">
        <v>1631</v>
      </c>
      <c r="AK1548" s="24"/>
      <c r="AL1548" s="24"/>
      <c r="AM1548" s="26"/>
      <c r="AN1548" s="26"/>
      <c r="AO1548" s="26"/>
      <c r="AP1548" s="26"/>
      <c r="AQ1548" s="26"/>
      <c r="AR1548" s="26" t="s">
        <v>129</v>
      </c>
      <c r="AS1548" s="26"/>
      <c r="AT1548" s="26"/>
      <c r="AU1548" s="26" t="s">
        <v>128</v>
      </c>
      <c r="AV1548" s="26" t="s">
        <v>128</v>
      </c>
      <c r="AW1548" s="26" t="s">
        <v>128</v>
      </c>
      <c r="AX1548" s="26" t="s">
        <v>129</v>
      </c>
      <c r="AY1548" s="26"/>
      <c r="AZ1548" s="26" t="s">
        <v>4320</v>
      </c>
      <c r="BA1548" s="41"/>
    </row>
    <row r="1549" spans="1:53" ht="16.05" customHeight="1" x14ac:dyDescent="0.3">
      <c r="A1549" s="23">
        <v>2015</v>
      </c>
      <c r="B1549" s="24" t="s">
        <v>130</v>
      </c>
      <c r="C1549" s="24" t="s">
        <v>131</v>
      </c>
      <c r="D1549" s="24" t="s">
        <v>138</v>
      </c>
      <c r="E1549" s="25">
        <v>42253</v>
      </c>
      <c r="F1549" s="38">
        <v>0.74392291666666666</v>
      </c>
      <c r="G1549" s="22">
        <v>42254</v>
      </c>
      <c r="H1549" s="37">
        <v>7.7256944444444434E-2</v>
      </c>
      <c r="I1549" s="34" t="s">
        <v>6250</v>
      </c>
      <c r="J1549" s="43">
        <v>29.106000000000002</v>
      </c>
      <c r="K1549" s="43">
        <v>102.21599999999999</v>
      </c>
      <c r="L1549" s="56">
        <v>0</v>
      </c>
      <c r="M1549" s="43">
        <v>4.32</v>
      </c>
      <c r="N1549" s="43"/>
      <c r="O1549" s="57"/>
      <c r="P1549" s="57">
        <v>4.3</v>
      </c>
      <c r="Q1549" s="57">
        <v>3.5</v>
      </c>
      <c r="R1549" s="57">
        <v>3.7</v>
      </c>
      <c r="S1549" s="67" t="s">
        <v>5110</v>
      </c>
      <c r="T1549" s="26"/>
      <c r="U1549" s="24" t="s">
        <v>867</v>
      </c>
      <c r="V1549" s="58"/>
      <c r="W1549" s="58"/>
      <c r="X1549" s="26">
        <v>0</v>
      </c>
      <c r="Y1549" s="26">
        <v>0</v>
      </c>
      <c r="Z1549" s="26">
        <v>0</v>
      </c>
      <c r="AA1549" s="26"/>
      <c r="AB1549" s="58"/>
      <c r="AC1549" s="24"/>
      <c r="AD1549" s="26">
        <v>1102</v>
      </c>
      <c r="AE1549" s="26">
        <v>3</v>
      </c>
      <c r="AF1549" s="26"/>
      <c r="AG1549" s="26"/>
      <c r="AH1549" s="26"/>
      <c r="AI1549" s="26"/>
      <c r="AJ1549" s="26" t="s">
        <v>3476</v>
      </c>
      <c r="AK1549" s="24"/>
      <c r="AL1549" s="24" t="s">
        <v>4322</v>
      </c>
      <c r="AM1549" s="26"/>
      <c r="AN1549" s="26"/>
      <c r="AO1549" s="26"/>
      <c r="AP1549" s="26"/>
      <c r="AQ1549" s="26"/>
      <c r="AR1549" s="26" t="s">
        <v>129</v>
      </c>
      <c r="AS1549" s="26"/>
      <c r="AT1549" s="26"/>
      <c r="AU1549" s="26" t="s">
        <v>128</v>
      </c>
      <c r="AV1549" s="26" t="s">
        <v>128</v>
      </c>
      <c r="AW1549" s="26" t="s">
        <v>128</v>
      </c>
      <c r="AX1549" s="26" t="s">
        <v>129</v>
      </c>
      <c r="AY1549" s="26"/>
      <c r="AZ1549" s="26" t="s">
        <v>4321</v>
      </c>
      <c r="BA1549" s="41"/>
    </row>
    <row r="1550" spans="1:53" ht="16.05" customHeight="1" x14ac:dyDescent="0.3">
      <c r="A1550" s="23">
        <v>2015</v>
      </c>
      <c r="B1550" s="24" t="s">
        <v>598</v>
      </c>
      <c r="C1550" s="24" t="s">
        <v>598</v>
      </c>
      <c r="D1550" s="24" t="s">
        <v>1212</v>
      </c>
      <c r="E1550" s="25">
        <v>42258</v>
      </c>
      <c r="F1550" s="38">
        <v>0.86748032407407416</v>
      </c>
      <c r="G1550" s="22">
        <v>42259</v>
      </c>
      <c r="H1550" s="37">
        <v>0.24247685185185186</v>
      </c>
      <c r="I1550" s="34" t="s">
        <v>6250</v>
      </c>
      <c r="J1550" s="43">
        <v>35.450000000000003</v>
      </c>
      <c r="K1550" s="43">
        <v>139.78</v>
      </c>
      <c r="L1550" s="56">
        <v>44.4</v>
      </c>
      <c r="M1550" s="35">
        <v>5.093</v>
      </c>
      <c r="N1550" s="43">
        <v>5</v>
      </c>
      <c r="O1550" s="57"/>
      <c r="P1550" s="57">
        <v>5.3</v>
      </c>
      <c r="Q1550" s="57"/>
      <c r="R1550" s="57">
        <v>5.3</v>
      </c>
      <c r="S1550" s="24" t="s">
        <v>5412</v>
      </c>
      <c r="T1550" s="26" t="s">
        <v>3990</v>
      </c>
      <c r="U1550" s="24" t="s">
        <v>867</v>
      </c>
      <c r="V1550" s="58"/>
      <c r="W1550" s="58"/>
      <c r="X1550" s="26">
        <v>0</v>
      </c>
      <c r="Y1550" s="26">
        <v>0</v>
      </c>
      <c r="Z1550" s="26">
        <v>16</v>
      </c>
      <c r="AA1550" s="26"/>
      <c r="AB1550" s="58"/>
      <c r="AC1550" s="24"/>
      <c r="AD1550" s="26">
        <v>2</v>
      </c>
      <c r="AE1550" s="26">
        <v>0</v>
      </c>
      <c r="AF1550" s="26"/>
      <c r="AG1550" s="26"/>
      <c r="AH1550" s="26"/>
      <c r="AI1550" s="26"/>
      <c r="AJ1550" s="26" t="s">
        <v>1631</v>
      </c>
      <c r="AK1550" s="24"/>
      <c r="AL1550" s="24"/>
      <c r="AM1550" s="26"/>
      <c r="AN1550" s="26"/>
      <c r="AO1550" s="26"/>
      <c r="AP1550" s="26"/>
      <c r="AQ1550" s="26"/>
      <c r="AR1550" s="26" t="s">
        <v>129</v>
      </c>
      <c r="AS1550" s="26"/>
      <c r="AT1550" s="26"/>
      <c r="AU1550" s="26" t="s">
        <v>128</v>
      </c>
      <c r="AV1550" s="26" t="s">
        <v>128</v>
      </c>
      <c r="AW1550" s="26" t="s">
        <v>128</v>
      </c>
      <c r="AX1550" s="26" t="s">
        <v>129</v>
      </c>
      <c r="AY1550" s="26"/>
      <c r="AZ1550" s="26" t="s">
        <v>4323</v>
      </c>
      <c r="BA1550" s="41"/>
    </row>
    <row r="1551" spans="1:53" ht="16.05" customHeight="1" x14ac:dyDescent="0.3">
      <c r="A1551" s="23">
        <v>2015</v>
      </c>
      <c r="B1551" s="24" t="s">
        <v>443</v>
      </c>
      <c r="C1551" s="24" t="s">
        <v>444</v>
      </c>
      <c r="D1551" s="24" t="s">
        <v>4324</v>
      </c>
      <c r="E1551" s="25">
        <v>42259</v>
      </c>
      <c r="F1551" s="38">
        <v>0.47359375000000004</v>
      </c>
      <c r="G1551" s="22">
        <v>42259</v>
      </c>
      <c r="H1551" s="37">
        <v>0.22358796296296299</v>
      </c>
      <c r="I1551" s="34" t="s">
        <v>6250</v>
      </c>
      <c r="J1551" s="43">
        <v>12.975</v>
      </c>
      <c r="K1551" s="43">
        <v>-86.605000000000004</v>
      </c>
      <c r="L1551" s="56">
        <v>15</v>
      </c>
      <c r="M1551" s="43">
        <v>4.5999999999999996</v>
      </c>
      <c r="N1551" s="43"/>
      <c r="O1551" s="57"/>
      <c r="P1551" s="57">
        <v>4.5</v>
      </c>
      <c r="Q1551" s="57"/>
      <c r="R1551" s="57">
        <v>4.3</v>
      </c>
      <c r="S1551" s="24" t="s">
        <v>5438</v>
      </c>
      <c r="T1551" s="26"/>
      <c r="U1551" s="24" t="s">
        <v>867</v>
      </c>
      <c r="V1551" s="58"/>
      <c r="W1551" s="58"/>
      <c r="X1551" s="26">
        <v>0</v>
      </c>
      <c r="Y1551" s="26">
        <v>0</v>
      </c>
      <c r="Z1551" s="26">
        <v>0</v>
      </c>
      <c r="AA1551" s="26"/>
      <c r="AB1551" s="58"/>
      <c r="AC1551" s="24"/>
      <c r="AD1551" s="26">
        <v>20</v>
      </c>
      <c r="AE1551" s="26">
        <v>5</v>
      </c>
      <c r="AF1551" s="26"/>
      <c r="AG1551" s="26"/>
      <c r="AH1551" s="26"/>
      <c r="AI1551" s="26"/>
      <c r="AJ1551" s="26" t="s">
        <v>3476</v>
      </c>
      <c r="AK1551" s="24" t="s">
        <v>102</v>
      </c>
      <c r="AL1551" s="24" t="s">
        <v>4326</v>
      </c>
      <c r="AM1551" s="26"/>
      <c r="AN1551" s="26"/>
      <c r="AO1551" s="26"/>
      <c r="AP1551" s="26"/>
      <c r="AQ1551" s="26"/>
      <c r="AR1551" s="26" t="s">
        <v>129</v>
      </c>
      <c r="AS1551" s="26"/>
      <c r="AT1551" s="26"/>
      <c r="AU1551" s="26" t="s">
        <v>128</v>
      </c>
      <c r="AV1551" s="26" t="s">
        <v>128</v>
      </c>
      <c r="AW1551" s="26" t="s">
        <v>128</v>
      </c>
      <c r="AX1551" s="26" t="s">
        <v>129</v>
      </c>
      <c r="AY1551" s="26"/>
      <c r="AZ1551" s="26" t="s">
        <v>4325</v>
      </c>
      <c r="BA1551" s="41"/>
    </row>
    <row r="1552" spans="1:53" ht="16.05" customHeight="1" x14ac:dyDescent="0.3">
      <c r="A1552" s="23">
        <v>2015</v>
      </c>
      <c r="B1552" s="24" t="s">
        <v>443</v>
      </c>
      <c r="C1552" s="24" t="s">
        <v>444</v>
      </c>
      <c r="D1552" s="24" t="s">
        <v>4324</v>
      </c>
      <c r="E1552" s="25">
        <v>42261</v>
      </c>
      <c r="F1552" s="38">
        <v>0.34246643518518516</v>
      </c>
      <c r="G1552" s="22">
        <v>42261</v>
      </c>
      <c r="H1552" s="37">
        <v>9.2465277777777785E-2</v>
      </c>
      <c r="I1552" s="34" t="s">
        <v>6250</v>
      </c>
      <c r="J1552" s="43">
        <v>12.89</v>
      </c>
      <c r="K1552" s="43">
        <v>-86.73</v>
      </c>
      <c r="L1552" s="56">
        <v>13.7</v>
      </c>
      <c r="M1552" s="35">
        <v>4.8109999999999999</v>
      </c>
      <c r="N1552" s="43">
        <v>5</v>
      </c>
      <c r="O1552" s="57"/>
      <c r="P1552" s="57">
        <v>4.5999999999999996</v>
      </c>
      <c r="Q1552" s="57"/>
      <c r="R1552" s="57">
        <v>4.9000000000000004</v>
      </c>
      <c r="S1552" s="24" t="s">
        <v>5570</v>
      </c>
      <c r="T1552" s="26"/>
      <c r="U1552" s="24" t="s">
        <v>867</v>
      </c>
      <c r="V1552" s="58"/>
      <c r="W1552" s="58"/>
      <c r="X1552" s="26">
        <v>0</v>
      </c>
      <c r="Y1552" s="26">
        <v>0</v>
      </c>
      <c r="Z1552" s="26">
        <v>0</v>
      </c>
      <c r="AA1552" s="26"/>
      <c r="AB1552" s="58"/>
      <c r="AC1552" s="24"/>
      <c r="AD1552" s="26">
        <v>358</v>
      </c>
      <c r="AE1552" s="26">
        <v>166</v>
      </c>
      <c r="AF1552" s="26"/>
      <c r="AG1552" s="26"/>
      <c r="AH1552" s="26"/>
      <c r="AI1552" s="26"/>
      <c r="AJ1552" s="26" t="s">
        <v>3476</v>
      </c>
      <c r="AK1552" s="24" t="s">
        <v>102</v>
      </c>
      <c r="AL1552" s="24" t="s">
        <v>4326</v>
      </c>
      <c r="AM1552" s="26"/>
      <c r="AN1552" s="26"/>
      <c r="AO1552" s="26"/>
      <c r="AP1552" s="26"/>
      <c r="AQ1552" s="26"/>
      <c r="AR1552" s="26" t="s">
        <v>129</v>
      </c>
      <c r="AS1552" s="26"/>
      <c r="AT1552" s="26"/>
      <c r="AU1552" s="26" t="s">
        <v>128</v>
      </c>
      <c r="AV1552" s="26" t="s">
        <v>128</v>
      </c>
      <c r="AW1552" s="26" t="s">
        <v>128</v>
      </c>
      <c r="AX1552" s="26" t="s">
        <v>129</v>
      </c>
      <c r="AY1552" s="26"/>
      <c r="AZ1552" s="26" t="s">
        <v>4328</v>
      </c>
      <c r="BA1552" s="41"/>
    </row>
    <row r="1553" spans="1:53" ht="16.05" customHeight="1" x14ac:dyDescent="0.3">
      <c r="A1553" s="23">
        <v>2015</v>
      </c>
      <c r="B1553" s="24" t="s">
        <v>130</v>
      </c>
      <c r="C1553" s="24" t="s">
        <v>131</v>
      </c>
      <c r="D1553" s="24" t="s">
        <v>152</v>
      </c>
      <c r="E1553" s="25">
        <v>42261</v>
      </c>
      <c r="F1553" s="38">
        <v>0.42370983796296297</v>
      </c>
      <c r="G1553" s="22">
        <v>42261</v>
      </c>
      <c r="H1553" s="37">
        <v>0.7570486111111111</v>
      </c>
      <c r="I1553" s="34" t="s">
        <v>6250</v>
      </c>
      <c r="J1553" s="43">
        <v>39.628</v>
      </c>
      <c r="K1553" s="43">
        <v>118.767</v>
      </c>
      <c r="L1553" s="56">
        <v>0</v>
      </c>
      <c r="M1553" s="43">
        <v>4.5599999999999996</v>
      </c>
      <c r="N1553" s="43"/>
      <c r="O1553" s="57"/>
      <c r="P1553" s="57">
        <v>4.5</v>
      </c>
      <c r="Q1553" s="57">
        <v>3.6</v>
      </c>
      <c r="R1553" s="57">
        <v>4.2</v>
      </c>
      <c r="S1553" s="67" t="s">
        <v>5110</v>
      </c>
      <c r="T1553" s="26" t="s">
        <v>139</v>
      </c>
      <c r="U1553" s="24" t="s">
        <v>867</v>
      </c>
      <c r="V1553" s="58"/>
      <c r="W1553" s="58"/>
      <c r="X1553" s="26">
        <v>0</v>
      </c>
      <c r="Y1553" s="26">
        <v>0</v>
      </c>
      <c r="Z1553" s="26">
        <v>0</v>
      </c>
      <c r="AA1553" s="26"/>
      <c r="AB1553" s="58"/>
      <c r="AC1553" s="24"/>
      <c r="AD1553" s="26" t="s">
        <v>2152</v>
      </c>
      <c r="AE1553" s="26" t="s">
        <v>232</v>
      </c>
      <c r="AF1553" s="26"/>
      <c r="AG1553" s="26"/>
      <c r="AH1553" s="26"/>
      <c r="AI1553" s="26"/>
      <c r="AJ1553" s="26" t="s">
        <v>1631</v>
      </c>
      <c r="AK1553" s="24"/>
      <c r="AL1553" s="24"/>
      <c r="AM1553" s="26"/>
      <c r="AN1553" s="26"/>
      <c r="AO1553" s="26"/>
      <c r="AP1553" s="26"/>
      <c r="AQ1553" s="26"/>
      <c r="AR1553" s="26" t="s">
        <v>129</v>
      </c>
      <c r="AS1553" s="26"/>
      <c r="AT1553" s="26"/>
      <c r="AU1553" s="26" t="s">
        <v>128</v>
      </c>
      <c r="AV1553" s="26" t="s">
        <v>128</v>
      </c>
      <c r="AW1553" s="26" t="s">
        <v>128</v>
      </c>
      <c r="AX1553" s="26" t="s">
        <v>129</v>
      </c>
      <c r="AY1553" s="26"/>
      <c r="AZ1553" s="26" t="s">
        <v>4327</v>
      </c>
      <c r="BA1553" s="41"/>
    </row>
    <row r="1554" spans="1:53" ht="16.05" customHeight="1" x14ac:dyDescent="0.3">
      <c r="A1554" s="23">
        <v>2015</v>
      </c>
      <c r="B1554" s="24" t="s">
        <v>148</v>
      </c>
      <c r="C1554" s="24" t="s">
        <v>149</v>
      </c>
      <c r="D1554" s="24" t="s">
        <v>4329</v>
      </c>
      <c r="E1554" s="25">
        <v>42263</v>
      </c>
      <c r="F1554" s="38">
        <v>4.1896527777777776E-2</v>
      </c>
      <c r="G1554" s="22">
        <v>42262</v>
      </c>
      <c r="H1554" s="37">
        <v>0.79189814814814818</v>
      </c>
      <c r="I1554" s="34" t="s">
        <v>6250</v>
      </c>
      <c r="J1554" s="43">
        <v>26.442</v>
      </c>
      <c r="K1554" s="43">
        <v>-108.07899999999999</v>
      </c>
      <c r="L1554" s="56">
        <v>0</v>
      </c>
      <c r="M1554" s="43">
        <v>4.2350000000000003</v>
      </c>
      <c r="N1554" s="43"/>
      <c r="O1554" s="57"/>
      <c r="P1554" s="57"/>
      <c r="Q1554" s="57">
        <v>3.2</v>
      </c>
      <c r="R1554" s="57">
        <v>4.5</v>
      </c>
      <c r="S1554" s="67" t="s">
        <v>6048</v>
      </c>
      <c r="T1554" s="26"/>
      <c r="U1554" s="24" t="s">
        <v>867</v>
      </c>
      <c r="V1554" s="58"/>
      <c r="W1554" s="58"/>
      <c r="X1554" s="26">
        <v>0</v>
      </c>
      <c r="Y1554" s="26">
        <v>0</v>
      </c>
      <c r="Z1554" s="26">
        <v>0</v>
      </c>
      <c r="AA1554" s="26"/>
      <c r="AB1554" s="58"/>
      <c r="AC1554" s="24"/>
      <c r="AD1554" s="26">
        <v>20</v>
      </c>
      <c r="AE1554" s="26">
        <v>0</v>
      </c>
      <c r="AF1554" s="26"/>
      <c r="AG1554" s="26"/>
      <c r="AH1554" s="26"/>
      <c r="AI1554" s="26"/>
      <c r="AJ1554" s="26" t="s">
        <v>1631</v>
      </c>
      <c r="AK1554" s="24"/>
      <c r="AL1554" s="24" t="s">
        <v>5478</v>
      </c>
      <c r="AM1554" s="26"/>
      <c r="AN1554" s="26"/>
      <c r="AO1554" s="26"/>
      <c r="AP1554" s="26"/>
      <c r="AQ1554" s="26"/>
      <c r="AR1554" s="26" t="s">
        <v>129</v>
      </c>
      <c r="AS1554" s="26"/>
      <c r="AT1554" s="26"/>
      <c r="AU1554" s="26" t="s">
        <v>128</v>
      </c>
      <c r="AV1554" s="26" t="s">
        <v>128</v>
      </c>
      <c r="AW1554" s="26" t="s">
        <v>128</v>
      </c>
      <c r="AX1554" s="26" t="s">
        <v>129</v>
      </c>
      <c r="AY1554" s="26"/>
      <c r="AZ1554" s="26" t="s">
        <v>4330</v>
      </c>
      <c r="BA1554" s="39" t="s">
        <v>5491</v>
      </c>
    </row>
    <row r="1555" spans="1:53" ht="16.05" customHeight="1" x14ac:dyDescent="0.3">
      <c r="A1555" s="23">
        <v>2015</v>
      </c>
      <c r="B1555" s="24" t="s">
        <v>269</v>
      </c>
      <c r="C1555" s="24" t="s">
        <v>409</v>
      </c>
      <c r="D1555" s="24" t="s">
        <v>4331</v>
      </c>
      <c r="E1555" s="25">
        <v>42265</v>
      </c>
      <c r="F1555" s="38">
        <v>0.19107754629629628</v>
      </c>
      <c r="G1555" s="22">
        <v>42264</v>
      </c>
      <c r="H1555" s="37">
        <v>0.98274305555555552</v>
      </c>
      <c r="I1555" s="34" t="s">
        <v>6250</v>
      </c>
      <c r="J1555" s="43">
        <v>4.1050000000000004</v>
      </c>
      <c r="K1555" s="43">
        <v>-75.872</v>
      </c>
      <c r="L1555" s="56">
        <v>0</v>
      </c>
      <c r="M1555" s="43">
        <v>4.7</v>
      </c>
      <c r="N1555" s="43"/>
      <c r="O1555" s="57"/>
      <c r="P1555" s="57">
        <v>4.7</v>
      </c>
      <c r="Q1555" s="57"/>
      <c r="R1555" s="57">
        <v>4.7</v>
      </c>
      <c r="S1555" s="24" t="s">
        <v>5430</v>
      </c>
      <c r="T1555" s="26"/>
      <c r="U1555" s="24" t="s">
        <v>867</v>
      </c>
      <c r="V1555" s="58"/>
      <c r="W1555" s="58"/>
      <c r="X1555" s="26">
        <v>0</v>
      </c>
      <c r="Y1555" s="26">
        <v>0</v>
      </c>
      <c r="Z1555" s="26">
        <v>1</v>
      </c>
      <c r="AA1555" s="26"/>
      <c r="AB1555" s="58"/>
      <c r="AC1555" s="24"/>
      <c r="AD1555" s="26">
        <v>5</v>
      </c>
      <c r="AE1555" s="26">
        <v>0</v>
      </c>
      <c r="AF1555" s="26"/>
      <c r="AG1555" s="26"/>
      <c r="AH1555" s="26"/>
      <c r="AI1555" s="26"/>
      <c r="AJ1555" s="26" t="s">
        <v>1631</v>
      </c>
      <c r="AK1555" s="24"/>
      <c r="AL1555" s="24"/>
      <c r="AM1555" s="26"/>
      <c r="AN1555" s="26"/>
      <c r="AO1555" s="26"/>
      <c r="AP1555" s="26"/>
      <c r="AQ1555" s="26"/>
      <c r="AR1555" s="26" t="s">
        <v>129</v>
      </c>
      <c r="AS1555" s="26"/>
      <c r="AT1555" s="26"/>
      <c r="AU1555" s="26" t="s">
        <v>128</v>
      </c>
      <c r="AV1555" s="26" t="s">
        <v>128</v>
      </c>
      <c r="AW1555" s="26" t="s">
        <v>128</v>
      </c>
      <c r="AX1555" s="26" t="s">
        <v>129</v>
      </c>
      <c r="AY1555" s="26"/>
      <c r="AZ1555" s="26" t="s">
        <v>4332</v>
      </c>
      <c r="BA1555" s="41"/>
    </row>
    <row r="1556" spans="1:53" ht="16.05" customHeight="1" x14ac:dyDescent="0.3">
      <c r="A1556" s="23">
        <v>2015</v>
      </c>
      <c r="B1556" s="24" t="s">
        <v>130</v>
      </c>
      <c r="C1556" s="24" t="s">
        <v>131</v>
      </c>
      <c r="D1556" s="24" t="s">
        <v>138</v>
      </c>
      <c r="E1556" s="25">
        <v>42269</v>
      </c>
      <c r="F1556" s="38">
        <v>0.75110011574074076</v>
      </c>
      <c r="G1556" s="22">
        <v>42270</v>
      </c>
      <c r="H1556" s="37">
        <v>8.443287037037038E-2</v>
      </c>
      <c r="I1556" s="34" t="s">
        <v>6250</v>
      </c>
      <c r="J1556" s="43">
        <v>32.463999999999999</v>
      </c>
      <c r="K1556" s="43">
        <v>105.321</v>
      </c>
      <c r="L1556" s="56">
        <v>0</v>
      </c>
      <c r="M1556" s="43">
        <v>4.79</v>
      </c>
      <c r="N1556" s="43"/>
      <c r="O1556" s="57"/>
      <c r="P1556" s="57">
        <v>4.7</v>
      </c>
      <c r="Q1556" s="57">
        <v>3.4</v>
      </c>
      <c r="R1556" s="57">
        <v>4</v>
      </c>
      <c r="S1556" s="67" t="s">
        <v>5110</v>
      </c>
      <c r="T1556" s="26"/>
      <c r="U1556" s="24" t="s">
        <v>867</v>
      </c>
      <c r="V1556" s="58"/>
      <c r="W1556" s="58"/>
      <c r="X1556" s="26">
        <v>0</v>
      </c>
      <c r="Y1556" s="26">
        <v>0</v>
      </c>
      <c r="Z1556" s="26">
        <v>0</v>
      </c>
      <c r="AA1556" s="26"/>
      <c r="AB1556" s="58"/>
      <c r="AC1556" s="24"/>
      <c r="AD1556" s="26">
        <v>2</v>
      </c>
      <c r="AE1556" s="26">
        <v>0</v>
      </c>
      <c r="AF1556" s="26"/>
      <c r="AG1556" s="26"/>
      <c r="AH1556" s="26"/>
      <c r="AI1556" s="26"/>
      <c r="AJ1556" s="26" t="s">
        <v>1631</v>
      </c>
      <c r="AK1556" s="24"/>
      <c r="AL1556" s="24"/>
      <c r="AM1556" s="26"/>
      <c r="AN1556" s="26"/>
      <c r="AO1556" s="26"/>
      <c r="AP1556" s="26"/>
      <c r="AQ1556" s="26"/>
      <c r="AR1556" s="26" t="s">
        <v>129</v>
      </c>
      <c r="AS1556" s="26"/>
      <c r="AT1556" s="26"/>
      <c r="AU1556" s="26" t="s">
        <v>128</v>
      </c>
      <c r="AV1556" s="26" t="s">
        <v>128</v>
      </c>
      <c r="AW1556" s="26" t="s">
        <v>128</v>
      </c>
      <c r="AX1556" s="26" t="s">
        <v>129</v>
      </c>
      <c r="AY1556" s="26"/>
      <c r="AZ1556" s="26" t="s">
        <v>4333</v>
      </c>
      <c r="BA1556" s="41"/>
    </row>
    <row r="1557" spans="1:53" ht="16.05" customHeight="1" x14ac:dyDescent="0.3">
      <c r="A1557" s="23">
        <v>2015</v>
      </c>
      <c r="B1557" s="24" t="s">
        <v>148</v>
      </c>
      <c r="C1557" s="24" t="s">
        <v>191</v>
      </c>
      <c r="D1557" s="24" t="s">
        <v>3528</v>
      </c>
      <c r="E1557" s="25">
        <v>42272</v>
      </c>
      <c r="F1557" s="38">
        <v>5.321412037037037E-2</v>
      </c>
      <c r="G1557" s="22">
        <v>42271</v>
      </c>
      <c r="H1557" s="37">
        <v>0.84488425925925925</v>
      </c>
      <c r="I1557" s="34" t="s">
        <v>6250</v>
      </c>
      <c r="J1557" s="43">
        <v>36.055999999999997</v>
      </c>
      <c r="K1557" s="43">
        <v>-96.796000000000006</v>
      </c>
      <c r="L1557" s="56">
        <v>0</v>
      </c>
      <c r="M1557" s="43">
        <v>4</v>
      </c>
      <c r="N1557" s="43"/>
      <c r="O1557" s="57"/>
      <c r="P1557" s="57">
        <v>4</v>
      </c>
      <c r="Q1557" s="57">
        <v>3.4</v>
      </c>
      <c r="R1557" s="57">
        <v>4</v>
      </c>
      <c r="S1557" s="67" t="s">
        <v>6063</v>
      </c>
      <c r="T1557" s="26"/>
      <c r="U1557" s="24" t="s">
        <v>193</v>
      </c>
      <c r="V1557" s="58"/>
      <c r="W1557" s="58"/>
      <c r="X1557" s="26">
        <v>0</v>
      </c>
      <c r="Y1557" s="26">
        <v>0</v>
      </c>
      <c r="Z1557" s="26">
        <v>0</v>
      </c>
      <c r="AA1557" s="26"/>
      <c r="AB1557" s="58"/>
      <c r="AC1557" s="24"/>
      <c r="AD1557" s="26">
        <v>3</v>
      </c>
      <c r="AE1557" s="26">
        <v>0</v>
      </c>
      <c r="AF1557" s="26"/>
      <c r="AG1557" s="26"/>
      <c r="AH1557" s="26"/>
      <c r="AI1557" s="26"/>
      <c r="AJ1557" s="26" t="s">
        <v>3476</v>
      </c>
      <c r="AK1557" s="24"/>
      <c r="AL1557" s="24" t="s">
        <v>4335</v>
      </c>
      <c r="AM1557" s="26"/>
      <c r="AN1557" s="26"/>
      <c r="AO1557" s="26"/>
      <c r="AP1557" s="26"/>
      <c r="AQ1557" s="26"/>
      <c r="AR1557" s="26" t="s">
        <v>129</v>
      </c>
      <c r="AS1557" s="26"/>
      <c r="AT1557" s="26"/>
      <c r="AU1557" s="26" t="s">
        <v>128</v>
      </c>
      <c r="AV1557" s="26" t="s">
        <v>128</v>
      </c>
      <c r="AW1557" s="26" t="s">
        <v>128</v>
      </c>
      <c r="AX1557" s="26" t="s">
        <v>129</v>
      </c>
      <c r="AY1557" s="26"/>
      <c r="AZ1557" s="26" t="s">
        <v>4334</v>
      </c>
      <c r="BA1557" s="41"/>
    </row>
    <row r="1558" spans="1:53" ht="16.05" customHeight="1" x14ac:dyDescent="0.3">
      <c r="A1558" s="23">
        <v>2015</v>
      </c>
      <c r="B1558" s="24" t="s">
        <v>218</v>
      </c>
      <c r="C1558" s="24" t="s">
        <v>426</v>
      </c>
      <c r="D1558" s="24" t="s">
        <v>4336</v>
      </c>
      <c r="E1558" s="25">
        <v>42272</v>
      </c>
      <c r="F1558" s="38">
        <v>0.56169537037037032</v>
      </c>
      <c r="G1558" s="22">
        <v>42272</v>
      </c>
      <c r="H1558" s="37">
        <v>0.85335648148148147</v>
      </c>
      <c r="I1558" s="34" t="s">
        <v>6250</v>
      </c>
      <c r="J1558" s="43">
        <v>-7.7389999999999999</v>
      </c>
      <c r="K1558" s="43">
        <v>110.559</v>
      </c>
      <c r="L1558" s="56">
        <v>0</v>
      </c>
      <c r="M1558" s="43">
        <v>4.4400000000000004</v>
      </c>
      <c r="N1558" s="43"/>
      <c r="O1558" s="57"/>
      <c r="P1558" s="57">
        <v>4.4000000000000004</v>
      </c>
      <c r="Q1558" s="57">
        <v>3.1</v>
      </c>
      <c r="R1558" s="57">
        <v>4.5999999999999996</v>
      </c>
      <c r="S1558" s="67" t="s">
        <v>5110</v>
      </c>
      <c r="T1558" s="26"/>
      <c r="U1558" s="24" t="s">
        <v>867</v>
      </c>
      <c r="V1558" s="58"/>
      <c r="W1558" s="58"/>
      <c r="X1558" s="26">
        <v>0</v>
      </c>
      <c r="Y1558" s="26">
        <v>0</v>
      </c>
      <c r="Z1558" s="26">
        <v>0</v>
      </c>
      <c r="AA1558" s="26"/>
      <c r="AB1558" s="58"/>
      <c r="AC1558" s="24"/>
      <c r="AD1558" s="26">
        <v>7</v>
      </c>
      <c r="AE1558" s="26">
        <v>0</v>
      </c>
      <c r="AF1558" s="26"/>
      <c r="AG1558" s="26"/>
      <c r="AH1558" s="26"/>
      <c r="AI1558" s="26"/>
      <c r="AJ1558" s="26" t="s">
        <v>1631</v>
      </c>
      <c r="AK1558" s="24"/>
      <c r="AL1558" s="24"/>
      <c r="AM1558" s="26"/>
      <c r="AN1558" s="26"/>
      <c r="AO1558" s="26"/>
      <c r="AP1558" s="26"/>
      <c r="AQ1558" s="26"/>
      <c r="AR1558" s="26" t="s">
        <v>129</v>
      </c>
      <c r="AS1558" s="26"/>
      <c r="AT1558" s="26"/>
      <c r="AU1558" s="26" t="s">
        <v>128</v>
      </c>
      <c r="AV1558" s="26" t="s">
        <v>128</v>
      </c>
      <c r="AW1558" s="26" t="s">
        <v>128</v>
      </c>
      <c r="AX1558" s="26" t="s">
        <v>129</v>
      </c>
      <c r="AY1558" s="26"/>
      <c r="AZ1558" s="26" t="s">
        <v>4337</v>
      </c>
      <c r="BA1558" s="41"/>
    </row>
    <row r="1559" spans="1:53" ht="16.05" customHeight="1" x14ac:dyDescent="0.3">
      <c r="A1559" s="23">
        <v>2015</v>
      </c>
      <c r="B1559" s="24" t="s">
        <v>269</v>
      </c>
      <c r="C1559" s="24" t="s">
        <v>270</v>
      </c>
      <c r="D1559" s="24" t="s">
        <v>3838</v>
      </c>
      <c r="E1559" s="25">
        <v>42275</v>
      </c>
      <c r="F1559" s="38">
        <v>0.34446412037037039</v>
      </c>
      <c r="G1559" s="25">
        <v>42275</v>
      </c>
      <c r="H1559" s="38">
        <v>0.13613425925925926</v>
      </c>
      <c r="I1559" s="34" t="s">
        <v>6252</v>
      </c>
      <c r="J1559" s="43">
        <v>-3.41</v>
      </c>
      <c r="K1559" s="43">
        <v>-80.92</v>
      </c>
      <c r="L1559" s="56">
        <v>31</v>
      </c>
      <c r="M1559" s="35">
        <v>5.0229999999999997</v>
      </c>
      <c r="N1559" s="43"/>
      <c r="O1559" s="57"/>
      <c r="P1559" s="57">
        <v>4.8</v>
      </c>
      <c r="Q1559" s="57"/>
      <c r="R1559" s="57">
        <v>4.9000000000000004</v>
      </c>
      <c r="S1559" s="24" t="s">
        <v>5339</v>
      </c>
      <c r="T1559" s="26"/>
      <c r="U1559" s="24" t="s">
        <v>867</v>
      </c>
      <c r="V1559" s="58"/>
      <c r="W1559" s="58"/>
      <c r="X1559" s="26">
        <v>0</v>
      </c>
      <c r="Y1559" s="26">
        <v>0</v>
      </c>
      <c r="Z1559" s="26">
        <v>0</v>
      </c>
      <c r="AA1559" s="26"/>
      <c r="AB1559" s="58"/>
      <c r="AC1559" s="24"/>
      <c r="AD1559" s="26">
        <v>350</v>
      </c>
      <c r="AE1559" s="26">
        <v>0</v>
      </c>
      <c r="AF1559" s="26"/>
      <c r="AG1559" s="26"/>
      <c r="AH1559" s="26"/>
      <c r="AI1559" s="26"/>
      <c r="AJ1559" s="26" t="s">
        <v>1631</v>
      </c>
      <c r="AK1559" s="24"/>
      <c r="AL1559" s="24"/>
      <c r="AM1559" s="26"/>
      <c r="AN1559" s="26"/>
      <c r="AO1559" s="26"/>
      <c r="AP1559" s="26"/>
      <c r="AQ1559" s="26"/>
      <c r="AR1559" s="26" t="s">
        <v>129</v>
      </c>
      <c r="AS1559" s="26"/>
      <c r="AT1559" s="26"/>
      <c r="AU1559" s="26" t="s">
        <v>128</v>
      </c>
      <c r="AV1559" s="26" t="s">
        <v>128</v>
      </c>
      <c r="AW1559" s="26" t="s">
        <v>128</v>
      </c>
      <c r="AX1559" s="26" t="s">
        <v>129</v>
      </c>
      <c r="AY1559" s="26"/>
      <c r="AZ1559" s="26" t="s">
        <v>4338</v>
      </c>
      <c r="BA1559" s="41"/>
    </row>
    <row r="1560" spans="1:53" ht="16.05" customHeight="1" x14ac:dyDescent="0.3">
      <c r="A1560" s="23">
        <v>2015</v>
      </c>
      <c r="B1560" s="24" t="s">
        <v>357</v>
      </c>
      <c r="C1560" s="24" t="s">
        <v>358</v>
      </c>
      <c r="D1560" s="24" t="s">
        <v>4218</v>
      </c>
      <c r="E1560" s="25">
        <v>42276</v>
      </c>
      <c r="F1560" s="38">
        <v>0.39387731481481486</v>
      </c>
      <c r="G1560" s="22">
        <v>42276</v>
      </c>
      <c r="H1560" s="37">
        <v>0.62304398148148155</v>
      </c>
      <c r="I1560" s="34" t="s">
        <v>6250</v>
      </c>
      <c r="J1560" s="43">
        <v>29.831</v>
      </c>
      <c r="K1560" s="43">
        <v>80.460999999999999</v>
      </c>
      <c r="L1560" s="56">
        <v>0</v>
      </c>
      <c r="M1560" s="43">
        <v>4.67</v>
      </c>
      <c r="N1560" s="43"/>
      <c r="O1560" s="57"/>
      <c r="P1560" s="57">
        <v>4.5999999999999996</v>
      </c>
      <c r="Q1560" s="57">
        <v>3.7</v>
      </c>
      <c r="R1560" s="57">
        <v>4.8</v>
      </c>
      <c r="S1560" s="67" t="s">
        <v>5110</v>
      </c>
      <c r="T1560" s="26"/>
      <c r="U1560" s="24" t="s">
        <v>867</v>
      </c>
      <c r="V1560" s="58"/>
      <c r="W1560" s="58"/>
      <c r="X1560" s="26">
        <v>0</v>
      </c>
      <c r="Y1560" s="26">
        <v>0</v>
      </c>
      <c r="Z1560" s="26">
        <v>0</v>
      </c>
      <c r="AA1560" s="26"/>
      <c r="AB1560" s="58"/>
      <c r="AC1560" s="24"/>
      <c r="AD1560" s="26" t="s">
        <v>3489</v>
      </c>
      <c r="AE1560" s="26">
        <v>1</v>
      </c>
      <c r="AF1560" s="26"/>
      <c r="AG1560" s="26"/>
      <c r="AH1560" s="26"/>
      <c r="AI1560" s="26"/>
      <c r="AJ1560" s="26" t="s">
        <v>1631</v>
      </c>
      <c r="AK1560" s="24"/>
      <c r="AL1560" s="24"/>
      <c r="AM1560" s="26"/>
      <c r="AN1560" s="26"/>
      <c r="AO1560" s="26"/>
      <c r="AP1560" s="26"/>
      <c r="AQ1560" s="26"/>
      <c r="AR1560" s="26" t="s">
        <v>129</v>
      </c>
      <c r="AS1560" s="26"/>
      <c r="AT1560" s="26"/>
      <c r="AU1560" s="26" t="s">
        <v>128</v>
      </c>
      <c r="AV1560" s="26" t="s">
        <v>128</v>
      </c>
      <c r="AW1560" s="26" t="s">
        <v>128</v>
      </c>
      <c r="AX1560" s="26" t="s">
        <v>129</v>
      </c>
      <c r="AY1560" s="26"/>
      <c r="AZ1560" s="26" t="s">
        <v>4339</v>
      </c>
      <c r="BA1560" s="41"/>
    </row>
    <row r="1561" spans="1:53" ht="16.05" customHeight="1" x14ac:dyDescent="0.3">
      <c r="A1561" s="23">
        <v>2015</v>
      </c>
      <c r="B1561" s="24" t="s">
        <v>153</v>
      </c>
      <c r="C1561" s="24" t="s">
        <v>860</v>
      </c>
      <c r="D1561" s="24" t="s">
        <v>4342</v>
      </c>
      <c r="E1561" s="25">
        <v>42277</v>
      </c>
      <c r="F1561" s="38">
        <v>0.38530092592592591</v>
      </c>
      <c r="G1561" s="22">
        <v>42277</v>
      </c>
      <c r="H1561" s="37">
        <v>0.46863425925925922</v>
      </c>
      <c r="I1561" s="34" t="s">
        <v>6250</v>
      </c>
      <c r="J1561" s="43">
        <v>49.939</v>
      </c>
      <c r="K1561" s="43">
        <v>19.259</v>
      </c>
      <c r="L1561" s="56">
        <v>0</v>
      </c>
      <c r="M1561" s="35">
        <v>3.9670000000000001</v>
      </c>
      <c r="N1561" s="43"/>
      <c r="O1561" s="57"/>
      <c r="P1561" s="57"/>
      <c r="Q1561" s="57">
        <v>2.8</v>
      </c>
      <c r="R1561" s="57">
        <v>3.7</v>
      </c>
      <c r="S1561" s="67" t="s">
        <v>6046</v>
      </c>
      <c r="T1561" s="26" t="s">
        <v>139</v>
      </c>
      <c r="U1561" s="24" t="s">
        <v>193</v>
      </c>
      <c r="V1561" s="58"/>
      <c r="W1561" s="58"/>
      <c r="X1561" s="26">
        <v>0</v>
      </c>
      <c r="Y1561" s="26">
        <v>0</v>
      </c>
      <c r="Z1561" s="26">
        <v>0</v>
      </c>
      <c r="AA1561" s="26"/>
      <c r="AB1561" s="58"/>
      <c r="AC1561" s="24"/>
      <c r="AD1561" s="26">
        <v>135</v>
      </c>
      <c r="AE1561" s="26">
        <v>0</v>
      </c>
      <c r="AF1561" s="26"/>
      <c r="AG1561" s="26"/>
      <c r="AH1561" s="26"/>
      <c r="AI1561" s="26"/>
      <c r="AJ1561" s="26" t="s">
        <v>3476</v>
      </c>
      <c r="AK1561" s="24"/>
      <c r="AL1561" s="24" t="s">
        <v>4344</v>
      </c>
      <c r="AM1561" s="26"/>
      <c r="AN1561" s="26"/>
      <c r="AO1561" s="26"/>
      <c r="AP1561" s="26"/>
      <c r="AQ1561" s="26"/>
      <c r="AR1561" s="26" t="s">
        <v>129</v>
      </c>
      <c r="AS1561" s="26"/>
      <c r="AT1561" s="26"/>
      <c r="AU1561" s="26" t="s">
        <v>128</v>
      </c>
      <c r="AV1561" s="26" t="s">
        <v>128</v>
      </c>
      <c r="AW1561" s="26" t="s">
        <v>128</v>
      </c>
      <c r="AX1561" s="26" t="s">
        <v>129</v>
      </c>
      <c r="AY1561" s="26"/>
      <c r="AZ1561" s="26" t="s">
        <v>4343</v>
      </c>
      <c r="BA1561" s="39" t="s">
        <v>6195</v>
      </c>
    </row>
    <row r="1562" spans="1:53" ht="16.05" customHeight="1" x14ac:dyDescent="0.3">
      <c r="A1562" s="23">
        <v>2015</v>
      </c>
      <c r="B1562" s="24" t="s">
        <v>148</v>
      </c>
      <c r="C1562" s="24" t="s">
        <v>149</v>
      </c>
      <c r="D1562" s="24" t="s">
        <v>3554</v>
      </c>
      <c r="E1562" s="25">
        <v>42277</v>
      </c>
      <c r="F1562" s="38">
        <v>0.72635648148148146</v>
      </c>
      <c r="G1562" s="22">
        <v>42277</v>
      </c>
      <c r="H1562" s="37">
        <v>0.51802083333333326</v>
      </c>
      <c r="I1562" s="34" t="s">
        <v>6250</v>
      </c>
      <c r="J1562" s="43">
        <v>17.989999999999998</v>
      </c>
      <c r="K1562" s="43">
        <v>-101.33</v>
      </c>
      <c r="L1562" s="56">
        <v>50.8</v>
      </c>
      <c r="M1562" s="35">
        <v>5.4649999999999999</v>
      </c>
      <c r="N1562" s="43"/>
      <c r="O1562" s="57"/>
      <c r="P1562" s="57"/>
      <c r="Q1562" s="57"/>
      <c r="R1562" s="57">
        <v>5.5</v>
      </c>
      <c r="S1562" s="24" t="s">
        <v>5301</v>
      </c>
      <c r="T1562" s="26"/>
      <c r="U1562" s="24" t="s">
        <v>867</v>
      </c>
      <c r="V1562" s="58"/>
      <c r="W1562" s="58"/>
      <c r="X1562" s="26">
        <v>0</v>
      </c>
      <c r="Y1562" s="26">
        <v>0</v>
      </c>
      <c r="Z1562" s="26">
        <v>0</v>
      </c>
      <c r="AA1562" s="26"/>
      <c r="AB1562" s="58"/>
      <c r="AC1562" s="24"/>
      <c r="AD1562" s="26">
        <v>1</v>
      </c>
      <c r="AE1562" s="26">
        <v>0</v>
      </c>
      <c r="AF1562" s="26"/>
      <c r="AG1562" s="26"/>
      <c r="AH1562" s="26"/>
      <c r="AI1562" s="26"/>
      <c r="AJ1562" s="26" t="s">
        <v>1631</v>
      </c>
      <c r="AK1562" s="24"/>
      <c r="AL1562" s="24"/>
      <c r="AM1562" s="26"/>
      <c r="AN1562" s="26"/>
      <c r="AO1562" s="26"/>
      <c r="AP1562" s="26"/>
      <c r="AQ1562" s="26"/>
      <c r="AR1562" s="26" t="s">
        <v>129</v>
      </c>
      <c r="AS1562" s="26"/>
      <c r="AT1562" s="26"/>
      <c r="AU1562" s="26" t="s">
        <v>128</v>
      </c>
      <c r="AV1562" s="26" t="s">
        <v>128</v>
      </c>
      <c r="AW1562" s="26" t="s">
        <v>128</v>
      </c>
      <c r="AX1562" s="26" t="s">
        <v>129</v>
      </c>
      <c r="AY1562" s="26"/>
      <c r="AZ1562" s="26" t="s">
        <v>4345</v>
      </c>
      <c r="BA1562" s="41"/>
    </row>
    <row r="1563" spans="1:53" ht="16.05" customHeight="1" x14ac:dyDescent="0.3">
      <c r="A1563" s="23">
        <v>2015</v>
      </c>
      <c r="B1563" s="24" t="s">
        <v>443</v>
      </c>
      <c r="C1563" s="24" t="s">
        <v>1108</v>
      </c>
      <c r="D1563" s="24" t="s">
        <v>4340</v>
      </c>
      <c r="E1563" s="25">
        <v>42277</v>
      </c>
      <c r="F1563" s="38">
        <v>0.73019097222222218</v>
      </c>
      <c r="G1563" s="22">
        <v>42277</v>
      </c>
      <c r="H1563" s="37">
        <v>0.48018518518518521</v>
      </c>
      <c r="I1563" s="34" t="s">
        <v>6250</v>
      </c>
      <c r="J1563" s="43">
        <v>13.323</v>
      </c>
      <c r="K1563" s="43">
        <v>-87.837999999999994</v>
      </c>
      <c r="L1563" s="56">
        <v>12.4</v>
      </c>
      <c r="M1563" s="43">
        <v>4.0999999999999996</v>
      </c>
      <c r="N1563" s="43"/>
      <c r="O1563" s="57"/>
      <c r="P1563" s="57">
        <v>4.4000000000000004</v>
      </c>
      <c r="Q1563" s="57"/>
      <c r="R1563" s="57">
        <v>4.4000000000000004</v>
      </c>
      <c r="S1563" s="24" t="s">
        <v>5438</v>
      </c>
      <c r="T1563" s="26" t="s">
        <v>3611</v>
      </c>
      <c r="U1563" s="24" t="s">
        <v>867</v>
      </c>
      <c r="V1563" s="58"/>
      <c r="W1563" s="58"/>
      <c r="X1563" s="26">
        <v>0</v>
      </c>
      <c r="Y1563" s="26">
        <v>0</v>
      </c>
      <c r="Z1563" s="26">
        <v>0</v>
      </c>
      <c r="AA1563" s="26"/>
      <c r="AB1563" s="58"/>
      <c r="AC1563" s="24"/>
      <c r="AD1563" s="26">
        <v>10</v>
      </c>
      <c r="AE1563" s="26">
        <v>0</v>
      </c>
      <c r="AF1563" s="26"/>
      <c r="AG1563" s="26"/>
      <c r="AH1563" s="26"/>
      <c r="AI1563" s="26"/>
      <c r="AJ1563" s="26" t="s">
        <v>1631</v>
      </c>
      <c r="AK1563" s="24" t="s">
        <v>102</v>
      </c>
      <c r="AL1563" s="24"/>
      <c r="AM1563" s="26"/>
      <c r="AN1563" s="26"/>
      <c r="AO1563" s="26"/>
      <c r="AP1563" s="26"/>
      <c r="AQ1563" s="26"/>
      <c r="AR1563" s="26" t="s">
        <v>129</v>
      </c>
      <c r="AS1563" s="26"/>
      <c r="AT1563" s="26"/>
      <c r="AU1563" s="26" t="s">
        <v>128</v>
      </c>
      <c r="AV1563" s="26" t="s">
        <v>128</v>
      </c>
      <c r="AW1563" s="26" t="s">
        <v>128</v>
      </c>
      <c r="AX1563" s="26" t="s">
        <v>129</v>
      </c>
      <c r="AY1563" s="26"/>
      <c r="AZ1563" s="26" t="s">
        <v>4341</v>
      </c>
      <c r="BA1563" s="41"/>
    </row>
    <row r="1564" spans="1:53" ht="16.05" customHeight="1" x14ac:dyDescent="0.3">
      <c r="A1564" s="26">
        <v>2015</v>
      </c>
      <c r="B1564" s="24" t="s">
        <v>123</v>
      </c>
      <c r="C1564" s="24" t="s">
        <v>124</v>
      </c>
      <c r="D1564" s="24" t="s">
        <v>4992</v>
      </c>
      <c r="E1564" s="25">
        <v>42283</v>
      </c>
      <c r="F1564" s="38">
        <v>0.89415486111111109</v>
      </c>
      <c r="G1564" s="22">
        <v>42284</v>
      </c>
      <c r="H1564" s="37">
        <v>1.9155092592592592E-2</v>
      </c>
      <c r="I1564" s="34" t="s">
        <v>6250</v>
      </c>
      <c r="J1564" s="26">
        <v>36.248600000000003</v>
      </c>
      <c r="K1564" s="26">
        <v>29.951000000000001</v>
      </c>
      <c r="L1564" s="26">
        <v>42.2</v>
      </c>
      <c r="M1564" s="35">
        <v>5.1760000000000002</v>
      </c>
      <c r="N1564" s="43">
        <v>5.2</v>
      </c>
      <c r="O1564" s="57">
        <v>5.4</v>
      </c>
      <c r="P1564" s="57"/>
      <c r="Q1564" s="57"/>
      <c r="R1564" s="57">
        <v>5.2</v>
      </c>
      <c r="S1564" s="24" t="s">
        <v>5571</v>
      </c>
      <c r="T1564" s="26"/>
      <c r="U1564" s="24"/>
      <c r="V1564" s="41"/>
      <c r="W1564" s="41"/>
      <c r="X1564" s="26">
        <v>0</v>
      </c>
      <c r="Y1564" s="26">
        <v>0</v>
      </c>
      <c r="Z1564" s="26">
        <v>0</v>
      </c>
      <c r="AA1564" s="26"/>
      <c r="AB1564" s="41"/>
      <c r="AC1564" s="41"/>
      <c r="AD1564" s="26">
        <v>1</v>
      </c>
      <c r="AE1564" s="26">
        <v>0</v>
      </c>
      <c r="AF1564" s="41"/>
      <c r="AG1564" s="26"/>
      <c r="AH1564" s="26"/>
      <c r="AI1564" s="26"/>
      <c r="AJ1564" s="26" t="s">
        <v>1631</v>
      </c>
      <c r="AK1564" s="41"/>
      <c r="AL1564" s="24"/>
      <c r="AM1564" s="41"/>
      <c r="AN1564" s="41"/>
      <c r="AO1564" s="41"/>
      <c r="AP1564" s="41"/>
      <c r="AQ1564" s="41"/>
      <c r="AR1564" s="26" t="s">
        <v>129</v>
      </c>
      <c r="AS1564" s="26"/>
      <c r="AT1564" s="26"/>
      <c r="AU1564" s="26" t="s">
        <v>128</v>
      </c>
      <c r="AV1564" s="26" t="s">
        <v>128</v>
      </c>
      <c r="AW1564" s="26" t="s">
        <v>128</v>
      </c>
      <c r="AX1564" s="26" t="s">
        <v>129</v>
      </c>
      <c r="AY1564" s="26"/>
      <c r="AZ1564" s="26" t="s">
        <v>4993</v>
      </c>
      <c r="BA1564" s="41"/>
    </row>
    <row r="1565" spans="1:53" ht="16.05" customHeight="1" x14ac:dyDescent="0.3">
      <c r="A1565" s="26">
        <v>2015</v>
      </c>
      <c r="B1565" s="24" t="s">
        <v>123</v>
      </c>
      <c r="C1565" s="24" t="s">
        <v>124</v>
      </c>
      <c r="D1565" s="24" t="s">
        <v>4994</v>
      </c>
      <c r="E1565" s="25">
        <v>42286</v>
      </c>
      <c r="F1565" s="38">
        <v>0.61063657407407412</v>
      </c>
      <c r="G1565" s="22">
        <v>42286</v>
      </c>
      <c r="H1565" s="37">
        <v>0.73563657407407401</v>
      </c>
      <c r="I1565" s="34" t="s">
        <v>6250</v>
      </c>
      <c r="J1565" s="26">
        <v>40.799999999999997</v>
      </c>
      <c r="K1565" s="26">
        <v>36.619999999999997</v>
      </c>
      <c r="L1565" s="26">
        <v>17.8</v>
      </c>
      <c r="M1565" s="35">
        <v>5.0259999999999998</v>
      </c>
      <c r="N1565" s="43"/>
      <c r="O1565" s="57"/>
      <c r="P1565" s="57"/>
      <c r="Q1565" s="57"/>
      <c r="R1565" s="57">
        <v>5.0999999999999996</v>
      </c>
      <c r="S1565" s="24" t="s">
        <v>5298</v>
      </c>
      <c r="T1565" s="26"/>
      <c r="U1565" s="24" t="s">
        <v>867</v>
      </c>
      <c r="V1565" s="41"/>
      <c r="W1565" s="41"/>
      <c r="X1565" s="26">
        <v>0</v>
      </c>
      <c r="Y1565" s="26">
        <v>0</v>
      </c>
      <c r="Z1565" s="26">
        <v>1</v>
      </c>
      <c r="AA1565" s="26"/>
      <c r="AB1565" s="41"/>
      <c r="AC1565" s="41"/>
      <c r="AD1565" s="26"/>
      <c r="AE1565" s="26">
        <v>0</v>
      </c>
      <c r="AF1565" s="41"/>
      <c r="AG1565" s="26"/>
      <c r="AH1565" s="26"/>
      <c r="AI1565" s="26"/>
      <c r="AJ1565" s="26" t="s">
        <v>1631</v>
      </c>
      <c r="AK1565" s="41"/>
      <c r="AL1565" s="24"/>
      <c r="AM1565" s="41"/>
      <c r="AN1565" s="41"/>
      <c r="AO1565" s="41"/>
      <c r="AP1565" s="41"/>
      <c r="AQ1565" s="41"/>
      <c r="AR1565" s="26" t="s">
        <v>129</v>
      </c>
      <c r="AS1565" s="26"/>
      <c r="AT1565" s="26"/>
      <c r="AU1565" s="26" t="s">
        <v>128</v>
      </c>
      <c r="AV1565" s="26" t="s">
        <v>128</v>
      </c>
      <c r="AW1565" s="26" t="s">
        <v>128</v>
      </c>
      <c r="AX1565" s="26" t="s">
        <v>129</v>
      </c>
      <c r="AY1565" s="26"/>
      <c r="AZ1565" s="26" t="s">
        <v>4995</v>
      </c>
      <c r="BA1565" s="41"/>
    </row>
    <row r="1566" spans="1:53" ht="16.05" customHeight="1" x14ac:dyDescent="0.3">
      <c r="A1566" s="23">
        <v>2015</v>
      </c>
      <c r="B1566" s="24" t="s">
        <v>148</v>
      </c>
      <c r="C1566" s="24" t="s">
        <v>191</v>
      </c>
      <c r="D1566" s="24" t="s">
        <v>3528</v>
      </c>
      <c r="E1566" s="25">
        <v>42287</v>
      </c>
      <c r="F1566" s="38">
        <v>0.38937164351851855</v>
      </c>
      <c r="G1566" s="22">
        <v>42287</v>
      </c>
      <c r="H1566" s="37">
        <v>0.18104166666666666</v>
      </c>
      <c r="I1566" s="34" t="s">
        <v>6250</v>
      </c>
      <c r="J1566" s="43">
        <v>36.664999999999999</v>
      </c>
      <c r="K1566" s="43">
        <v>-97.813000000000002</v>
      </c>
      <c r="L1566" s="56">
        <v>0</v>
      </c>
      <c r="M1566" s="43">
        <v>4.4000000000000004</v>
      </c>
      <c r="N1566" s="43"/>
      <c r="O1566" s="57"/>
      <c r="P1566" s="57">
        <v>4.5999999999999996</v>
      </c>
      <c r="Q1566" s="57">
        <v>4.2</v>
      </c>
      <c r="R1566" s="57">
        <v>4.4000000000000004</v>
      </c>
      <c r="S1566" s="67" t="s">
        <v>6063</v>
      </c>
      <c r="T1566" s="26" t="s">
        <v>497</v>
      </c>
      <c r="U1566" s="24" t="s">
        <v>193</v>
      </c>
      <c r="V1566" s="58"/>
      <c r="W1566" s="58"/>
      <c r="X1566" s="26">
        <v>0</v>
      </c>
      <c r="Y1566" s="26">
        <v>0</v>
      </c>
      <c r="Z1566" s="26">
        <v>0</v>
      </c>
      <c r="AA1566" s="26"/>
      <c r="AB1566" s="58"/>
      <c r="AC1566" s="24"/>
      <c r="AD1566" s="26" t="s">
        <v>3483</v>
      </c>
      <c r="AE1566" s="26">
        <v>0</v>
      </c>
      <c r="AF1566" s="26"/>
      <c r="AG1566" s="26"/>
      <c r="AH1566" s="26"/>
      <c r="AI1566" s="26"/>
      <c r="AJ1566" s="26" t="s">
        <v>3476</v>
      </c>
      <c r="AK1566" s="24"/>
      <c r="AL1566" s="24" t="s">
        <v>4350</v>
      </c>
      <c r="AM1566" s="26"/>
      <c r="AN1566" s="26"/>
      <c r="AO1566" s="26"/>
      <c r="AP1566" s="26"/>
      <c r="AQ1566" s="26"/>
      <c r="AR1566" s="26" t="s">
        <v>129</v>
      </c>
      <c r="AS1566" s="26"/>
      <c r="AT1566" s="26"/>
      <c r="AU1566" s="26" t="s">
        <v>128</v>
      </c>
      <c r="AV1566" s="26" t="s">
        <v>128</v>
      </c>
      <c r="AW1566" s="26" t="s">
        <v>128</v>
      </c>
      <c r="AX1566" s="26" t="s">
        <v>129</v>
      </c>
      <c r="AY1566" s="26"/>
      <c r="AZ1566" s="26" t="s">
        <v>4349</v>
      </c>
      <c r="BA1566" s="41"/>
    </row>
    <row r="1567" spans="1:53" ht="16.05" customHeight="1" x14ac:dyDescent="0.3">
      <c r="A1567" s="23">
        <v>2015</v>
      </c>
      <c r="B1567" s="24" t="s">
        <v>148</v>
      </c>
      <c r="C1567" s="24" t="s">
        <v>191</v>
      </c>
      <c r="D1567" s="24" t="s">
        <v>3528</v>
      </c>
      <c r="E1567" s="25">
        <v>42287</v>
      </c>
      <c r="F1567" s="38">
        <v>0.91880046296296303</v>
      </c>
      <c r="G1567" s="22">
        <v>42287</v>
      </c>
      <c r="H1567" s="37">
        <v>0.71046296296296296</v>
      </c>
      <c r="I1567" s="34" t="s">
        <v>6250</v>
      </c>
      <c r="J1567" s="43">
        <v>36.04</v>
      </c>
      <c r="K1567" s="43">
        <v>-96.861000000000004</v>
      </c>
      <c r="L1567" s="56">
        <v>0</v>
      </c>
      <c r="M1567" s="43">
        <v>4.3</v>
      </c>
      <c r="N1567" s="43"/>
      <c r="O1567" s="57"/>
      <c r="P1567" s="57">
        <v>4.0999999999999996</v>
      </c>
      <c r="Q1567" s="57">
        <v>3.8</v>
      </c>
      <c r="R1567" s="57">
        <v>4.5</v>
      </c>
      <c r="S1567" s="67" t="s">
        <v>6063</v>
      </c>
      <c r="T1567" s="26" t="s">
        <v>139</v>
      </c>
      <c r="U1567" s="24" t="s">
        <v>193</v>
      </c>
      <c r="V1567" s="58"/>
      <c r="W1567" s="58"/>
      <c r="X1567" s="26">
        <v>0</v>
      </c>
      <c r="Y1567" s="26">
        <v>0</v>
      </c>
      <c r="Z1567" s="26">
        <v>0</v>
      </c>
      <c r="AA1567" s="26"/>
      <c r="AB1567" s="58"/>
      <c r="AC1567" s="24"/>
      <c r="AD1567" s="26" t="s">
        <v>3483</v>
      </c>
      <c r="AE1567" s="26">
        <v>0</v>
      </c>
      <c r="AF1567" s="26"/>
      <c r="AG1567" s="26"/>
      <c r="AH1567" s="26"/>
      <c r="AI1567" s="26"/>
      <c r="AJ1567" s="26" t="s">
        <v>3476</v>
      </c>
      <c r="AK1567" s="24"/>
      <c r="AL1567" s="24" t="s">
        <v>4335</v>
      </c>
      <c r="AM1567" s="26"/>
      <c r="AN1567" s="26"/>
      <c r="AO1567" s="26"/>
      <c r="AP1567" s="26"/>
      <c r="AQ1567" s="26"/>
      <c r="AR1567" s="26" t="s">
        <v>129</v>
      </c>
      <c r="AS1567" s="26"/>
      <c r="AT1567" s="26"/>
      <c r="AU1567" s="26" t="s">
        <v>128</v>
      </c>
      <c r="AV1567" s="26" t="s">
        <v>128</v>
      </c>
      <c r="AW1567" s="26" t="s">
        <v>128</v>
      </c>
      <c r="AX1567" s="26" t="s">
        <v>129</v>
      </c>
      <c r="AY1567" s="26"/>
      <c r="AZ1567" s="26" t="s">
        <v>4351</v>
      </c>
      <c r="BA1567" s="41"/>
    </row>
    <row r="1568" spans="1:53" ht="16.05" customHeight="1" x14ac:dyDescent="0.3">
      <c r="A1568" s="23">
        <v>2015</v>
      </c>
      <c r="B1568" s="24" t="s">
        <v>443</v>
      </c>
      <c r="C1568" s="24" t="s">
        <v>444</v>
      </c>
      <c r="D1568" s="24" t="s">
        <v>4324</v>
      </c>
      <c r="E1568" s="25">
        <v>42288</v>
      </c>
      <c r="F1568" s="38">
        <v>0.96484953703703702</v>
      </c>
      <c r="G1568" s="22">
        <v>42288</v>
      </c>
      <c r="H1568" s="37">
        <v>0.71484953703703702</v>
      </c>
      <c r="I1568" s="34" t="s">
        <v>6250</v>
      </c>
      <c r="J1568" s="43">
        <v>12.906000000000001</v>
      </c>
      <c r="K1568" s="43">
        <v>-86.691000000000003</v>
      </c>
      <c r="L1568" s="56">
        <v>19.600000000000001</v>
      </c>
      <c r="M1568" s="43">
        <v>4.5999999999999996</v>
      </c>
      <c r="N1568" s="43"/>
      <c r="O1568" s="57"/>
      <c r="P1568" s="57"/>
      <c r="Q1568" s="57"/>
      <c r="R1568" s="57">
        <v>4.4000000000000004</v>
      </c>
      <c r="S1568" s="24" t="s">
        <v>5441</v>
      </c>
      <c r="T1568" s="26"/>
      <c r="U1568" s="24" t="s">
        <v>867</v>
      </c>
      <c r="V1568" s="58"/>
      <c r="W1568" s="58"/>
      <c r="X1568" s="26">
        <v>0</v>
      </c>
      <c r="Y1568" s="26">
        <v>0</v>
      </c>
      <c r="Z1568" s="26">
        <v>0</v>
      </c>
      <c r="AA1568" s="26"/>
      <c r="AB1568" s="58"/>
      <c r="AC1568" s="24"/>
      <c r="AD1568" s="26" t="s">
        <v>3489</v>
      </c>
      <c r="AE1568" s="26">
        <v>0</v>
      </c>
      <c r="AF1568" s="26"/>
      <c r="AG1568" s="26"/>
      <c r="AH1568" s="26"/>
      <c r="AI1568" s="26"/>
      <c r="AJ1568" s="26" t="s">
        <v>3476</v>
      </c>
      <c r="AK1568" s="24"/>
      <c r="AL1568" s="24" t="s">
        <v>4326</v>
      </c>
      <c r="AM1568" s="26"/>
      <c r="AN1568" s="26"/>
      <c r="AO1568" s="26"/>
      <c r="AP1568" s="26"/>
      <c r="AQ1568" s="26"/>
      <c r="AR1568" s="26" t="s">
        <v>129</v>
      </c>
      <c r="AS1568" s="26"/>
      <c r="AT1568" s="26"/>
      <c r="AU1568" s="26" t="s">
        <v>128</v>
      </c>
      <c r="AV1568" s="26" t="s">
        <v>128</v>
      </c>
      <c r="AW1568" s="26" t="s">
        <v>128</v>
      </c>
      <c r="AX1568" s="26" t="s">
        <v>129</v>
      </c>
      <c r="AY1568" s="26"/>
      <c r="AZ1568" s="26" t="s">
        <v>4352</v>
      </c>
      <c r="BA1568" s="41"/>
    </row>
    <row r="1569" spans="1:53" ht="16.05" customHeight="1" x14ac:dyDescent="0.3">
      <c r="A1569" s="23">
        <v>2015</v>
      </c>
      <c r="B1569" s="24" t="s">
        <v>130</v>
      </c>
      <c r="C1569" s="24" t="s">
        <v>131</v>
      </c>
      <c r="D1569" s="24" t="s">
        <v>3501</v>
      </c>
      <c r="E1569" s="25">
        <v>42289</v>
      </c>
      <c r="F1569" s="38">
        <v>0.41961689814814812</v>
      </c>
      <c r="G1569" s="22">
        <v>42289</v>
      </c>
      <c r="H1569" s="37">
        <v>0.75295138888888891</v>
      </c>
      <c r="I1569" s="34" t="s">
        <v>6250</v>
      </c>
      <c r="J1569" s="43">
        <v>34.33</v>
      </c>
      <c r="K1569" s="43">
        <v>98.23</v>
      </c>
      <c r="L1569" s="56">
        <v>19.8</v>
      </c>
      <c r="M1569" s="35">
        <v>5.2210000000000001</v>
      </c>
      <c r="N1569" s="43"/>
      <c r="O1569" s="57"/>
      <c r="P1569" s="57">
        <v>5.0999999999999996</v>
      </c>
      <c r="Q1569" s="57"/>
      <c r="R1569" s="57">
        <v>5.2</v>
      </c>
      <c r="S1569" s="24" t="s">
        <v>5337</v>
      </c>
      <c r="T1569" s="26"/>
      <c r="U1569" s="24" t="s">
        <v>867</v>
      </c>
      <c r="V1569" s="58"/>
      <c r="W1569" s="58"/>
      <c r="X1569" s="26">
        <v>0</v>
      </c>
      <c r="Y1569" s="26">
        <v>0</v>
      </c>
      <c r="Z1569" s="26">
        <v>0</v>
      </c>
      <c r="AA1569" s="26"/>
      <c r="AB1569" s="58"/>
      <c r="AC1569" s="24"/>
      <c r="AD1569" s="26">
        <v>2</v>
      </c>
      <c r="AE1569" s="26">
        <v>0</v>
      </c>
      <c r="AF1569" s="26"/>
      <c r="AG1569" s="26"/>
      <c r="AH1569" s="26"/>
      <c r="AI1569" s="26"/>
      <c r="AJ1569" s="26" t="s">
        <v>1631</v>
      </c>
      <c r="AK1569" s="24" t="s">
        <v>290</v>
      </c>
      <c r="AL1569" s="24"/>
      <c r="AM1569" s="26"/>
      <c r="AN1569" s="26"/>
      <c r="AO1569" s="26"/>
      <c r="AP1569" s="26"/>
      <c r="AQ1569" s="26"/>
      <c r="AR1569" s="26" t="s">
        <v>129</v>
      </c>
      <c r="AS1569" s="26"/>
      <c r="AT1569" s="26"/>
      <c r="AU1569" s="26" t="s">
        <v>128</v>
      </c>
      <c r="AV1569" s="26" t="s">
        <v>128</v>
      </c>
      <c r="AW1569" s="26" t="s">
        <v>128</v>
      </c>
      <c r="AX1569" s="26" t="s">
        <v>129</v>
      </c>
      <c r="AY1569" s="26"/>
      <c r="AZ1569" s="26" t="s">
        <v>4353</v>
      </c>
      <c r="BA1569" s="41"/>
    </row>
    <row r="1570" spans="1:53" ht="16.05" customHeight="1" x14ac:dyDescent="0.3">
      <c r="A1570" s="26">
        <v>2015</v>
      </c>
      <c r="B1570" s="24" t="s">
        <v>393</v>
      </c>
      <c r="C1570" s="24" t="s">
        <v>4996</v>
      </c>
      <c r="D1570" s="24" t="s">
        <v>4997</v>
      </c>
      <c r="E1570" s="25">
        <v>42289</v>
      </c>
      <c r="F1570" s="38">
        <v>0.90106122685185186</v>
      </c>
      <c r="G1570" s="22">
        <v>42290</v>
      </c>
      <c r="H1570" s="37">
        <v>0.10939814814814815</v>
      </c>
      <c r="I1570" s="34" t="s">
        <v>6250</v>
      </c>
      <c r="J1570" s="26">
        <v>38.356000000000002</v>
      </c>
      <c r="K1570" s="26">
        <v>57.060899999999997</v>
      </c>
      <c r="L1570" s="26">
        <v>10</v>
      </c>
      <c r="M1570" s="35">
        <v>5.2519999999999998</v>
      </c>
      <c r="N1570" s="43"/>
      <c r="O1570" s="57">
        <v>5.2</v>
      </c>
      <c r="P1570" s="57">
        <v>4.9000000000000004</v>
      </c>
      <c r="Q1570" s="57"/>
      <c r="R1570" s="57">
        <v>5.3</v>
      </c>
      <c r="S1570" s="24" t="s">
        <v>5343</v>
      </c>
      <c r="T1570" s="26"/>
      <c r="U1570" s="24"/>
      <c r="V1570" s="41"/>
      <c r="W1570" s="41"/>
      <c r="X1570" s="26">
        <v>0</v>
      </c>
      <c r="Y1570" s="26">
        <v>0</v>
      </c>
      <c r="Z1570" s="26">
        <v>0</v>
      </c>
      <c r="AA1570" s="26"/>
      <c r="AB1570" s="41"/>
      <c r="AC1570" s="41"/>
      <c r="AD1570" s="26">
        <v>419</v>
      </c>
      <c r="AE1570" s="26">
        <v>14</v>
      </c>
      <c r="AF1570" s="41"/>
      <c r="AG1570" s="26"/>
      <c r="AH1570" s="26"/>
      <c r="AI1570" s="26"/>
      <c r="AJ1570" s="26" t="s">
        <v>1631</v>
      </c>
      <c r="AK1570" s="41"/>
      <c r="AL1570" s="24"/>
      <c r="AM1570" s="41"/>
      <c r="AN1570" s="41"/>
      <c r="AO1570" s="41"/>
      <c r="AP1570" s="41"/>
      <c r="AQ1570" s="41"/>
      <c r="AR1570" s="26" t="s">
        <v>129</v>
      </c>
      <c r="AS1570" s="26"/>
      <c r="AT1570" s="26"/>
      <c r="AU1570" s="26" t="s">
        <v>128</v>
      </c>
      <c r="AV1570" s="26" t="s">
        <v>128</v>
      </c>
      <c r="AW1570" s="26" t="s">
        <v>128</v>
      </c>
      <c r="AX1570" s="26" t="s">
        <v>129</v>
      </c>
      <c r="AY1570" s="26"/>
      <c r="AZ1570" s="26" t="s">
        <v>4998</v>
      </c>
      <c r="BA1570" s="41"/>
    </row>
    <row r="1571" spans="1:53" ht="16.05" customHeight="1" x14ac:dyDescent="0.3">
      <c r="A1571" s="23">
        <v>2015</v>
      </c>
      <c r="B1571" s="24" t="s">
        <v>269</v>
      </c>
      <c r="C1571" s="24" t="s">
        <v>409</v>
      </c>
      <c r="D1571" s="24" t="s">
        <v>3862</v>
      </c>
      <c r="E1571" s="25">
        <v>42291</v>
      </c>
      <c r="F1571" s="38">
        <v>0.32454861111111111</v>
      </c>
      <c r="G1571" s="22">
        <v>42291</v>
      </c>
      <c r="H1571" s="37">
        <v>0.11621527777777778</v>
      </c>
      <c r="I1571" s="34" t="s">
        <v>6250</v>
      </c>
      <c r="J1571" s="43">
        <v>7.73</v>
      </c>
      <c r="K1571" s="43">
        <v>-73.42</v>
      </c>
      <c r="L1571" s="56">
        <v>120</v>
      </c>
      <c r="M1571" s="35">
        <v>5.1589999999999998</v>
      </c>
      <c r="N1571" s="43">
        <v>5.5</v>
      </c>
      <c r="O1571" s="57"/>
      <c r="P1571" s="57">
        <v>5.4</v>
      </c>
      <c r="Q1571" s="57"/>
      <c r="R1571" s="57">
        <v>5.3</v>
      </c>
      <c r="S1571" s="24" t="s">
        <v>5572</v>
      </c>
      <c r="T1571" s="26" t="s">
        <v>497</v>
      </c>
      <c r="U1571" s="24" t="s">
        <v>867</v>
      </c>
      <c r="V1571" s="58"/>
      <c r="W1571" s="58"/>
      <c r="X1571" s="26">
        <v>0</v>
      </c>
      <c r="Y1571" s="26">
        <v>0</v>
      </c>
      <c r="Z1571" s="26">
        <v>0</v>
      </c>
      <c r="AA1571" s="26"/>
      <c r="AB1571" s="58"/>
      <c r="AC1571" s="24"/>
      <c r="AD1571" s="26" t="s">
        <v>3489</v>
      </c>
      <c r="AE1571" s="26">
        <v>0</v>
      </c>
      <c r="AF1571" s="26"/>
      <c r="AG1571" s="26"/>
      <c r="AH1571" s="26"/>
      <c r="AI1571" s="26"/>
      <c r="AJ1571" s="26" t="s">
        <v>1631</v>
      </c>
      <c r="AK1571" s="24"/>
      <c r="AL1571" s="24"/>
      <c r="AM1571" s="26"/>
      <c r="AN1571" s="26"/>
      <c r="AO1571" s="26"/>
      <c r="AP1571" s="26"/>
      <c r="AQ1571" s="26"/>
      <c r="AR1571" s="26" t="s">
        <v>129</v>
      </c>
      <c r="AS1571" s="26"/>
      <c r="AT1571" s="26"/>
      <c r="AU1571" s="26" t="s">
        <v>128</v>
      </c>
      <c r="AV1571" s="26" t="s">
        <v>128</v>
      </c>
      <c r="AW1571" s="26" t="s">
        <v>128</v>
      </c>
      <c r="AX1571" s="26" t="s">
        <v>129</v>
      </c>
      <c r="AY1571" s="26"/>
      <c r="AZ1571" s="26" t="s">
        <v>4354</v>
      </c>
      <c r="BA1571" s="41"/>
    </row>
    <row r="1572" spans="1:53" ht="16.05" customHeight="1" x14ac:dyDescent="0.3">
      <c r="A1572" s="23">
        <v>2015</v>
      </c>
      <c r="B1572" s="24" t="s">
        <v>269</v>
      </c>
      <c r="C1572" s="24" t="s">
        <v>500</v>
      </c>
      <c r="D1572" s="24" t="s">
        <v>4355</v>
      </c>
      <c r="E1572" s="25">
        <v>42292</v>
      </c>
      <c r="F1572" s="38">
        <v>0.42183796296296294</v>
      </c>
      <c r="G1572" s="22">
        <v>42292</v>
      </c>
      <c r="H1572" s="37">
        <v>0.21350694444444443</v>
      </c>
      <c r="I1572" s="34" t="s">
        <v>6250</v>
      </c>
      <c r="J1572" s="43">
        <v>-2.72</v>
      </c>
      <c r="K1572" s="43">
        <v>-78.97</v>
      </c>
      <c r="L1572" s="56">
        <v>107.8</v>
      </c>
      <c r="M1572" s="35">
        <v>5.5019999999999998</v>
      </c>
      <c r="N1572" s="43"/>
      <c r="O1572" s="57"/>
      <c r="P1572" s="57">
        <v>5.4</v>
      </c>
      <c r="Q1572" s="57"/>
      <c r="R1572" s="57">
        <v>5.6</v>
      </c>
      <c r="S1572" s="24" t="s">
        <v>5495</v>
      </c>
      <c r="T1572" s="26"/>
      <c r="U1572" s="24" t="s">
        <v>867</v>
      </c>
      <c r="V1572" s="58"/>
      <c r="W1572" s="58"/>
      <c r="X1572" s="26">
        <v>0</v>
      </c>
      <c r="Y1572" s="26">
        <v>0</v>
      </c>
      <c r="Z1572" s="26">
        <v>0</v>
      </c>
      <c r="AA1572" s="26"/>
      <c r="AB1572" s="58"/>
      <c r="AC1572" s="24"/>
      <c r="AD1572" s="26" t="s">
        <v>3483</v>
      </c>
      <c r="AE1572" s="26">
        <v>0</v>
      </c>
      <c r="AF1572" s="26"/>
      <c r="AG1572" s="26"/>
      <c r="AH1572" s="26"/>
      <c r="AI1572" s="26"/>
      <c r="AJ1572" s="26" t="s">
        <v>1631</v>
      </c>
      <c r="AK1572" s="24"/>
      <c r="AL1572" s="24"/>
      <c r="AM1572" s="26"/>
      <c r="AN1572" s="26"/>
      <c r="AO1572" s="26"/>
      <c r="AP1572" s="26"/>
      <c r="AQ1572" s="26"/>
      <c r="AR1572" s="26" t="s">
        <v>129</v>
      </c>
      <c r="AS1572" s="26"/>
      <c r="AT1572" s="26"/>
      <c r="AU1572" s="26" t="s">
        <v>128</v>
      </c>
      <c r="AV1572" s="26" t="s">
        <v>128</v>
      </c>
      <c r="AW1572" s="26" t="s">
        <v>128</v>
      </c>
      <c r="AX1572" s="26" t="s">
        <v>129</v>
      </c>
      <c r="AY1572" s="26"/>
      <c r="AZ1572" s="26" t="s">
        <v>4356</v>
      </c>
      <c r="BA1572" s="41"/>
    </row>
    <row r="1573" spans="1:53" ht="16.05" customHeight="1" x14ac:dyDescent="0.3">
      <c r="A1573" s="23">
        <v>2015</v>
      </c>
      <c r="B1573" s="24" t="s">
        <v>187</v>
      </c>
      <c r="C1573" s="24" t="s">
        <v>188</v>
      </c>
      <c r="D1573" s="24" t="s">
        <v>3482</v>
      </c>
      <c r="E1573" s="25">
        <v>42295</v>
      </c>
      <c r="F1573" s="38">
        <v>0.28112488425925924</v>
      </c>
      <c r="G1573" s="22">
        <v>42295</v>
      </c>
      <c r="H1573" s="37">
        <v>0.46862268518518518</v>
      </c>
      <c r="I1573" s="34" t="s">
        <v>6250</v>
      </c>
      <c r="J1573" s="43">
        <v>36.298999999999999</v>
      </c>
      <c r="K1573" s="43">
        <v>70.844999999999999</v>
      </c>
      <c r="L1573" s="56">
        <v>160.9</v>
      </c>
      <c r="M1573" s="43">
        <v>4.09</v>
      </c>
      <c r="N1573" s="43"/>
      <c r="O1573" s="57"/>
      <c r="P1573" s="57">
        <v>4.0999999999999996</v>
      </c>
      <c r="Q1573" s="57">
        <v>2.8</v>
      </c>
      <c r="R1573" s="57">
        <v>4.4000000000000004</v>
      </c>
      <c r="S1573" s="67" t="s">
        <v>5110</v>
      </c>
      <c r="T1573" s="26"/>
      <c r="U1573" s="24" t="s">
        <v>867</v>
      </c>
      <c r="V1573" s="58"/>
      <c r="W1573" s="58"/>
      <c r="X1573" s="26">
        <v>0</v>
      </c>
      <c r="Y1573" s="26">
        <v>0</v>
      </c>
      <c r="Z1573" s="26">
        <v>0</v>
      </c>
      <c r="AA1573" s="26"/>
      <c r="AB1573" s="58"/>
      <c r="AC1573" s="24"/>
      <c r="AD1573" s="26" t="s">
        <v>3489</v>
      </c>
      <c r="AE1573" s="26">
        <v>0</v>
      </c>
      <c r="AF1573" s="26"/>
      <c r="AG1573" s="26"/>
      <c r="AH1573" s="26"/>
      <c r="AI1573" s="26"/>
      <c r="AJ1573" s="26" t="s">
        <v>3476</v>
      </c>
      <c r="AK1573" s="24"/>
      <c r="AL1573" s="24" t="s">
        <v>3553</v>
      </c>
      <c r="AM1573" s="26"/>
      <c r="AN1573" s="26"/>
      <c r="AO1573" s="26"/>
      <c r="AP1573" s="26"/>
      <c r="AQ1573" s="26"/>
      <c r="AR1573" s="26" t="s">
        <v>129</v>
      </c>
      <c r="AS1573" s="26"/>
      <c r="AT1573" s="26"/>
      <c r="AU1573" s="26" t="s">
        <v>128</v>
      </c>
      <c r="AV1573" s="26" t="s">
        <v>128</v>
      </c>
      <c r="AW1573" s="26" t="s">
        <v>128</v>
      </c>
      <c r="AX1573" s="26" t="s">
        <v>129</v>
      </c>
      <c r="AY1573" s="26"/>
      <c r="AZ1573" s="26" t="s">
        <v>4357</v>
      </c>
      <c r="BA1573" s="41"/>
    </row>
    <row r="1574" spans="1:53" ht="16.05" customHeight="1" x14ac:dyDescent="0.3">
      <c r="A1574" s="23">
        <v>2015</v>
      </c>
      <c r="B1574" s="24" t="s">
        <v>590</v>
      </c>
      <c r="C1574" s="24" t="s">
        <v>590</v>
      </c>
      <c r="D1574" s="24" t="s">
        <v>4358</v>
      </c>
      <c r="E1574" s="25">
        <v>42295</v>
      </c>
      <c r="F1574" s="38">
        <v>0.90617199074074073</v>
      </c>
      <c r="G1574" s="22">
        <v>42296</v>
      </c>
      <c r="H1574" s="37">
        <v>0.11450231481481482</v>
      </c>
      <c r="I1574" s="34" t="s">
        <v>6250</v>
      </c>
      <c r="J1574" s="43">
        <v>57.209000000000003</v>
      </c>
      <c r="K1574" s="43">
        <v>59.006</v>
      </c>
      <c r="L1574" s="56">
        <v>0</v>
      </c>
      <c r="M1574" s="43">
        <v>4.0339999999999998</v>
      </c>
      <c r="N1574" s="43"/>
      <c r="O1574" s="57"/>
      <c r="P1574" s="57">
        <v>4.5</v>
      </c>
      <c r="Q1574" s="57">
        <v>2.9</v>
      </c>
      <c r="R1574" s="57">
        <v>4.0999999999999996</v>
      </c>
      <c r="S1574" s="24" t="s">
        <v>6050</v>
      </c>
      <c r="T1574" s="26"/>
      <c r="U1574" s="24" t="s">
        <v>193</v>
      </c>
      <c r="V1574" s="58"/>
      <c r="W1574" s="58"/>
      <c r="X1574" s="26">
        <v>0</v>
      </c>
      <c r="Y1574" s="26">
        <v>0</v>
      </c>
      <c r="Z1574" s="26">
        <v>0</v>
      </c>
      <c r="AA1574" s="26"/>
      <c r="AB1574" s="58"/>
      <c r="AC1574" s="24"/>
      <c r="AD1574" s="26">
        <v>2</v>
      </c>
      <c r="AE1574" s="26">
        <v>0</v>
      </c>
      <c r="AF1574" s="26"/>
      <c r="AG1574" s="26"/>
      <c r="AH1574" s="26"/>
      <c r="AI1574" s="26"/>
      <c r="AJ1574" s="26"/>
      <c r="AK1574" s="24"/>
      <c r="AL1574" s="24"/>
      <c r="AM1574" s="26"/>
      <c r="AN1574" s="26"/>
      <c r="AO1574" s="26"/>
      <c r="AP1574" s="26"/>
      <c r="AQ1574" s="26"/>
      <c r="AR1574" s="26" t="s">
        <v>129</v>
      </c>
      <c r="AS1574" s="26"/>
      <c r="AT1574" s="26"/>
      <c r="AU1574" s="26" t="s">
        <v>128</v>
      </c>
      <c r="AV1574" s="26" t="s">
        <v>128</v>
      </c>
      <c r="AW1574" s="26" t="s">
        <v>128</v>
      </c>
      <c r="AX1574" s="26" t="s">
        <v>129</v>
      </c>
      <c r="AY1574" s="26"/>
      <c r="AZ1574" s="26" t="s">
        <v>4359</v>
      </c>
      <c r="BA1574" s="41"/>
    </row>
    <row r="1575" spans="1:53" ht="16.05" customHeight="1" x14ac:dyDescent="0.3">
      <c r="A1575" s="23">
        <v>2015</v>
      </c>
      <c r="B1575" s="24" t="s">
        <v>218</v>
      </c>
      <c r="C1575" s="24" t="s">
        <v>426</v>
      </c>
      <c r="D1575" s="24" t="s">
        <v>4361</v>
      </c>
      <c r="E1575" s="25">
        <v>42299</v>
      </c>
      <c r="F1575" s="38">
        <v>0.75715034722222219</v>
      </c>
      <c r="G1575" s="25">
        <v>42300</v>
      </c>
      <c r="H1575" s="38">
        <v>4.8819444444444443E-2</v>
      </c>
      <c r="I1575" s="34" t="s">
        <v>6252</v>
      </c>
      <c r="J1575" s="43">
        <v>-6.2960000000000003</v>
      </c>
      <c r="K1575" s="43">
        <v>110.95699999999999</v>
      </c>
      <c r="L1575" s="56">
        <v>0</v>
      </c>
      <c r="M1575" s="43">
        <v>4.4400000000000004</v>
      </c>
      <c r="N1575" s="43"/>
      <c r="O1575" s="57">
        <v>3.7</v>
      </c>
      <c r="P1575" s="57">
        <v>4.4000000000000004</v>
      </c>
      <c r="Q1575" s="57"/>
      <c r="R1575" s="57">
        <v>5</v>
      </c>
      <c r="S1575" s="67" t="s">
        <v>5110</v>
      </c>
      <c r="T1575" s="26"/>
      <c r="U1575" s="24" t="s">
        <v>867</v>
      </c>
      <c r="V1575" s="58"/>
      <c r="W1575" s="58"/>
      <c r="X1575" s="26">
        <v>0</v>
      </c>
      <c r="Y1575" s="26">
        <v>0</v>
      </c>
      <c r="Z1575" s="26"/>
      <c r="AA1575" s="26"/>
      <c r="AB1575" s="58"/>
      <c r="AC1575" s="24"/>
      <c r="AD1575" s="26" t="s">
        <v>1050</v>
      </c>
      <c r="AE1575" s="26">
        <v>0</v>
      </c>
      <c r="AF1575" s="26"/>
      <c r="AG1575" s="26"/>
      <c r="AH1575" s="26"/>
      <c r="AI1575" s="26"/>
      <c r="AJ1575" s="26" t="s">
        <v>1631</v>
      </c>
      <c r="AK1575" s="24"/>
      <c r="AL1575" s="24"/>
      <c r="AM1575" s="26"/>
      <c r="AN1575" s="26"/>
      <c r="AO1575" s="26"/>
      <c r="AP1575" s="26"/>
      <c r="AQ1575" s="26"/>
      <c r="AR1575" s="26" t="s">
        <v>129</v>
      </c>
      <c r="AS1575" s="26"/>
      <c r="AT1575" s="26"/>
      <c r="AU1575" s="26" t="s">
        <v>128</v>
      </c>
      <c r="AV1575" s="26" t="s">
        <v>128</v>
      </c>
      <c r="AW1575" s="26" t="s">
        <v>128</v>
      </c>
      <c r="AX1575" s="26" t="s">
        <v>129</v>
      </c>
      <c r="AY1575" s="26"/>
      <c r="AZ1575" s="26" t="s">
        <v>4362</v>
      </c>
      <c r="BA1575" s="41"/>
    </row>
    <row r="1576" spans="1:53" ht="16.05" customHeight="1" x14ac:dyDescent="0.3">
      <c r="A1576" s="23">
        <v>2015</v>
      </c>
      <c r="B1576" s="24" t="s">
        <v>187</v>
      </c>
      <c r="C1576" s="24" t="s">
        <v>188</v>
      </c>
      <c r="D1576" s="24" t="s">
        <v>3578</v>
      </c>
      <c r="E1576" s="25">
        <v>42302</v>
      </c>
      <c r="F1576" s="38">
        <v>0.60153472222222215</v>
      </c>
      <c r="G1576" s="22">
        <v>42302</v>
      </c>
      <c r="H1576" s="37">
        <v>0.74737268518518529</v>
      </c>
      <c r="I1576" s="34" t="s">
        <v>6250</v>
      </c>
      <c r="J1576" s="43">
        <v>29.5</v>
      </c>
      <c r="K1576" s="43">
        <v>51.204000000000001</v>
      </c>
      <c r="L1576" s="56">
        <v>0</v>
      </c>
      <c r="M1576" s="43">
        <v>4.32</v>
      </c>
      <c r="N1576" s="43"/>
      <c r="O1576" s="57"/>
      <c r="P1576" s="57">
        <v>4.3</v>
      </c>
      <c r="Q1576" s="57">
        <v>2.6</v>
      </c>
      <c r="R1576" s="57">
        <v>4</v>
      </c>
      <c r="S1576" s="67" t="s">
        <v>5110</v>
      </c>
      <c r="T1576" s="26"/>
      <c r="U1576" s="24" t="s">
        <v>867</v>
      </c>
      <c r="V1576" s="58"/>
      <c r="W1576" s="58"/>
      <c r="X1576" s="26">
        <v>0</v>
      </c>
      <c r="Y1576" s="26">
        <v>0</v>
      </c>
      <c r="Z1576" s="26">
        <v>0</v>
      </c>
      <c r="AA1576" s="26"/>
      <c r="AB1576" s="58"/>
      <c r="AC1576" s="24"/>
      <c r="AD1576" s="26" t="s">
        <v>3483</v>
      </c>
      <c r="AE1576" s="26">
        <v>0</v>
      </c>
      <c r="AF1576" s="26"/>
      <c r="AG1576" s="26"/>
      <c r="AH1576" s="26"/>
      <c r="AI1576" s="26"/>
      <c r="AJ1576" s="26" t="s">
        <v>1631</v>
      </c>
      <c r="AK1576" s="24"/>
      <c r="AL1576" s="24"/>
      <c r="AM1576" s="26"/>
      <c r="AN1576" s="26"/>
      <c r="AO1576" s="26"/>
      <c r="AP1576" s="26"/>
      <c r="AQ1576" s="26"/>
      <c r="AR1576" s="26" t="s">
        <v>129</v>
      </c>
      <c r="AS1576" s="26"/>
      <c r="AT1576" s="26"/>
      <c r="AU1576" s="26" t="s">
        <v>128</v>
      </c>
      <c r="AV1576" s="26" t="s">
        <v>128</v>
      </c>
      <c r="AW1576" s="26" t="s">
        <v>128</v>
      </c>
      <c r="AX1576" s="26" t="s">
        <v>129</v>
      </c>
      <c r="AY1576" s="26"/>
      <c r="AZ1576" s="26" t="s">
        <v>4363</v>
      </c>
      <c r="BA1576" s="41"/>
    </row>
    <row r="1577" spans="1:53" ht="16.05" customHeight="1" x14ac:dyDescent="0.3">
      <c r="A1577" s="23">
        <v>2015</v>
      </c>
      <c r="B1577" s="24" t="s">
        <v>130</v>
      </c>
      <c r="C1577" s="24" t="s">
        <v>131</v>
      </c>
      <c r="D1577" s="24" t="s">
        <v>3558</v>
      </c>
      <c r="E1577" s="25">
        <v>42303</v>
      </c>
      <c r="F1577" s="38">
        <v>0.75796493055555558</v>
      </c>
      <c r="G1577" s="22">
        <v>42304</v>
      </c>
      <c r="H1577" s="37">
        <v>9.1296296296296306E-2</v>
      </c>
      <c r="I1577" s="34" t="s">
        <v>6250</v>
      </c>
      <c r="J1577" s="43">
        <v>30.154</v>
      </c>
      <c r="K1577" s="43">
        <v>98.07</v>
      </c>
      <c r="L1577" s="56">
        <v>34.299999999999997</v>
      </c>
      <c r="M1577" s="43">
        <v>4.9000000000000004</v>
      </c>
      <c r="N1577" s="43"/>
      <c r="O1577" s="57"/>
      <c r="P1577" s="57">
        <v>4.8</v>
      </c>
      <c r="Q1577" s="57">
        <v>3.8</v>
      </c>
      <c r="R1577" s="57">
        <v>4.2</v>
      </c>
      <c r="S1577" s="67" t="s">
        <v>5110</v>
      </c>
      <c r="T1577" s="26"/>
      <c r="U1577" s="24" t="s">
        <v>867</v>
      </c>
      <c r="V1577" s="58"/>
      <c r="W1577" s="58"/>
      <c r="X1577" s="26">
        <v>0</v>
      </c>
      <c r="Y1577" s="26">
        <v>0</v>
      </c>
      <c r="Z1577" s="26">
        <v>0</v>
      </c>
      <c r="AA1577" s="26"/>
      <c r="AB1577" s="58"/>
      <c r="AC1577" s="24"/>
      <c r="AD1577" s="26" t="s">
        <v>3483</v>
      </c>
      <c r="AE1577" s="26">
        <v>0</v>
      </c>
      <c r="AF1577" s="26"/>
      <c r="AG1577" s="26"/>
      <c r="AH1577" s="26"/>
      <c r="AI1577" s="26"/>
      <c r="AJ1577" s="26" t="s">
        <v>1631</v>
      </c>
      <c r="AK1577" s="24"/>
      <c r="AL1577" s="24"/>
      <c r="AM1577" s="26"/>
      <c r="AN1577" s="26"/>
      <c r="AO1577" s="26"/>
      <c r="AP1577" s="26"/>
      <c r="AQ1577" s="26"/>
      <c r="AR1577" s="26" t="s">
        <v>129</v>
      </c>
      <c r="AS1577" s="26"/>
      <c r="AT1577" s="26"/>
      <c r="AU1577" s="26" t="s">
        <v>128</v>
      </c>
      <c r="AV1577" s="26" t="s">
        <v>128</v>
      </c>
      <c r="AW1577" s="26" t="s">
        <v>128</v>
      </c>
      <c r="AX1577" s="26" t="s">
        <v>129</v>
      </c>
      <c r="AY1577" s="26"/>
      <c r="AZ1577" s="26" t="s">
        <v>4364</v>
      </c>
      <c r="BA1577" s="41"/>
    </row>
    <row r="1578" spans="1:53" ht="16.05" customHeight="1" x14ac:dyDescent="0.3">
      <c r="A1578" s="23">
        <v>2015</v>
      </c>
      <c r="B1578" s="24" t="s">
        <v>130</v>
      </c>
      <c r="C1578" s="24" t="s">
        <v>131</v>
      </c>
      <c r="D1578" s="24" t="s">
        <v>132</v>
      </c>
      <c r="E1578" s="25">
        <v>42305</v>
      </c>
      <c r="F1578" s="38">
        <v>0.84178819444444442</v>
      </c>
      <c r="G1578" s="22">
        <v>42306</v>
      </c>
      <c r="H1578" s="37">
        <v>0.17511574074074074</v>
      </c>
      <c r="I1578" s="34" t="s">
        <v>6250</v>
      </c>
      <c r="J1578" s="43">
        <v>27.62</v>
      </c>
      <c r="K1578" s="43">
        <v>100.38</v>
      </c>
      <c r="L1578" s="56">
        <v>13.6</v>
      </c>
      <c r="M1578" s="35">
        <v>4.8579999999999997</v>
      </c>
      <c r="N1578" s="43"/>
      <c r="O1578" s="57"/>
      <c r="P1578" s="57"/>
      <c r="Q1578" s="57"/>
      <c r="R1578" s="57">
        <v>4.7</v>
      </c>
      <c r="S1578" s="24" t="s">
        <v>5542</v>
      </c>
      <c r="T1578" s="26"/>
      <c r="U1578" s="24" t="s">
        <v>867</v>
      </c>
      <c r="V1578" s="58"/>
      <c r="W1578" s="58"/>
      <c r="X1578" s="26">
        <v>0</v>
      </c>
      <c r="Y1578" s="26">
        <v>0</v>
      </c>
      <c r="Z1578" s="26">
        <v>0</v>
      </c>
      <c r="AA1578" s="26"/>
      <c r="AB1578" s="58"/>
      <c r="AC1578" s="24"/>
      <c r="AD1578" s="26">
        <v>5314</v>
      </c>
      <c r="AE1578" s="26">
        <v>0</v>
      </c>
      <c r="AF1578" s="26"/>
      <c r="AG1578" s="26"/>
      <c r="AH1578" s="26"/>
      <c r="AI1578" s="26"/>
      <c r="AJ1578" s="26" t="s">
        <v>3493</v>
      </c>
      <c r="AK1578" s="24"/>
      <c r="AL1578" s="24" t="s">
        <v>4366</v>
      </c>
      <c r="AM1578" s="26"/>
      <c r="AN1578" s="26"/>
      <c r="AO1578" s="26"/>
      <c r="AP1578" s="26"/>
      <c r="AQ1578" s="26"/>
      <c r="AR1578" s="26" t="s">
        <v>129</v>
      </c>
      <c r="AS1578" s="26"/>
      <c r="AT1578" s="26"/>
      <c r="AU1578" s="26" t="s">
        <v>128</v>
      </c>
      <c r="AV1578" s="26" t="s">
        <v>128</v>
      </c>
      <c r="AW1578" s="26" t="s">
        <v>128</v>
      </c>
      <c r="AX1578" s="26" t="s">
        <v>129</v>
      </c>
      <c r="AY1578" s="26"/>
      <c r="AZ1578" s="26" t="s">
        <v>4365</v>
      </c>
      <c r="BA1578" s="41"/>
    </row>
    <row r="1579" spans="1:53" ht="16.05" customHeight="1" x14ac:dyDescent="0.3">
      <c r="A1579" s="26">
        <v>2015</v>
      </c>
      <c r="B1579" s="24" t="s">
        <v>123</v>
      </c>
      <c r="C1579" s="24" t="s">
        <v>124</v>
      </c>
      <c r="D1579" s="24" t="s">
        <v>556</v>
      </c>
      <c r="E1579" s="25">
        <v>42306</v>
      </c>
      <c r="F1579" s="38">
        <v>0.40747916666666667</v>
      </c>
      <c r="G1579" s="22">
        <v>42306</v>
      </c>
      <c r="H1579" s="37">
        <v>0.49081018518518515</v>
      </c>
      <c r="I1579" s="34" t="s">
        <v>6250</v>
      </c>
      <c r="J1579" s="26">
        <v>39.15</v>
      </c>
      <c r="K1579" s="26">
        <v>43.65</v>
      </c>
      <c r="L1579" s="26">
        <v>26.7</v>
      </c>
      <c r="M1579" s="35">
        <v>4.806</v>
      </c>
      <c r="N1579" s="43"/>
      <c r="O1579" s="57"/>
      <c r="P1579" s="57">
        <v>4.7</v>
      </c>
      <c r="Q1579" s="57"/>
      <c r="R1579" s="57">
        <v>4.8</v>
      </c>
      <c r="S1579" s="24" t="s">
        <v>5544</v>
      </c>
      <c r="T1579" s="26"/>
      <c r="U1579" s="24" t="s">
        <v>867</v>
      </c>
      <c r="V1579" s="41"/>
      <c r="W1579" s="41"/>
      <c r="X1579" s="26">
        <v>0</v>
      </c>
      <c r="Y1579" s="26">
        <v>0</v>
      </c>
      <c r="Z1579" s="26">
        <v>1</v>
      </c>
      <c r="AA1579" s="26"/>
      <c r="AB1579" s="41"/>
      <c r="AC1579" s="41"/>
      <c r="AD1579" s="26"/>
      <c r="AE1579" s="26"/>
      <c r="AF1579" s="41"/>
      <c r="AG1579" s="26"/>
      <c r="AH1579" s="26"/>
      <c r="AI1579" s="26"/>
      <c r="AJ1579" s="26" t="s">
        <v>1631</v>
      </c>
      <c r="AK1579" s="41"/>
      <c r="AL1579" s="24"/>
      <c r="AM1579" s="41"/>
      <c r="AN1579" s="41"/>
      <c r="AO1579" s="41"/>
      <c r="AP1579" s="41"/>
      <c r="AQ1579" s="41"/>
      <c r="AR1579" s="26" t="s">
        <v>129</v>
      </c>
      <c r="AS1579" s="26"/>
      <c r="AT1579" s="26"/>
      <c r="AU1579" s="26" t="s">
        <v>128</v>
      </c>
      <c r="AV1579" s="26" t="s">
        <v>128</v>
      </c>
      <c r="AW1579" s="26" t="s">
        <v>128</v>
      </c>
      <c r="AX1579" s="26" t="s">
        <v>129</v>
      </c>
      <c r="AY1579" s="26"/>
      <c r="AZ1579" s="26" t="s">
        <v>4999</v>
      </c>
      <c r="BA1579" s="41"/>
    </row>
    <row r="1580" spans="1:53" ht="16.05" customHeight="1" x14ac:dyDescent="0.3">
      <c r="A1580" s="23">
        <v>2015</v>
      </c>
      <c r="B1580" s="24" t="s">
        <v>143</v>
      </c>
      <c r="C1580" s="24" t="s">
        <v>1022</v>
      </c>
      <c r="D1580" s="24" t="s">
        <v>4367</v>
      </c>
      <c r="E1580" s="25">
        <v>42307</v>
      </c>
      <c r="F1580" s="38">
        <v>9.6947222222222226E-2</v>
      </c>
      <c r="G1580" s="22">
        <v>42307</v>
      </c>
      <c r="H1580" s="37">
        <v>0.22194444444444447</v>
      </c>
      <c r="I1580" s="34" t="s">
        <v>6250</v>
      </c>
      <c r="J1580" s="43">
        <v>-14.664</v>
      </c>
      <c r="K1580" s="43">
        <v>50.143000000000001</v>
      </c>
      <c r="L1580" s="56">
        <v>0</v>
      </c>
      <c r="M1580" s="43">
        <v>4.9000000000000004</v>
      </c>
      <c r="N1580" s="43"/>
      <c r="O1580" s="57"/>
      <c r="P1580" s="57">
        <v>4.8</v>
      </c>
      <c r="Q1580" s="57">
        <v>3.8</v>
      </c>
      <c r="R1580" s="57">
        <v>4.7</v>
      </c>
      <c r="S1580" s="67" t="s">
        <v>5110</v>
      </c>
      <c r="T1580" s="26"/>
      <c r="U1580" s="24" t="s">
        <v>867</v>
      </c>
      <c r="V1580" s="58"/>
      <c r="W1580" s="58"/>
      <c r="X1580" s="26">
        <v>0</v>
      </c>
      <c r="Y1580" s="26">
        <v>0</v>
      </c>
      <c r="Z1580" s="26">
        <v>0</v>
      </c>
      <c r="AA1580" s="26"/>
      <c r="AB1580" s="58"/>
      <c r="AC1580" s="24"/>
      <c r="AD1580" s="26" t="s">
        <v>3483</v>
      </c>
      <c r="AE1580" s="26">
        <v>0</v>
      </c>
      <c r="AF1580" s="26"/>
      <c r="AG1580" s="26"/>
      <c r="AH1580" s="26"/>
      <c r="AI1580" s="26"/>
      <c r="AJ1580" s="26" t="s">
        <v>1631</v>
      </c>
      <c r="AK1580" s="24"/>
      <c r="AL1580" s="24"/>
      <c r="AM1580" s="26"/>
      <c r="AN1580" s="26"/>
      <c r="AO1580" s="26"/>
      <c r="AP1580" s="26"/>
      <c r="AQ1580" s="26"/>
      <c r="AR1580" s="26" t="s">
        <v>129</v>
      </c>
      <c r="AS1580" s="26"/>
      <c r="AT1580" s="26"/>
      <c r="AU1580" s="26" t="s">
        <v>128</v>
      </c>
      <c r="AV1580" s="26" t="s">
        <v>128</v>
      </c>
      <c r="AW1580" s="26" t="s">
        <v>128</v>
      </c>
      <c r="AX1580" s="26" t="s">
        <v>129</v>
      </c>
      <c r="AY1580" s="26"/>
      <c r="AZ1580" s="26" t="s">
        <v>4368</v>
      </c>
      <c r="BA1580" s="41"/>
    </row>
    <row r="1581" spans="1:53" ht="16.05" customHeight="1" x14ac:dyDescent="0.3">
      <c r="A1581" s="23">
        <v>2015</v>
      </c>
      <c r="B1581" s="24" t="s">
        <v>130</v>
      </c>
      <c r="C1581" s="24" t="s">
        <v>131</v>
      </c>
      <c r="D1581" s="24" t="s">
        <v>132</v>
      </c>
      <c r="E1581" s="25">
        <v>42307</v>
      </c>
      <c r="F1581" s="38">
        <v>0.47689120370370369</v>
      </c>
      <c r="G1581" s="22">
        <v>42307</v>
      </c>
      <c r="H1581" s="37">
        <v>0.81021990740740746</v>
      </c>
      <c r="I1581" s="34" t="s">
        <v>6250</v>
      </c>
      <c r="J1581" s="43">
        <v>24.98</v>
      </c>
      <c r="K1581" s="43">
        <v>99.57</v>
      </c>
      <c r="L1581" s="56">
        <v>15.9</v>
      </c>
      <c r="M1581" s="35">
        <v>4.9829999999999997</v>
      </c>
      <c r="N1581" s="43"/>
      <c r="O1581" s="57"/>
      <c r="P1581" s="57">
        <v>5.2</v>
      </c>
      <c r="Q1581" s="57"/>
      <c r="R1581" s="57">
        <v>5.0999999999999996</v>
      </c>
      <c r="S1581" s="24" t="s">
        <v>5529</v>
      </c>
      <c r="T1581" s="26" t="s">
        <v>139</v>
      </c>
      <c r="U1581" s="24" t="s">
        <v>867</v>
      </c>
      <c r="V1581" s="58"/>
      <c r="W1581" s="58"/>
      <c r="X1581" s="26">
        <v>0</v>
      </c>
      <c r="Y1581" s="26">
        <v>0</v>
      </c>
      <c r="Z1581" s="26">
        <v>0</v>
      </c>
      <c r="AA1581" s="26"/>
      <c r="AB1581" s="58"/>
      <c r="AC1581" s="24"/>
      <c r="AD1581" s="26">
        <v>38036</v>
      </c>
      <c r="AE1581" s="26">
        <v>255</v>
      </c>
      <c r="AF1581" s="26"/>
      <c r="AG1581" s="26"/>
      <c r="AH1581" s="26"/>
      <c r="AI1581" s="26"/>
      <c r="AJ1581" s="26" t="s">
        <v>1631</v>
      </c>
      <c r="AK1581" s="24"/>
      <c r="AL1581" s="24"/>
      <c r="AM1581" s="26"/>
      <c r="AN1581" s="26"/>
      <c r="AO1581" s="26"/>
      <c r="AP1581" s="26"/>
      <c r="AQ1581" s="26"/>
      <c r="AR1581" s="26" t="s">
        <v>129</v>
      </c>
      <c r="AS1581" s="26"/>
      <c r="AT1581" s="26"/>
      <c r="AU1581" s="26" t="s">
        <v>128</v>
      </c>
      <c r="AV1581" s="26" t="s">
        <v>128</v>
      </c>
      <c r="AW1581" s="26" t="s">
        <v>128</v>
      </c>
      <c r="AX1581" s="26" t="s">
        <v>129</v>
      </c>
      <c r="AY1581" s="26"/>
      <c r="AZ1581" s="26" t="s">
        <v>4369</v>
      </c>
      <c r="BA1581" s="41"/>
    </row>
    <row r="1582" spans="1:53" ht="16.05" customHeight="1" x14ac:dyDescent="0.3">
      <c r="A1582" s="26">
        <v>2015</v>
      </c>
      <c r="B1582" s="24" t="s">
        <v>294</v>
      </c>
      <c r="C1582" s="24" t="s">
        <v>304</v>
      </c>
      <c r="D1582" s="24" t="s">
        <v>5000</v>
      </c>
      <c r="E1582" s="25">
        <v>42309</v>
      </c>
      <c r="F1582" s="38">
        <v>0.23763263888888889</v>
      </c>
      <c r="G1582" s="22">
        <v>42309</v>
      </c>
      <c r="H1582" s="37">
        <v>0.77929398148148143</v>
      </c>
      <c r="I1582" s="34" t="s">
        <v>6250</v>
      </c>
      <c r="J1582" s="26">
        <v>-39.400500000000001</v>
      </c>
      <c r="K1582" s="26">
        <v>175.94980000000001</v>
      </c>
      <c r="L1582" s="26">
        <v>55.4</v>
      </c>
      <c r="M1582" s="35">
        <v>5.4690000000000003</v>
      </c>
      <c r="N1582" s="43">
        <v>5.3</v>
      </c>
      <c r="O1582" s="57">
        <v>5.4</v>
      </c>
      <c r="P1582" s="57">
        <v>5.3</v>
      </c>
      <c r="Q1582" s="57"/>
      <c r="R1582" s="57">
        <v>5.4</v>
      </c>
      <c r="S1582" s="24" t="s">
        <v>5573</v>
      </c>
      <c r="T1582" s="26"/>
      <c r="U1582" s="24"/>
      <c r="V1582" s="41"/>
      <c r="W1582" s="41"/>
      <c r="X1582" s="26">
        <v>0</v>
      </c>
      <c r="Y1582" s="26">
        <v>0</v>
      </c>
      <c r="Z1582" s="26">
        <v>0</v>
      </c>
      <c r="AA1582" s="26"/>
      <c r="AB1582" s="41"/>
      <c r="AC1582" s="41"/>
      <c r="AD1582" s="26">
        <v>2</v>
      </c>
      <c r="AE1582" s="26">
        <v>0</v>
      </c>
      <c r="AF1582" s="41"/>
      <c r="AG1582" s="26"/>
      <c r="AH1582" s="26"/>
      <c r="AI1582" s="26"/>
      <c r="AJ1582" s="26" t="s">
        <v>1631</v>
      </c>
      <c r="AK1582" s="41"/>
      <c r="AL1582" s="24"/>
      <c r="AM1582" s="41"/>
      <c r="AN1582" s="41"/>
      <c r="AO1582" s="41"/>
      <c r="AP1582" s="41"/>
      <c r="AQ1582" s="41"/>
      <c r="AR1582" s="26" t="s">
        <v>129</v>
      </c>
      <c r="AS1582" s="26"/>
      <c r="AT1582" s="26"/>
      <c r="AU1582" s="26" t="s">
        <v>128</v>
      </c>
      <c r="AV1582" s="26" t="s">
        <v>128</v>
      </c>
      <c r="AW1582" s="26" t="s">
        <v>128</v>
      </c>
      <c r="AX1582" s="26" t="s">
        <v>129</v>
      </c>
      <c r="AY1582" s="26"/>
      <c r="AZ1582" s="26" t="s">
        <v>5001</v>
      </c>
      <c r="BA1582" s="41"/>
    </row>
    <row r="1583" spans="1:53" ht="16.05" customHeight="1" x14ac:dyDescent="0.3">
      <c r="A1583" s="26">
        <v>2015</v>
      </c>
      <c r="B1583" s="24" t="s">
        <v>159</v>
      </c>
      <c r="C1583" s="24" t="s">
        <v>174</v>
      </c>
      <c r="D1583" s="24" t="s">
        <v>5002</v>
      </c>
      <c r="E1583" s="25">
        <v>42309</v>
      </c>
      <c r="F1583" s="38">
        <v>0.32816226851851854</v>
      </c>
      <c r="G1583" s="22">
        <v>42309</v>
      </c>
      <c r="H1583" s="37">
        <v>0.36982638888888886</v>
      </c>
      <c r="I1583" s="34" t="s">
        <v>6250</v>
      </c>
      <c r="J1583" s="26">
        <v>45.861800000000002</v>
      </c>
      <c r="K1583" s="26">
        <v>15.5518</v>
      </c>
      <c r="L1583" s="26">
        <v>2.4</v>
      </c>
      <c r="M1583" s="43">
        <v>4.5599999999999996</v>
      </c>
      <c r="N1583" s="43"/>
      <c r="O1583" s="57">
        <v>4.2</v>
      </c>
      <c r="P1583" s="57">
        <v>4.5</v>
      </c>
      <c r="Q1583" s="57"/>
      <c r="R1583" s="57">
        <v>4.4000000000000004</v>
      </c>
      <c r="S1583" s="24" t="s">
        <v>5110</v>
      </c>
      <c r="T1583" s="26" t="s">
        <v>139</v>
      </c>
      <c r="U1583" s="24"/>
      <c r="V1583" s="41"/>
      <c r="W1583" s="41"/>
      <c r="X1583" s="26">
        <v>0</v>
      </c>
      <c r="Y1583" s="26">
        <v>0</v>
      </c>
      <c r="Z1583" s="26">
        <v>0</v>
      </c>
      <c r="AA1583" s="26"/>
      <c r="AB1583" s="41"/>
      <c r="AC1583" s="41"/>
      <c r="AD1583" s="26" t="s">
        <v>3489</v>
      </c>
      <c r="AE1583" s="26">
        <v>0</v>
      </c>
      <c r="AF1583" s="41"/>
      <c r="AG1583" s="26"/>
      <c r="AH1583" s="26"/>
      <c r="AI1583" s="26"/>
      <c r="AJ1583" s="26" t="s">
        <v>1631</v>
      </c>
      <c r="AK1583" s="41"/>
      <c r="AL1583" s="24"/>
      <c r="AM1583" s="41"/>
      <c r="AN1583" s="41"/>
      <c r="AO1583" s="41"/>
      <c r="AP1583" s="41"/>
      <c r="AQ1583" s="41"/>
      <c r="AR1583" s="26" t="s">
        <v>129</v>
      </c>
      <c r="AS1583" s="26"/>
      <c r="AT1583" s="26"/>
      <c r="AU1583" s="26" t="s">
        <v>128</v>
      </c>
      <c r="AV1583" s="26" t="s">
        <v>128</v>
      </c>
      <c r="AW1583" s="26" t="s">
        <v>128</v>
      </c>
      <c r="AX1583" s="26" t="s">
        <v>129</v>
      </c>
      <c r="AY1583" s="26"/>
      <c r="AZ1583" s="26" t="s">
        <v>5003</v>
      </c>
      <c r="BA1583" s="41"/>
    </row>
    <row r="1584" spans="1:53" ht="16.05" customHeight="1" x14ac:dyDescent="0.3">
      <c r="A1584" s="23">
        <v>2015</v>
      </c>
      <c r="B1584" s="24" t="s">
        <v>148</v>
      </c>
      <c r="C1584" s="24" t="s">
        <v>191</v>
      </c>
      <c r="D1584" s="24" t="s">
        <v>3983</v>
      </c>
      <c r="E1584" s="25">
        <v>42310</v>
      </c>
      <c r="F1584" s="38">
        <v>0.27019965277777774</v>
      </c>
      <c r="G1584" s="22">
        <v>42309</v>
      </c>
      <c r="H1584" s="37">
        <v>0.97853009259259249</v>
      </c>
      <c r="I1584" s="34" t="s">
        <v>6250</v>
      </c>
      <c r="J1584" s="43">
        <v>34.146999999999998</v>
      </c>
      <c r="K1584" s="43">
        <v>-112.121</v>
      </c>
      <c r="L1584" s="56">
        <v>0</v>
      </c>
      <c r="M1584" s="43">
        <v>4.09</v>
      </c>
      <c r="N1584" s="43"/>
      <c r="O1584" s="57"/>
      <c r="P1584" s="57">
        <v>4.0999999999999996</v>
      </c>
      <c r="Q1584" s="57">
        <v>3.2</v>
      </c>
      <c r="R1584" s="57">
        <v>4.0999999999999996</v>
      </c>
      <c r="S1584" s="67" t="s">
        <v>5110</v>
      </c>
      <c r="T1584" s="26"/>
      <c r="U1584" s="24" t="s">
        <v>867</v>
      </c>
      <c r="V1584" s="58"/>
      <c r="W1584" s="58"/>
      <c r="X1584" s="26">
        <v>0</v>
      </c>
      <c r="Y1584" s="26">
        <v>0</v>
      </c>
      <c r="Z1584" s="26">
        <v>0</v>
      </c>
      <c r="AA1584" s="26"/>
      <c r="AB1584" s="58"/>
      <c r="AC1584" s="24"/>
      <c r="AD1584" s="26" t="s">
        <v>3489</v>
      </c>
      <c r="AE1584" s="26">
        <v>0</v>
      </c>
      <c r="AF1584" s="26"/>
      <c r="AG1584" s="26"/>
      <c r="AH1584" s="26"/>
      <c r="AI1584" s="26"/>
      <c r="AJ1584" s="26" t="s">
        <v>1631</v>
      </c>
      <c r="AK1584" s="24"/>
      <c r="AL1584" s="24"/>
      <c r="AM1584" s="26"/>
      <c r="AN1584" s="26"/>
      <c r="AO1584" s="26"/>
      <c r="AP1584" s="26"/>
      <c r="AQ1584" s="26"/>
      <c r="AR1584" s="26" t="s">
        <v>129</v>
      </c>
      <c r="AS1584" s="26"/>
      <c r="AT1584" s="26"/>
      <c r="AU1584" s="26" t="s">
        <v>128</v>
      </c>
      <c r="AV1584" s="26" t="s">
        <v>128</v>
      </c>
      <c r="AW1584" s="26" t="s">
        <v>128</v>
      </c>
      <c r="AX1584" s="26" t="s">
        <v>129</v>
      </c>
      <c r="AY1584" s="26"/>
      <c r="AZ1584" s="26" t="s">
        <v>4370</v>
      </c>
      <c r="BA1584" s="41"/>
    </row>
    <row r="1585" spans="1:53" ht="16.05" customHeight="1" x14ac:dyDescent="0.3">
      <c r="A1585" s="26">
        <v>2015</v>
      </c>
      <c r="B1585" s="24" t="s">
        <v>357</v>
      </c>
      <c r="C1585" s="24" t="s">
        <v>648</v>
      </c>
      <c r="D1585" s="24" t="s">
        <v>5004</v>
      </c>
      <c r="E1585" s="25">
        <v>42310</v>
      </c>
      <c r="F1585" s="38">
        <v>0.56986342592592598</v>
      </c>
      <c r="G1585" s="22">
        <v>42310</v>
      </c>
      <c r="H1585" s="37">
        <v>0.77819444444444441</v>
      </c>
      <c r="I1585" s="34" t="s">
        <v>6250</v>
      </c>
      <c r="J1585" s="26">
        <v>32.0869</v>
      </c>
      <c r="K1585" s="26">
        <v>69.556200000000004</v>
      </c>
      <c r="L1585" s="26">
        <v>44.7</v>
      </c>
      <c r="M1585" s="35">
        <v>4.7779999999999996</v>
      </c>
      <c r="N1585" s="43"/>
      <c r="O1585" s="57"/>
      <c r="P1585" s="57">
        <v>5</v>
      </c>
      <c r="Q1585" s="57"/>
      <c r="R1585" s="57">
        <v>5.2</v>
      </c>
      <c r="S1585" s="24" t="s">
        <v>5525</v>
      </c>
      <c r="T1585" s="26"/>
      <c r="U1585" s="24"/>
      <c r="V1585" s="41"/>
      <c r="W1585" s="41"/>
      <c r="X1585" s="26">
        <v>0</v>
      </c>
      <c r="Y1585" s="26">
        <v>0</v>
      </c>
      <c r="Z1585" s="26">
        <v>0</v>
      </c>
      <c r="AA1585" s="26"/>
      <c r="AB1585" s="41"/>
      <c r="AC1585" s="41"/>
      <c r="AD1585" s="26" t="s">
        <v>1050</v>
      </c>
      <c r="AE1585" s="26">
        <v>0</v>
      </c>
      <c r="AF1585" s="41"/>
      <c r="AG1585" s="26"/>
      <c r="AH1585" s="26"/>
      <c r="AI1585" s="26"/>
      <c r="AJ1585" s="26" t="s">
        <v>3476</v>
      </c>
      <c r="AK1585" s="41" t="s">
        <v>290</v>
      </c>
      <c r="AL1585" s="145" t="s">
        <v>5084</v>
      </c>
      <c r="AM1585" s="41"/>
      <c r="AN1585" s="41"/>
      <c r="AO1585" s="41"/>
      <c r="AP1585" s="41"/>
      <c r="AQ1585" s="41"/>
      <c r="AR1585" s="26" t="s">
        <v>129</v>
      </c>
      <c r="AS1585" s="26"/>
      <c r="AT1585" s="26"/>
      <c r="AU1585" s="26" t="s">
        <v>128</v>
      </c>
      <c r="AV1585" s="26" t="s">
        <v>128</v>
      </c>
      <c r="AW1585" s="26" t="s">
        <v>128</v>
      </c>
      <c r="AX1585" s="26" t="s">
        <v>129</v>
      </c>
      <c r="AY1585" s="26"/>
      <c r="AZ1585" s="26" t="s">
        <v>5005</v>
      </c>
      <c r="BA1585" s="41"/>
    </row>
    <row r="1586" spans="1:53" ht="16.05" customHeight="1" x14ac:dyDescent="0.3">
      <c r="A1586" s="23">
        <v>2015</v>
      </c>
      <c r="B1586" s="24" t="s">
        <v>590</v>
      </c>
      <c r="C1586" s="24" t="s">
        <v>590</v>
      </c>
      <c r="D1586" s="24" t="s">
        <v>4371</v>
      </c>
      <c r="E1586" s="25">
        <v>42311</v>
      </c>
      <c r="F1586" s="38">
        <v>0.73842118055555561</v>
      </c>
      <c r="G1586" s="22">
        <v>42311</v>
      </c>
      <c r="H1586" s="37">
        <v>0.86342592592592593</v>
      </c>
      <c r="I1586" s="34" t="s">
        <v>6250</v>
      </c>
      <c r="J1586" s="43">
        <v>44.677</v>
      </c>
      <c r="K1586" s="43">
        <v>41.527999999999999</v>
      </c>
      <c r="L1586" s="56">
        <v>0</v>
      </c>
      <c r="M1586" s="43">
        <v>4.4400000000000004</v>
      </c>
      <c r="N1586" s="43"/>
      <c r="O1586" s="57"/>
      <c r="P1586" s="57">
        <v>4.4000000000000004</v>
      </c>
      <c r="Q1586" s="57">
        <v>2.9</v>
      </c>
      <c r="R1586" s="57">
        <v>4.7</v>
      </c>
      <c r="S1586" s="67" t="s">
        <v>5110</v>
      </c>
      <c r="T1586" s="26"/>
      <c r="U1586" s="24" t="s">
        <v>867</v>
      </c>
      <c r="V1586" s="58"/>
      <c r="W1586" s="58"/>
      <c r="X1586" s="26">
        <v>0</v>
      </c>
      <c r="Y1586" s="26">
        <v>0</v>
      </c>
      <c r="Z1586" s="26">
        <v>0</v>
      </c>
      <c r="AA1586" s="26"/>
      <c r="AB1586" s="58"/>
      <c r="AC1586" s="24"/>
      <c r="AD1586" s="26" t="s">
        <v>3489</v>
      </c>
      <c r="AE1586" s="26">
        <v>0</v>
      </c>
      <c r="AF1586" s="26"/>
      <c r="AG1586" s="26"/>
      <c r="AH1586" s="26"/>
      <c r="AI1586" s="26"/>
      <c r="AJ1586" s="26" t="s">
        <v>1631</v>
      </c>
      <c r="AK1586" s="24"/>
      <c r="AL1586" s="24"/>
      <c r="AM1586" s="26"/>
      <c r="AN1586" s="26"/>
      <c r="AO1586" s="26"/>
      <c r="AP1586" s="26"/>
      <c r="AQ1586" s="26"/>
      <c r="AR1586" s="26" t="s">
        <v>129</v>
      </c>
      <c r="AS1586" s="26"/>
      <c r="AT1586" s="26"/>
      <c r="AU1586" s="26" t="s">
        <v>128</v>
      </c>
      <c r="AV1586" s="26" t="s">
        <v>128</v>
      </c>
      <c r="AW1586" s="26" t="s">
        <v>128</v>
      </c>
      <c r="AX1586" s="26" t="s">
        <v>129</v>
      </c>
      <c r="AY1586" s="26"/>
      <c r="AZ1586" s="26" t="s">
        <v>4372</v>
      </c>
      <c r="BA1586" s="41"/>
    </row>
    <row r="1587" spans="1:53" ht="16.05" customHeight="1" x14ac:dyDescent="0.3">
      <c r="A1587" s="23">
        <v>2015</v>
      </c>
      <c r="B1587" s="24" t="s">
        <v>218</v>
      </c>
      <c r="C1587" s="24" t="s">
        <v>426</v>
      </c>
      <c r="D1587" s="24" t="s">
        <v>4373</v>
      </c>
      <c r="E1587" s="25">
        <v>42312</v>
      </c>
      <c r="F1587" s="38">
        <v>0.26008541666666668</v>
      </c>
      <c r="G1587" s="25">
        <v>42312</v>
      </c>
      <c r="H1587" s="38">
        <v>0.55174768518518513</v>
      </c>
      <c r="I1587" s="34" t="s">
        <v>6252</v>
      </c>
      <c r="J1587" s="43">
        <v>-6.6289999999999996</v>
      </c>
      <c r="K1587" s="43">
        <v>105.06699999999999</v>
      </c>
      <c r="L1587" s="56">
        <v>0</v>
      </c>
      <c r="M1587" s="43">
        <v>5.25</v>
      </c>
      <c r="N1587" s="43"/>
      <c r="O1587" s="57"/>
      <c r="P1587" s="57">
        <v>5.0999999999999996</v>
      </c>
      <c r="Q1587" s="57">
        <v>4.5999999999999996</v>
      </c>
      <c r="R1587" s="57">
        <v>5.2</v>
      </c>
      <c r="S1587" s="67" t="s">
        <v>5110</v>
      </c>
      <c r="T1587" s="26"/>
      <c r="U1587" s="24" t="s">
        <v>867</v>
      </c>
      <c r="V1587" s="58"/>
      <c r="W1587" s="58"/>
      <c r="X1587" s="26">
        <v>0</v>
      </c>
      <c r="Y1587" s="26">
        <v>0</v>
      </c>
      <c r="Z1587" s="26">
        <v>0</v>
      </c>
      <c r="AA1587" s="26"/>
      <c r="AB1587" s="58"/>
      <c r="AC1587" s="24"/>
      <c r="AD1587" s="26" t="s">
        <v>3489</v>
      </c>
      <c r="AE1587" s="26">
        <v>0</v>
      </c>
      <c r="AF1587" s="26"/>
      <c r="AG1587" s="26"/>
      <c r="AH1587" s="26"/>
      <c r="AI1587" s="26"/>
      <c r="AJ1587" s="26" t="s">
        <v>1631</v>
      </c>
      <c r="AK1587" s="24"/>
      <c r="AL1587" s="24"/>
      <c r="AM1587" s="26"/>
      <c r="AN1587" s="26"/>
      <c r="AO1587" s="26"/>
      <c r="AP1587" s="26"/>
      <c r="AQ1587" s="26"/>
      <c r="AR1587" s="26" t="s">
        <v>129</v>
      </c>
      <c r="AS1587" s="26"/>
      <c r="AT1587" s="26"/>
      <c r="AU1587" s="26" t="s">
        <v>128</v>
      </c>
      <c r="AV1587" s="26" t="s">
        <v>128</v>
      </c>
      <c r="AW1587" s="26" t="s">
        <v>128</v>
      </c>
      <c r="AX1587" s="26" t="s">
        <v>129</v>
      </c>
      <c r="AY1587" s="26"/>
      <c r="AZ1587" s="26" t="s">
        <v>4374</v>
      </c>
      <c r="BA1587" s="41"/>
    </row>
    <row r="1588" spans="1:53" ht="16.05" customHeight="1" x14ac:dyDescent="0.3">
      <c r="A1588" s="23">
        <v>2015</v>
      </c>
      <c r="B1588" s="24" t="s">
        <v>153</v>
      </c>
      <c r="C1588" s="24" t="s">
        <v>154</v>
      </c>
      <c r="D1588" s="24" t="s">
        <v>4375</v>
      </c>
      <c r="E1588" s="25">
        <v>42314</v>
      </c>
      <c r="F1588" s="38">
        <v>0.16880787037037037</v>
      </c>
      <c r="G1588" s="22">
        <v>42314</v>
      </c>
      <c r="H1588" s="37">
        <v>0.21047453703703703</v>
      </c>
      <c r="I1588" s="34" t="s">
        <v>6250</v>
      </c>
      <c r="J1588" s="43">
        <v>44.47</v>
      </c>
      <c r="K1588" s="43">
        <v>6.69</v>
      </c>
      <c r="L1588" s="56">
        <v>11.5</v>
      </c>
      <c r="M1588" s="43">
        <v>4</v>
      </c>
      <c r="N1588" s="43"/>
      <c r="O1588" s="57"/>
      <c r="P1588" s="57"/>
      <c r="Q1588" s="57"/>
      <c r="R1588" s="57">
        <v>4.4000000000000004</v>
      </c>
      <c r="S1588" s="24" t="s">
        <v>5277</v>
      </c>
      <c r="T1588" s="26" t="s">
        <v>497</v>
      </c>
      <c r="U1588" s="24" t="s">
        <v>867</v>
      </c>
      <c r="V1588" s="58"/>
      <c r="W1588" s="58"/>
      <c r="X1588" s="26">
        <v>0</v>
      </c>
      <c r="Y1588" s="26">
        <v>0</v>
      </c>
      <c r="Z1588" s="26">
        <v>0</v>
      </c>
      <c r="AA1588" s="26"/>
      <c r="AB1588" s="58"/>
      <c r="AC1588" s="24"/>
      <c r="AD1588" s="26" t="s">
        <v>3489</v>
      </c>
      <c r="AE1588" s="26">
        <v>0</v>
      </c>
      <c r="AF1588" s="26"/>
      <c r="AG1588" s="26"/>
      <c r="AH1588" s="26"/>
      <c r="AI1588" s="26"/>
      <c r="AJ1588" s="26" t="s">
        <v>1631</v>
      </c>
      <c r="AK1588" s="24"/>
      <c r="AL1588" s="24"/>
      <c r="AM1588" s="26"/>
      <c r="AN1588" s="26"/>
      <c r="AO1588" s="26"/>
      <c r="AP1588" s="26"/>
      <c r="AQ1588" s="26"/>
      <c r="AR1588" s="26" t="s">
        <v>129</v>
      </c>
      <c r="AS1588" s="26"/>
      <c r="AT1588" s="26"/>
      <c r="AU1588" s="26" t="s">
        <v>128</v>
      </c>
      <c r="AV1588" s="26" t="s">
        <v>128</v>
      </c>
      <c r="AW1588" s="26" t="s">
        <v>128</v>
      </c>
      <c r="AX1588" s="26" t="s">
        <v>129</v>
      </c>
      <c r="AY1588" s="26"/>
      <c r="AZ1588" s="26" t="s">
        <v>4376</v>
      </c>
      <c r="BA1588" s="41"/>
    </row>
    <row r="1589" spans="1:53" ht="16.05" customHeight="1" x14ac:dyDescent="0.3">
      <c r="A1589" s="23">
        <v>2015</v>
      </c>
      <c r="B1589" s="27" t="s">
        <v>269</v>
      </c>
      <c r="C1589" s="27" t="s">
        <v>414</v>
      </c>
      <c r="D1589" s="27" t="s">
        <v>1440</v>
      </c>
      <c r="E1589" s="28">
        <v>42315</v>
      </c>
      <c r="F1589" s="36">
        <v>0.29062499999999997</v>
      </c>
      <c r="G1589" s="22">
        <v>42315</v>
      </c>
      <c r="H1589" s="37">
        <v>0.10312500000000001</v>
      </c>
      <c r="I1589" s="34" t="s">
        <v>6250</v>
      </c>
      <c r="J1589" s="35">
        <v>8.4670000000000005</v>
      </c>
      <c r="K1589" s="35">
        <v>-71.396000000000001</v>
      </c>
      <c r="L1589" s="42">
        <v>15.1</v>
      </c>
      <c r="M1589" s="35">
        <v>5.407</v>
      </c>
      <c r="N1589" s="43">
        <v>5.0999999999999996</v>
      </c>
      <c r="O1589" s="44"/>
      <c r="P1589" s="44">
        <v>5.6</v>
      </c>
      <c r="Q1589" s="44">
        <v>5.6</v>
      </c>
      <c r="R1589" s="44"/>
      <c r="S1589" s="24" t="s">
        <v>5574</v>
      </c>
      <c r="T1589" s="23" t="s">
        <v>139</v>
      </c>
      <c r="U1589" s="27"/>
      <c r="V1589" s="46">
        <v>724000</v>
      </c>
      <c r="W1589" s="47"/>
      <c r="X1589" s="23">
        <v>1</v>
      </c>
      <c r="Y1589" s="23">
        <v>0</v>
      </c>
      <c r="Z1589" s="23">
        <v>4</v>
      </c>
      <c r="AA1589" s="23"/>
      <c r="AB1589" s="47"/>
      <c r="AC1589" s="27" t="s">
        <v>2515</v>
      </c>
      <c r="AD1589" s="50" t="s">
        <v>6297</v>
      </c>
      <c r="AE1589" s="23">
        <v>33</v>
      </c>
      <c r="AF1589" s="66" t="s">
        <v>141</v>
      </c>
      <c r="AG1589" s="23"/>
      <c r="AH1589" s="23" t="s">
        <v>129</v>
      </c>
      <c r="AI1589" s="23"/>
      <c r="AJ1589" s="23" t="s">
        <v>4887</v>
      </c>
      <c r="AK1589" s="27" t="s">
        <v>102</v>
      </c>
      <c r="AL1589" s="27" t="s">
        <v>4886</v>
      </c>
      <c r="AM1589" s="23"/>
      <c r="AN1589" s="23"/>
      <c r="AO1589" s="23"/>
      <c r="AP1589" s="23"/>
      <c r="AQ1589" s="23" t="s">
        <v>129</v>
      </c>
      <c r="AR1589" s="23"/>
      <c r="AS1589" s="23" t="s">
        <v>129</v>
      </c>
      <c r="AT1589" s="23"/>
      <c r="AU1589" s="23" t="s">
        <v>129</v>
      </c>
      <c r="AV1589" s="23" t="s">
        <v>128</v>
      </c>
      <c r="AW1589" s="23" t="s">
        <v>128</v>
      </c>
      <c r="AX1589" s="23" t="s">
        <v>129</v>
      </c>
      <c r="AY1589" s="23"/>
      <c r="AZ1589" s="23" t="s">
        <v>3275</v>
      </c>
      <c r="BA1589" s="65" t="s">
        <v>6298</v>
      </c>
    </row>
    <row r="1590" spans="1:53" ht="16.05" customHeight="1" x14ac:dyDescent="0.3">
      <c r="A1590" s="26">
        <v>2015</v>
      </c>
      <c r="B1590" s="24" t="s">
        <v>218</v>
      </c>
      <c r="C1590" s="24" t="s">
        <v>426</v>
      </c>
      <c r="D1590" s="24" t="s">
        <v>5006</v>
      </c>
      <c r="E1590" s="25">
        <v>42319</v>
      </c>
      <c r="F1590" s="38">
        <v>0.48985983796296301</v>
      </c>
      <c r="G1590" s="25">
        <v>42319</v>
      </c>
      <c r="H1590" s="38">
        <v>0.78152777777777782</v>
      </c>
      <c r="I1590" s="34" t="s">
        <v>6252</v>
      </c>
      <c r="J1590" s="26">
        <v>-8.9415999999999993</v>
      </c>
      <c r="K1590" s="26">
        <v>110.2187</v>
      </c>
      <c r="L1590" s="26">
        <v>83</v>
      </c>
      <c r="M1590" s="35">
        <v>5.5369999999999999</v>
      </c>
      <c r="N1590" s="43"/>
      <c r="O1590" s="57"/>
      <c r="P1590" s="57">
        <v>5.9</v>
      </c>
      <c r="Q1590" s="57"/>
      <c r="R1590" s="57">
        <v>5.6</v>
      </c>
      <c r="S1590" s="24" t="s">
        <v>5307</v>
      </c>
      <c r="T1590" s="26" t="s">
        <v>497</v>
      </c>
      <c r="U1590" s="24"/>
      <c r="V1590" s="41"/>
      <c r="W1590" s="41"/>
      <c r="X1590" s="26">
        <v>0</v>
      </c>
      <c r="Y1590" s="26">
        <v>0</v>
      </c>
      <c r="Z1590" s="26">
        <v>1</v>
      </c>
      <c r="AA1590" s="26"/>
      <c r="AB1590" s="41"/>
      <c r="AC1590" s="41"/>
      <c r="AD1590" s="26" t="s">
        <v>1050</v>
      </c>
      <c r="AE1590" s="26">
        <v>0</v>
      </c>
      <c r="AF1590" s="41"/>
      <c r="AG1590" s="26"/>
      <c r="AH1590" s="26"/>
      <c r="AI1590" s="26"/>
      <c r="AJ1590" s="26" t="s">
        <v>1631</v>
      </c>
      <c r="AK1590" s="41"/>
      <c r="AL1590" s="24"/>
      <c r="AM1590" s="41"/>
      <c r="AN1590" s="41"/>
      <c r="AO1590" s="41"/>
      <c r="AP1590" s="41"/>
      <c r="AQ1590" s="41"/>
      <c r="AR1590" s="26" t="s">
        <v>129</v>
      </c>
      <c r="AS1590" s="26"/>
      <c r="AT1590" s="26"/>
      <c r="AU1590" s="26" t="s">
        <v>128</v>
      </c>
      <c r="AV1590" s="26" t="s">
        <v>128</v>
      </c>
      <c r="AW1590" s="26" t="s">
        <v>128</v>
      </c>
      <c r="AX1590" s="26" t="s">
        <v>129</v>
      </c>
      <c r="AY1590" s="26"/>
      <c r="AZ1590" s="26" t="s">
        <v>5007</v>
      </c>
      <c r="BA1590" s="41"/>
    </row>
    <row r="1591" spans="1:53" ht="16.05" customHeight="1" x14ac:dyDescent="0.3">
      <c r="A1591" s="26">
        <v>2015</v>
      </c>
      <c r="B1591" s="24" t="s">
        <v>393</v>
      </c>
      <c r="C1591" s="24" t="s">
        <v>4996</v>
      </c>
      <c r="D1591" s="24" t="s">
        <v>5008</v>
      </c>
      <c r="E1591" s="25">
        <v>42324</v>
      </c>
      <c r="F1591" s="38">
        <v>0.71059074074074069</v>
      </c>
      <c r="G1591" s="22">
        <v>42324</v>
      </c>
      <c r="H1591" s="37">
        <v>0.91892361111111109</v>
      </c>
      <c r="I1591" s="34" t="s">
        <v>6250</v>
      </c>
      <c r="J1591" s="26">
        <v>38.3658</v>
      </c>
      <c r="K1591" s="26">
        <v>57.054699999999997</v>
      </c>
      <c r="L1591" s="26">
        <v>31.9</v>
      </c>
      <c r="M1591" s="43">
        <v>4.21</v>
      </c>
      <c r="N1591" s="43"/>
      <c r="O1591" s="57">
        <v>4.4000000000000004</v>
      </c>
      <c r="P1591" s="57">
        <v>4.2</v>
      </c>
      <c r="Q1591" s="57"/>
      <c r="R1591" s="57">
        <v>4.5</v>
      </c>
      <c r="S1591" s="24" t="s">
        <v>5110</v>
      </c>
      <c r="T1591" s="26"/>
      <c r="U1591" s="24"/>
      <c r="V1591" s="41"/>
      <c r="W1591" s="41"/>
      <c r="X1591" s="26">
        <v>0</v>
      </c>
      <c r="Y1591" s="26">
        <v>0</v>
      </c>
      <c r="Z1591" s="26">
        <v>0</v>
      </c>
      <c r="AA1591" s="26"/>
      <c r="AB1591" s="41"/>
      <c r="AC1591" s="41"/>
      <c r="AD1591" s="26" t="s">
        <v>3483</v>
      </c>
      <c r="AE1591" s="26">
        <v>0</v>
      </c>
      <c r="AF1591" s="41"/>
      <c r="AG1591" s="26"/>
      <c r="AH1591" s="26"/>
      <c r="AI1591" s="26"/>
      <c r="AJ1591" s="26" t="s">
        <v>3493</v>
      </c>
      <c r="AK1591" s="41"/>
      <c r="AL1591" s="24" t="s">
        <v>5085</v>
      </c>
      <c r="AM1591" s="41"/>
      <c r="AN1591" s="41"/>
      <c r="AO1591" s="41"/>
      <c r="AP1591" s="41"/>
      <c r="AQ1591" s="41"/>
      <c r="AR1591" s="26" t="s">
        <v>129</v>
      </c>
      <c r="AS1591" s="26"/>
      <c r="AT1591" s="26"/>
      <c r="AU1591" s="26" t="s">
        <v>128</v>
      </c>
      <c r="AV1591" s="26" t="s">
        <v>128</v>
      </c>
      <c r="AW1591" s="26" t="s">
        <v>128</v>
      </c>
      <c r="AX1591" s="26" t="s">
        <v>129</v>
      </c>
      <c r="AY1591" s="26"/>
      <c r="AZ1591" s="26" t="s">
        <v>5009</v>
      </c>
      <c r="BA1591" s="41"/>
    </row>
    <row r="1592" spans="1:53" ht="16.05" customHeight="1" x14ac:dyDescent="0.3">
      <c r="A1592" s="23">
        <v>2015</v>
      </c>
      <c r="B1592" s="24" t="s">
        <v>153</v>
      </c>
      <c r="C1592" s="24" t="s">
        <v>860</v>
      </c>
      <c r="D1592" s="24" t="s">
        <v>4342</v>
      </c>
      <c r="E1592" s="25">
        <v>42325</v>
      </c>
      <c r="F1592" s="38">
        <v>0.9778937499999999</v>
      </c>
      <c r="G1592" s="22">
        <v>42326</v>
      </c>
      <c r="H1592" s="37">
        <v>1.9560185185185184E-2</v>
      </c>
      <c r="I1592" s="34" t="s">
        <v>6250</v>
      </c>
      <c r="J1592" s="43">
        <v>49.984999999999999</v>
      </c>
      <c r="K1592" s="43">
        <v>19.228999999999999</v>
      </c>
      <c r="L1592" s="56">
        <v>0</v>
      </c>
      <c r="M1592" s="43">
        <v>4.09</v>
      </c>
      <c r="N1592" s="43"/>
      <c r="O1592" s="57"/>
      <c r="P1592" s="57">
        <v>4.0999999999999996</v>
      </c>
      <c r="Q1592" s="57">
        <v>2.6</v>
      </c>
      <c r="R1592" s="57">
        <v>3.7</v>
      </c>
      <c r="S1592" s="67" t="s">
        <v>5110</v>
      </c>
      <c r="T1592" s="26"/>
      <c r="U1592" s="24" t="s">
        <v>193</v>
      </c>
      <c r="V1592" s="58"/>
      <c r="W1592" s="58"/>
      <c r="X1592" s="26">
        <v>0</v>
      </c>
      <c r="Y1592" s="26">
        <v>0</v>
      </c>
      <c r="Z1592" s="26">
        <v>0</v>
      </c>
      <c r="AA1592" s="26"/>
      <c r="AB1592" s="58"/>
      <c r="AC1592" s="24"/>
      <c r="AD1592" s="26">
        <v>17</v>
      </c>
      <c r="AE1592" s="26">
        <v>0</v>
      </c>
      <c r="AF1592" s="26"/>
      <c r="AG1592" s="26"/>
      <c r="AH1592" s="26"/>
      <c r="AI1592" s="26"/>
      <c r="AJ1592" s="26" t="s">
        <v>1631</v>
      </c>
      <c r="AK1592" s="24"/>
      <c r="AL1592" s="24"/>
      <c r="AM1592" s="26"/>
      <c r="AN1592" s="26"/>
      <c r="AO1592" s="26"/>
      <c r="AP1592" s="26"/>
      <c r="AQ1592" s="26"/>
      <c r="AR1592" s="26" t="s">
        <v>129</v>
      </c>
      <c r="AS1592" s="26"/>
      <c r="AT1592" s="26"/>
      <c r="AU1592" s="26" t="s">
        <v>128</v>
      </c>
      <c r="AV1592" s="26" t="s">
        <v>128</v>
      </c>
      <c r="AW1592" s="26" t="s">
        <v>128</v>
      </c>
      <c r="AX1592" s="26" t="s">
        <v>129</v>
      </c>
      <c r="AY1592" s="26"/>
      <c r="AZ1592" s="26" t="s">
        <v>4379</v>
      </c>
      <c r="BA1592" s="41"/>
    </row>
    <row r="1593" spans="1:53" ht="16.05" customHeight="1" x14ac:dyDescent="0.3">
      <c r="A1593" s="23">
        <v>2015</v>
      </c>
      <c r="B1593" s="24" t="s">
        <v>148</v>
      </c>
      <c r="C1593" s="24" t="s">
        <v>191</v>
      </c>
      <c r="D1593" s="24" t="s">
        <v>3528</v>
      </c>
      <c r="E1593" s="25">
        <v>42327</v>
      </c>
      <c r="F1593" s="38">
        <v>0.32099537037037035</v>
      </c>
      <c r="G1593" s="22">
        <v>42327</v>
      </c>
      <c r="H1593" s="37">
        <v>7.0995370370370361E-2</v>
      </c>
      <c r="I1593" s="34" t="s">
        <v>6250</v>
      </c>
      <c r="J1593" s="43">
        <v>36.76</v>
      </c>
      <c r="K1593" s="43">
        <v>-98.34</v>
      </c>
      <c r="L1593" s="56">
        <v>20</v>
      </c>
      <c r="M1593" s="35">
        <v>4.8620000000000001</v>
      </c>
      <c r="N1593" s="43"/>
      <c r="O1593" s="57"/>
      <c r="P1593" s="57"/>
      <c r="Q1593" s="57"/>
      <c r="R1593" s="57">
        <v>4.7</v>
      </c>
      <c r="S1593" s="24" t="s">
        <v>5542</v>
      </c>
      <c r="T1593" s="26" t="s">
        <v>139</v>
      </c>
      <c r="U1593" s="24" t="s">
        <v>193</v>
      </c>
      <c r="V1593" s="58"/>
      <c r="W1593" s="58"/>
      <c r="X1593" s="26">
        <v>0</v>
      </c>
      <c r="Y1593" s="26">
        <v>0</v>
      </c>
      <c r="Z1593" s="26">
        <v>0</v>
      </c>
      <c r="AA1593" s="26"/>
      <c r="AB1593" s="58"/>
      <c r="AC1593" s="24"/>
      <c r="AD1593" s="26" t="s">
        <v>3483</v>
      </c>
      <c r="AE1593" s="26">
        <v>0</v>
      </c>
      <c r="AF1593" s="26"/>
      <c r="AG1593" s="26"/>
      <c r="AH1593" s="26"/>
      <c r="AI1593" s="26"/>
      <c r="AJ1593" s="26" t="s">
        <v>3476</v>
      </c>
      <c r="AK1593" s="24"/>
      <c r="AL1593" s="24" t="s">
        <v>4381</v>
      </c>
      <c r="AM1593" s="26"/>
      <c r="AN1593" s="26"/>
      <c r="AO1593" s="26"/>
      <c r="AP1593" s="26"/>
      <c r="AQ1593" s="26"/>
      <c r="AR1593" s="26" t="s">
        <v>129</v>
      </c>
      <c r="AS1593" s="26"/>
      <c r="AT1593" s="26"/>
      <c r="AU1593" s="26" t="s">
        <v>128</v>
      </c>
      <c r="AV1593" s="26" t="s">
        <v>128</v>
      </c>
      <c r="AW1593" s="26" t="s">
        <v>128</v>
      </c>
      <c r="AX1593" s="26" t="s">
        <v>129</v>
      </c>
      <c r="AY1593" s="26"/>
      <c r="AZ1593" s="26" t="s">
        <v>4380</v>
      </c>
      <c r="BA1593" s="41"/>
    </row>
    <row r="1594" spans="1:53" ht="16.05" customHeight="1" x14ac:dyDescent="0.3">
      <c r="A1594" s="23">
        <v>2015</v>
      </c>
      <c r="B1594" s="24" t="s">
        <v>393</v>
      </c>
      <c r="C1594" s="24" t="s">
        <v>1318</v>
      </c>
      <c r="D1594" s="24" t="s">
        <v>2743</v>
      </c>
      <c r="E1594" s="25">
        <v>42328</v>
      </c>
      <c r="F1594" s="38">
        <v>0.1985082175925926</v>
      </c>
      <c r="G1594" s="22">
        <v>42328</v>
      </c>
      <c r="H1594" s="37">
        <v>0.44850694444444444</v>
      </c>
      <c r="I1594" s="34" t="s">
        <v>6250</v>
      </c>
      <c r="J1594" s="43">
        <v>40.319000000000003</v>
      </c>
      <c r="K1594" s="43">
        <v>73.3</v>
      </c>
      <c r="L1594" s="56">
        <v>32.5</v>
      </c>
      <c r="M1594" s="43">
        <v>5.0199999999999996</v>
      </c>
      <c r="N1594" s="43"/>
      <c r="O1594" s="57"/>
      <c r="P1594" s="57">
        <v>4.9000000000000004</v>
      </c>
      <c r="Q1594" s="57">
        <v>3.9</v>
      </c>
      <c r="R1594" s="57">
        <v>5.0999999999999996</v>
      </c>
      <c r="S1594" s="67" t="s">
        <v>5110</v>
      </c>
      <c r="T1594" s="26" t="s">
        <v>139</v>
      </c>
      <c r="U1594" s="24" t="s">
        <v>867</v>
      </c>
      <c r="V1594" s="58"/>
      <c r="W1594" s="58"/>
      <c r="X1594" s="26">
        <v>0</v>
      </c>
      <c r="Y1594" s="26">
        <v>0</v>
      </c>
      <c r="Z1594" s="26">
        <v>0</v>
      </c>
      <c r="AA1594" s="26"/>
      <c r="AB1594" s="58"/>
      <c r="AC1594" s="24"/>
      <c r="AD1594" s="26" t="s">
        <v>1050</v>
      </c>
      <c r="AE1594" s="26">
        <v>0</v>
      </c>
      <c r="AF1594" s="26"/>
      <c r="AG1594" s="26"/>
      <c r="AH1594" s="26"/>
      <c r="AI1594" s="26"/>
      <c r="AJ1594" s="26" t="s">
        <v>3599</v>
      </c>
      <c r="AK1594" s="24"/>
      <c r="AL1594" s="24" t="s">
        <v>4383</v>
      </c>
      <c r="AM1594" s="26"/>
      <c r="AN1594" s="26"/>
      <c r="AO1594" s="26"/>
      <c r="AP1594" s="26"/>
      <c r="AQ1594" s="26"/>
      <c r="AR1594" s="26" t="s">
        <v>129</v>
      </c>
      <c r="AS1594" s="26"/>
      <c r="AT1594" s="26"/>
      <c r="AU1594" s="26" t="s">
        <v>128</v>
      </c>
      <c r="AV1594" s="26" t="s">
        <v>128</v>
      </c>
      <c r="AW1594" s="26" t="s">
        <v>128</v>
      </c>
      <c r="AX1594" s="26" t="s">
        <v>129</v>
      </c>
      <c r="AY1594" s="26"/>
      <c r="AZ1594" s="26" t="s">
        <v>4382</v>
      </c>
      <c r="BA1594" s="41"/>
    </row>
    <row r="1595" spans="1:53" ht="16.05" customHeight="1" x14ac:dyDescent="0.3">
      <c r="A1595" s="23">
        <v>2015</v>
      </c>
      <c r="B1595" s="24" t="s">
        <v>218</v>
      </c>
      <c r="C1595" s="24" t="s">
        <v>426</v>
      </c>
      <c r="D1595" s="24" t="s">
        <v>4384</v>
      </c>
      <c r="E1595" s="25">
        <v>42328</v>
      </c>
      <c r="F1595" s="38">
        <v>0.61854513888888885</v>
      </c>
      <c r="G1595" s="22">
        <v>42328</v>
      </c>
      <c r="H1595" s="37">
        <v>0.99354166666666666</v>
      </c>
      <c r="I1595" s="34" t="s">
        <v>6250</v>
      </c>
      <c r="J1595" s="43">
        <v>1.1100000000000001</v>
      </c>
      <c r="K1595" s="43">
        <v>127.48</v>
      </c>
      <c r="L1595" s="56">
        <v>12</v>
      </c>
      <c r="M1595" s="35">
        <v>5.0229999999999997</v>
      </c>
      <c r="N1595" s="43"/>
      <c r="O1595" s="57"/>
      <c r="P1595" s="57">
        <v>5.0999999999999996</v>
      </c>
      <c r="Q1595" s="57"/>
      <c r="R1595" s="57">
        <v>4.8</v>
      </c>
      <c r="S1595" s="24" t="s">
        <v>5339</v>
      </c>
      <c r="T1595" s="26" t="s">
        <v>497</v>
      </c>
      <c r="U1595" s="24" t="s">
        <v>867</v>
      </c>
      <c r="V1595" s="58"/>
      <c r="W1595" s="58"/>
      <c r="X1595" s="26">
        <v>0</v>
      </c>
      <c r="Y1595" s="26">
        <v>0</v>
      </c>
      <c r="Z1595" s="26">
        <v>1</v>
      </c>
      <c r="AA1595" s="26"/>
      <c r="AB1595" s="58"/>
      <c r="AC1595" s="24"/>
      <c r="AD1595" s="26">
        <v>497</v>
      </c>
      <c r="AE1595" s="26">
        <v>0</v>
      </c>
      <c r="AF1595" s="26"/>
      <c r="AG1595" s="26"/>
      <c r="AH1595" s="26"/>
      <c r="AI1595" s="26"/>
      <c r="AJ1595" s="26" t="s">
        <v>3476</v>
      </c>
      <c r="AK1595" s="24"/>
      <c r="AL1595" s="24" t="s">
        <v>4386</v>
      </c>
      <c r="AM1595" s="26"/>
      <c r="AN1595" s="26"/>
      <c r="AO1595" s="26"/>
      <c r="AP1595" s="26"/>
      <c r="AQ1595" s="26"/>
      <c r="AR1595" s="26" t="s">
        <v>129</v>
      </c>
      <c r="AS1595" s="26"/>
      <c r="AT1595" s="26"/>
      <c r="AU1595" s="26" t="s">
        <v>128</v>
      </c>
      <c r="AV1595" s="26" t="s">
        <v>128</v>
      </c>
      <c r="AW1595" s="26" t="s">
        <v>128</v>
      </c>
      <c r="AX1595" s="26" t="s">
        <v>129</v>
      </c>
      <c r="AY1595" s="26"/>
      <c r="AZ1595" s="26" t="s">
        <v>4385</v>
      </c>
      <c r="BA1595" s="41"/>
    </row>
    <row r="1596" spans="1:53" ht="16.05" customHeight="1" x14ac:dyDescent="0.3">
      <c r="A1596" s="26">
        <v>2015</v>
      </c>
      <c r="B1596" s="27" t="s">
        <v>269</v>
      </c>
      <c r="C1596" s="27" t="s">
        <v>414</v>
      </c>
      <c r="D1596" s="27" t="s">
        <v>1440</v>
      </c>
      <c r="E1596" s="25">
        <v>42330</v>
      </c>
      <c r="F1596" s="38">
        <v>0.86008599537037034</v>
      </c>
      <c r="G1596" s="22">
        <v>42330</v>
      </c>
      <c r="H1596" s="37">
        <v>0.67258101851851848</v>
      </c>
      <c r="I1596" s="34" t="s">
        <v>6250</v>
      </c>
      <c r="J1596" s="26">
        <v>8.5216999999999992</v>
      </c>
      <c r="K1596" s="26">
        <v>-71.386899999999997</v>
      </c>
      <c r="L1596" s="26">
        <v>10</v>
      </c>
      <c r="M1596" s="35">
        <v>5.1360000000000001</v>
      </c>
      <c r="N1596" s="43">
        <v>5.0999999999999996</v>
      </c>
      <c r="O1596" s="57"/>
      <c r="P1596" s="57">
        <v>5.0999999999999996</v>
      </c>
      <c r="Q1596" s="57"/>
      <c r="R1596" s="57">
        <v>5.0999999999999996</v>
      </c>
      <c r="S1596" s="24" t="s">
        <v>5575</v>
      </c>
      <c r="T1596" s="26"/>
      <c r="U1596" s="24"/>
      <c r="V1596" s="41"/>
      <c r="W1596" s="41"/>
      <c r="X1596" s="26">
        <v>1</v>
      </c>
      <c r="Y1596" s="26">
        <v>0</v>
      </c>
      <c r="Z1596" s="26">
        <v>3</v>
      </c>
      <c r="AA1596" s="26"/>
      <c r="AB1596" s="41"/>
      <c r="AC1596" s="41" t="s">
        <v>5010</v>
      </c>
      <c r="AD1596" s="26">
        <v>6</v>
      </c>
      <c r="AE1596" s="26">
        <v>1</v>
      </c>
      <c r="AF1596" s="23" t="s">
        <v>141</v>
      </c>
      <c r="AG1596" s="26"/>
      <c r="AH1596" s="23" t="s">
        <v>129</v>
      </c>
      <c r="AI1596" s="26"/>
      <c r="AJ1596" s="26" t="s">
        <v>311</v>
      </c>
      <c r="AK1596" s="41"/>
      <c r="AL1596" s="24" t="s">
        <v>5012</v>
      </c>
      <c r="AM1596" s="41"/>
      <c r="AN1596" s="41"/>
      <c r="AO1596" s="41"/>
      <c r="AP1596" s="41"/>
      <c r="AQ1596" s="26" t="s">
        <v>129</v>
      </c>
      <c r="AR1596" s="26" t="s">
        <v>129</v>
      </c>
      <c r="AS1596" s="26"/>
      <c r="AT1596" s="26"/>
      <c r="AU1596" s="26" t="s">
        <v>129</v>
      </c>
      <c r="AV1596" s="26" t="s">
        <v>128</v>
      </c>
      <c r="AW1596" s="26" t="s">
        <v>128</v>
      </c>
      <c r="AX1596" s="26" t="s">
        <v>129</v>
      </c>
      <c r="AY1596" s="26"/>
      <c r="AZ1596" s="26" t="s">
        <v>5011</v>
      </c>
      <c r="BA1596" s="41"/>
    </row>
    <row r="1597" spans="1:53" ht="16.05" customHeight="1" x14ac:dyDescent="0.3">
      <c r="A1597" s="23">
        <v>2015</v>
      </c>
      <c r="B1597" s="24" t="s">
        <v>130</v>
      </c>
      <c r="C1597" s="24" t="s">
        <v>131</v>
      </c>
      <c r="D1597" s="24" t="s">
        <v>3501</v>
      </c>
      <c r="E1597" s="25">
        <v>42330</v>
      </c>
      <c r="F1597" s="38">
        <v>0.87689930555555551</v>
      </c>
      <c r="G1597" s="22">
        <v>42331</v>
      </c>
      <c r="H1597" s="37">
        <v>0.21023148148148149</v>
      </c>
      <c r="I1597" s="34" t="s">
        <v>6250</v>
      </c>
      <c r="J1597" s="43">
        <v>37.99</v>
      </c>
      <c r="K1597" s="43">
        <v>100.56</v>
      </c>
      <c r="L1597" s="56">
        <v>20.9</v>
      </c>
      <c r="M1597" s="35">
        <v>5.2359999999999998</v>
      </c>
      <c r="N1597" s="43"/>
      <c r="O1597" s="57"/>
      <c r="P1597" s="57">
        <v>5.0999999999999996</v>
      </c>
      <c r="Q1597" s="57"/>
      <c r="R1597" s="57">
        <v>5.2</v>
      </c>
      <c r="S1597" s="24" t="s">
        <v>5356</v>
      </c>
      <c r="T1597" s="26"/>
      <c r="U1597" s="24" t="s">
        <v>867</v>
      </c>
      <c r="V1597" s="58"/>
      <c r="W1597" s="58"/>
      <c r="X1597" s="26">
        <v>0</v>
      </c>
      <c r="Y1597" s="26">
        <v>0</v>
      </c>
      <c r="Z1597" s="26">
        <v>0</v>
      </c>
      <c r="AA1597" s="26"/>
      <c r="AB1597" s="58"/>
      <c r="AC1597" s="24"/>
      <c r="AD1597" s="26">
        <v>57</v>
      </c>
      <c r="AE1597" s="26">
        <v>0</v>
      </c>
      <c r="AF1597" s="26"/>
      <c r="AG1597" s="26"/>
      <c r="AH1597" s="26"/>
      <c r="AI1597" s="26"/>
      <c r="AJ1597" s="26" t="s">
        <v>1631</v>
      </c>
      <c r="AK1597" s="24"/>
      <c r="AL1597" s="24"/>
      <c r="AM1597" s="26"/>
      <c r="AN1597" s="26"/>
      <c r="AO1597" s="26"/>
      <c r="AP1597" s="26"/>
      <c r="AQ1597" s="26"/>
      <c r="AR1597" s="26" t="s">
        <v>129</v>
      </c>
      <c r="AS1597" s="26"/>
      <c r="AT1597" s="26"/>
      <c r="AU1597" s="26" t="s">
        <v>128</v>
      </c>
      <c r="AV1597" s="26" t="s">
        <v>128</v>
      </c>
      <c r="AW1597" s="26" t="s">
        <v>128</v>
      </c>
      <c r="AX1597" s="26" t="s">
        <v>129</v>
      </c>
      <c r="AY1597" s="26"/>
      <c r="AZ1597" s="26" t="s">
        <v>4387</v>
      </c>
      <c r="BA1597" s="41"/>
    </row>
    <row r="1598" spans="1:53" ht="16.05" customHeight="1" x14ac:dyDescent="0.3">
      <c r="A1598" s="23">
        <v>2015</v>
      </c>
      <c r="B1598" s="24" t="s">
        <v>218</v>
      </c>
      <c r="C1598" s="24" t="s">
        <v>426</v>
      </c>
      <c r="D1598" s="24" t="s">
        <v>4384</v>
      </c>
      <c r="E1598" s="25">
        <v>42331</v>
      </c>
      <c r="F1598" s="38">
        <v>0.61930763888888885</v>
      </c>
      <c r="G1598" s="25">
        <v>42331</v>
      </c>
      <c r="H1598" s="38">
        <v>0.99430555555555555</v>
      </c>
      <c r="I1598" s="34" t="s">
        <v>6252</v>
      </c>
      <c r="J1598" s="43">
        <v>1.046</v>
      </c>
      <c r="K1598" s="43">
        <v>127.458</v>
      </c>
      <c r="L1598" s="56">
        <v>0</v>
      </c>
      <c r="M1598" s="43">
        <v>4.32</v>
      </c>
      <c r="N1598" s="43"/>
      <c r="O1598" s="57"/>
      <c r="P1598" s="57">
        <v>4.3</v>
      </c>
      <c r="Q1598" s="57">
        <v>3.3</v>
      </c>
      <c r="R1598" s="57">
        <v>4.5999999999999996</v>
      </c>
      <c r="S1598" s="67" t="s">
        <v>5110</v>
      </c>
      <c r="T1598" s="26"/>
      <c r="U1598" s="24" t="s">
        <v>867</v>
      </c>
      <c r="V1598" s="58"/>
      <c r="W1598" s="58"/>
      <c r="X1598" s="26">
        <v>0</v>
      </c>
      <c r="Y1598" s="26">
        <v>0</v>
      </c>
      <c r="Z1598" s="26">
        <v>0</v>
      </c>
      <c r="AA1598" s="26"/>
      <c r="AB1598" s="58"/>
      <c r="AC1598" s="24"/>
      <c r="AD1598" s="26">
        <v>437</v>
      </c>
      <c r="AE1598" s="26"/>
      <c r="AF1598" s="26"/>
      <c r="AG1598" s="26"/>
      <c r="AH1598" s="26"/>
      <c r="AI1598" s="26"/>
      <c r="AJ1598" s="26" t="s">
        <v>3476</v>
      </c>
      <c r="AK1598" s="24"/>
      <c r="AL1598" s="24" t="s">
        <v>6215</v>
      </c>
      <c r="AM1598" s="26"/>
      <c r="AN1598" s="26"/>
      <c r="AO1598" s="26"/>
      <c r="AP1598" s="26"/>
      <c r="AQ1598" s="26"/>
      <c r="AR1598" s="26" t="s">
        <v>129</v>
      </c>
      <c r="AS1598" s="26"/>
      <c r="AT1598" s="26"/>
      <c r="AU1598" s="26" t="s">
        <v>128</v>
      </c>
      <c r="AV1598" s="26" t="s">
        <v>128</v>
      </c>
      <c r="AW1598" s="26" t="s">
        <v>128</v>
      </c>
      <c r="AX1598" s="26" t="s">
        <v>129</v>
      </c>
      <c r="AY1598" s="26"/>
      <c r="AZ1598" s="26" t="s">
        <v>4388</v>
      </c>
      <c r="BA1598" s="39" t="s">
        <v>6213</v>
      </c>
    </row>
    <row r="1599" spans="1:53" ht="16.05" customHeight="1" x14ac:dyDescent="0.3">
      <c r="A1599" s="23">
        <v>2015</v>
      </c>
      <c r="B1599" s="24" t="s">
        <v>269</v>
      </c>
      <c r="C1599" s="24" t="s">
        <v>1567</v>
      </c>
      <c r="D1599" s="24" t="s">
        <v>4389</v>
      </c>
      <c r="E1599" s="25">
        <v>42332</v>
      </c>
      <c r="F1599" s="38">
        <v>0.90490972222222232</v>
      </c>
      <c r="G1599" s="22">
        <v>42332</v>
      </c>
      <c r="H1599" s="37">
        <v>0.73824074074074064</v>
      </c>
      <c r="I1599" s="34" t="s">
        <v>6250</v>
      </c>
      <c r="J1599" s="43">
        <v>-17.484000000000002</v>
      </c>
      <c r="K1599" s="43">
        <v>-63.247</v>
      </c>
      <c r="L1599" s="56">
        <v>45</v>
      </c>
      <c r="M1599" s="43">
        <v>4.306</v>
      </c>
      <c r="N1599" s="43"/>
      <c r="O1599" s="57">
        <v>4.9000000000000004</v>
      </c>
      <c r="P1599" s="57">
        <v>4.2</v>
      </c>
      <c r="Q1599" s="57"/>
      <c r="R1599" s="57">
        <v>5</v>
      </c>
      <c r="S1599" s="67" t="s">
        <v>6056</v>
      </c>
      <c r="T1599" s="26"/>
      <c r="U1599" s="24" t="s">
        <v>867</v>
      </c>
      <c r="V1599" s="58"/>
      <c r="W1599" s="58"/>
      <c r="X1599" s="26">
        <v>0</v>
      </c>
      <c r="Y1599" s="26">
        <v>0</v>
      </c>
      <c r="Z1599" s="26">
        <v>0</v>
      </c>
      <c r="AA1599" s="26"/>
      <c r="AB1599" s="58"/>
      <c r="AC1599" s="24"/>
      <c r="AD1599" s="26">
        <v>13</v>
      </c>
      <c r="AE1599" s="26">
        <v>1</v>
      </c>
      <c r="AF1599" s="26"/>
      <c r="AG1599" s="26"/>
      <c r="AH1599" s="26"/>
      <c r="AI1599" s="26"/>
      <c r="AJ1599" s="26" t="s">
        <v>1631</v>
      </c>
      <c r="AK1599" s="24"/>
      <c r="AL1599" s="24"/>
      <c r="AM1599" s="26"/>
      <c r="AN1599" s="26"/>
      <c r="AO1599" s="26"/>
      <c r="AP1599" s="26"/>
      <c r="AQ1599" s="26"/>
      <c r="AR1599" s="26" t="s">
        <v>129</v>
      </c>
      <c r="AS1599" s="26"/>
      <c r="AT1599" s="26"/>
      <c r="AU1599" s="26" t="s">
        <v>128</v>
      </c>
      <c r="AV1599" s="26" t="s">
        <v>128</v>
      </c>
      <c r="AW1599" s="26" t="s">
        <v>128</v>
      </c>
      <c r="AX1599" s="26" t="s">
        <v>129</v>
      </c>
      <c r="AY1599" s="26"/>
      <c r="AZ1599" s="26" t="s">
        <v>4390</v>
      </c>
      <c r="BA1599" s="41"/>
    </row>
    <row r="1600" spans="1:53" ht="16.05" customHeight="1" x14ac:dyDescent="0.3">
      <c r="A1600" s="23">
        <v>2015</v>
      </c>
      <c r="B1600" s="24" t="s">
        <v>269</v>
      </c>
      <c r="C1600" s="24" t="s">
        <v>270</v>
      </c>
      <c r="D1600" s="24" t="s">
        <v>3287</v>
      </c>
      <c r="E1600" s="25">
        <v>42333</v>
      </c>
      <c r="F1600" s="38">
        <v>0.13368530092592593</v>
      </c>
      <c r="G1600" s="22">
        <v>42332</v>
      </c>
      <c r="H1600" s="37">
        <v>0.92534722222222221</v>
      </c>
      <c r="I1600" s="34" t="s">
        <v>6250</v>
      </c>
      <c r="J1600" s="43">
        <v>-15.489000000000001</v>
      </c>
      <c r="K1600" s="43">
        <v>-71.444000000000003</v>
      </c>
      <c r="L1600" s="56">
        <v>37.9</v>
      </c>
      <c r="M1600" s="43">
        <v>4.67</v>
      </c>
      <c r="N1600" s="43"/>
      <c r="O1600" s="57">
        <v>3.8</v>
      </c>
      <c r="P1600" s="57">
        <v>4.5999999999999996</v>
      </c>
      <c r="Q1600" s="57"/>
      <c r="R1600" s="57">
        <v>4.5</v>
      </c>
      <c r="S1600" s="67" t="s">
        <v>5110</v>
      </c>
      <c r="T1600" s="26"/>
      <c r="U1600" s="24" t="s">
        <v>867</v>
      </c>
      <c r="V1600" s="58"/>
      <c r="W1600" s="58"/>
      <c r="X1600" s="26">
        <v>0</v>
      </c>
      <c r="Y1600" s="26">
        <v>0</v>
      </c>
      <c r="Z1600" s="26">
        <v>0</v>
      </c>
      <c r="AA1600" s="26"/>
      <c r="AB1600" s="58"/>
      <c r="AC1600" s="24"/>
      <c r="AD1600" s="26">
        <v>0</v>
      </c>
      <c r="AE1600" s="26">
        <v>0</v>
      </c>
      <c r="AF1600" s="26"/>
      <c r="AG1600" s="26" t="s">
        <v>129</v>
      </c>
      <c r="AH1600" s="26" t="s">
        <v>129</v>
      </c>
      <c r="AI1600" s="26"/>
      <c r="AJ1600" s="26" t="s">
        <v>3476</v>
      </c>
      <c r="AK1600" s="24"/>
      <c r="AL1600" s="24" t="s">
        <v>4392</v>
      </c>
      <c r="AM1600" s="26"/>
      <c r="AN1600" s="26"/>
      <c r="AO1600" s="26"/>
      <c r="AP1600" s="26"/>
      <c r="AQ1600" s="26"/>
      <c r="AR1600" s="26" t="s">
        <v>129</v>
      </c>
      <c r="AS1600" s="26"/>
      <c r="AT1600" s="26"/>
      <c r="AU1600" s="26" t="s">
        <v>128</v>
      </c>
      <c r="AV1600" s="26" t="s">
        <v>128</v>
      </c>
      <c r="AW1600" s="26" t="s">
        <v>128</v>
      </c>
      <c r="AX1600" s="26" t="s">
        <v>129</v>
      </c>
      <c r="AY1600" s="26"/>
      <c r="AZ1600" s="26" t="s">
        <v>4391</v>
      </c>
      <c r="BA1600" s="41"/>
    </row>
    <row r="1601" spans="1:53" ht="16.05" customHeight="1" x14ac:dyDescent="0.3">
      <c r="A1601" s="23">
        <v>2015</v>
      </c>
      <c r="B1601" s="24" t="s">
        <v>187</v>
      </c>
      <c r="C1601" s="24" t="s">
        <v>188</v>
      </c>
      <c r="D1601" s="24" t="s">
        <v>4393</v>
      </c>
      <c r="E1601" s="25">
        <v>42333</v>
      </c>
      <c r="F1601" s="38">
        <v>0.88705532407407406</v>
      </c>
      <c r="G1601" s="22">
        <v>42334</v>
      </c>
      <c r="H1601" s="37">
        <v>3.2893518518518523E-2</v>
      </c>
      <c r="I1601" s="34" t="s">
        <v>6250</v>
      </c>
      <c r="J1601" s="43">
        <v>31.928000000000001</v>
      </c>
      <c r="K1601" s="43">
        <v>49.47</v>
      </c>
      <c r="L1601" s="56">
        <v>38.299999999999997</v>
      </c>
      <c r="M1601" s="43">
        <v>5.24</v>
      </c>
      <c r="N1601" s="43"/>
      <c r="O1601" s="57">
        <v>5.3</v>
      </c>
      <c r="P1601" s="57">
        <v>5.4</v>
      </c>
      <c r="Q1601" s="57">
        <v>4.7</v>
      </c>
      <c r="R1601" s="57">
        <v>5.3</v>
      </c>
      <c r="S1601" s="67" t="s">
        <v>6106</v>
      </c>
      <c r="T1601" s="26"/>
      <c r="U1601" s="24" t="s">
        <v>867</v>
      </c>
      <c r="V1601" s="58"/>
      <c r="W1601" s="58"/>
      <c r="X1601" s="26">
        <v>0</v>
      </c>
      <c r="Y1601" s="26">
        <v>0</v>
      </c>
      <c r="Z1601" s="26">
        <v>0</v>
      </c>
      <c r="AA1601" s="26"/>
      <c r="AB1601" s="58"/>
      <c r="AC1601" s="24"/>
      <c r="AD1601" s="26" t="s">
        <v>3483</v>
      </c>
      <c r="AE1601" s="26">
        <v>0</v>
      </c>
      <c r="AF1601" s="26"/>
      <c r="AG1601" s="26"/>
      <c r="AH1601" s="26"/>
      <c r="AI1601" s="26"/>
      <c r="AJ1601" s="26" t="s">
        <v>1631</v>
      </c>
      <c r="AK1601" s="24"/>
      <c r="AL1601" s="24"/>
      <c r="AM1601" s="26"/>
      <c r="AN1601" s="26"/>
      <c r="AO1601" s="26"/>
      <c r="AP1601" s="26"/>
      <c r="AQ1601" s="26"/>
      <c r="AR1601" s="26" t="s">
        <v>129</v>
      </c>
      <c r="AS1601" s="26"/>
      <c r="AT1601" s="26"/>
      <c r="AU1601" s="26" t="s">
        <v>128</v>
      </c>
      <c r="AV1601" s="26" t="s">
        <v>128</v>
      </c>
      <c r="AW1601" s="26" t="s">
        <v>128</v>
      </c>
      <c r="AX1601" s="26" t="s">
        <v>129</v>
      </c>
      <c r="AY1601" s="26"/>
      <c r="AZ1601" s="26" t="s">
        <v>4394</v>
      </c>
      <c r="BA1601" s="41"/>
    </row>
    <row r="1602" spans="1:53" ht="16.05" customHeight="1" x14ac:dyDescent="0.3">
      <c r="A1602" s="23">
        <v>2015</v>
      </c>
      <c r="B1602" s="24" t="s">
        <v>838</v>
      </c>
      <c r="C1602" s="24" t="s">
        <v>2244</v>
      </c>
      <c r="D1602" s="24" t="s">
        <v>4395</v>
      </c>
      <c r="E1602" s="25">
        <v>42334</v>
      </c>
      <c r="F1602" s="38">
        <v>2.6596064814814815E-2</v>
      </c>
      <c r="G1602" s="22">
        <v>42333</v>
      </c>
      <c r="H1602" s="37">
        <v>0.85993055555555553</v>
      </c>
      <c r="I1602" s="34" t="s">
        <v>6250</v>
      </c>
      <c r="J1602" s="43">
        <v>18.510000000000002</v>
      </c>
      <c r="K1602" s="43">
        <v>-70.38</v>
      </c>
      <c r="L1602" s="56">
        <v>21.1</v>
      </c>
      <c r="M1602" s="35">
        <v>4.8929999999999998</v>
      </c>
      <c r="N1602" s="43"/>
      <c r="O1602" s="57"/>
      <c r="P1602" s="57">
        <v>4.8</v>
      </c>
      <c r="Q1602" s="57"/>
      <c r="R1602" s="57">
        <v>5</v>
      </c>
      <c r="S1602" s="24" t="s">
        <v>5560</v>
      </c>
      <c r="T1602" s="26"/>
      <c r="U1602" s="24" t="s">
        <v>867</v>
      </c>
      <c r="V1602" s="58"/>
      <c r="W1602" s="58"/>
      <c r="X1602" s="26">
        <v>0</v>
      </c>
      <c r="Y1602" s="26">
        <v>0</v>
      </c>
      <c r="Z1602" s="26">
        <v>0</v>
      </c>
      <c r="AA1602" s="26"/>
      <c r="AB1602" s="58"/>
      <c r="AC1602" s="24"/>
      <c r="AD1602" s="26">
        <v>1</v>
      </c>
      <c r="AE1602" s="26">
        <v>0</v>
      </c>
      <c r="AF1602" s="26"/>
      <c r="AG1602" s="26"/>
      <c r="AH1602" s="26"/>
      <c r="AI1602" s="26"/>
      <c r="AJ1602" s="26" t="s">
        <v>1631</v>
      </c>
      <c r="AK1602" s="24" t="s">
        <v>290</v>
      </c>
      <c r="AL1602" s="24" t="s">
        <v>4397</v>
      </c>
      <c r="AM1602" s="26"/>
      <c r="AN1602" s="26"/>
      <c r="AO1602" s="26"/>
      <c r="AP1602" s="26"/>
      <c r="AQ1602" s="26"/>
      <c r="AR1602" s="26" t="s">
        <v>129</v>
      </c>
      <c r="AS1602" s="26"/>
      <c r="AT1602" s="26"/>
      <c r="AU1602" s="26" t="s">
        <v>128</v>
      </c>
      <c r="AV1602" s="26" t="s">
        <v>128</v>
      </c>
      <c r="AW1602" s="26" t="s">
        <v>128</v>
      </c>
      <c r="AX1602" s="26" t="s">
        <v>129</v>
      </c>
      <c r="AY1602" s="26"/>
      <c r="AZ1602" s="26" t="s">
        <v>4396</v>
      </c>
      <c r="BA1602" s="41"/>
    </row>
    <row r="1603" spans="1:53" ht="16.05" customHeight="1" x14ac:dyDescent="0.3">
      <c r="A1603" s="23">
        <v>2015</v>
      </c>
      <c r="B1603" s="24" t="s">
        <v>1089</v>
      </c>
      <c r="C1603" s="24" t="s">
        <v>1090</v>
      </c>
      <c r="D1603" s="24" t="s">
        <v>4398</v>
      </c>
      <c r="E1603" s="25">
        <v>42335</v>
      </c>
      <c r="F1603" s="38">
        <v>3.6743171296296298E-2</v>
      </c>
      <c r="G1603" s="22">
        <v>42334</v>
      </c>
      <c r="H1603" s="37">
        <v>0.82841435185185175</v>
      </c>
      <c r="I1603" s="34" t="s">
        <v>6250</v>
      </c>
      <c r="J1603" s="43">
        <v>-9.2919999999999998</v>
      </c>
      <c r="K1603" s="43">
        <v>-71.093999999999994</v>
      </c>
      <c r="L1603" s="56">
        <v>617</v>
      </c>
      <c r="M1603" s="43">
        <v>5.25</v>
      </c>
      <c r="N1603" s="43"/>
      <c r="O1603" s="57"/>
      <c r="P1603" s="57">
        <v>5.0999999999999996</v>
      </c>
      <c r="Q1603" s="57"/>
      <c r="R1603" s="57">
        <v>5.0999999999999996</v>
      </c>
      <c r="S1603" s="67" t="s">
        <v>5110</v>
      </c>
      <c r="T1603" s="26"/>
      <c r="U1603" s="24" t="s">
        <v>867</v>
      </c>
      <c r="V1603" s="58"/>
      <c r="W1603" s="58"/>
      <c r="X1603" s="26">
        <v>0</v>
      </c>
      <c r="Y1603" s="26">
        <v>0</v>
      </c>
      <c r="Z1603" s="26">
        <v>0</v>
      </c>
      <c r="AA1603" s="26"/>
      <c r="AB1603" s="58"/>
      <c r="AC1603" s="24"/>
      <c r="AD1603" s="26">
        <v>1</v>
      </c>
      <c r="AE1603" s="26">
        <v>0</v>
      </c>
      <c r="AF1603" s="26"/>
      <c r="AG1603" s="26"/>
      <c r="AH1603" s="26"/>
      <c r="AI1603" s="26"/>
      <c r="AJ1603" s="26" t="s">
        <v>3599</v>
      </c>
      <c r="AK1603" s="24"/>
      <c r="AL1603" s="24" t="s">
        <v>4400</v>
      </c>
      <c r="AM1603" s="26"/>
      <c r="AN1603" s="26"/>
      <c r="AO1603" s="26"/>
      <c r="AP1603" s="26"/>
      <c r="AQ1603" s="26"/>
      <c r="AR1603" s="26" t="s">
        <v>129</v>
      </c>
      <c r="AS1603" s="26"/>
      <c r="AT1603" s="26"/>
      <c r="AU1603" s="26" t="s">
        <v>128</v>
      </c>
      <c r="AV1603" s="26" t="s">
        <v>128</v>
      </c>
      <c r="AW1603" s="26" t="s">
        <v>128</v>
      </c>
      <c r="AX1603" s="26" t="s">
        <v>129</v>
      </c>
      <c r="AY1603" s="26"/>
      <c r="AZ1603" s="26" t="s">
        <v>4399</v>
      </c>
      <c r="BA1603" s="41"/>
    </row>
    <row r="1604" spans="1:53" ht="16.05" customHeight="1" x14ac:dyDescent="0.3">
      <c r="A1604" s="23">
        <v>2015</v>
      </c>
      <c r="B1604" s="24" t="s">
        <v>218</v>
      </c>
      <c r="C1604" s="24" t="s">
        <v>219</v>
      </c>
      <c r="D1604" s="24" t="s">
        <v>4401</v>
      </c>
      <c r="E1604" s="25">
        <v>42335</v>
      </c>
      <c r="F1604" s="38">
        <v>0.35696296296296293</v>
      </c>
      <c r="G1604" s="22">
        <v>42335</v>
      </c>
      <c r="H1604" s="37">
        <v>0.62780092592592596</v>
      </c>
      <c r="I1604" s="34" t="s">
        <v>6250</v>
      </c>
      <c r="J1604" s="43">
        <v>22.38</v>
      </c>
      <c r="K1604" s="43">
        <v>94.99</v>
      </c>
      <c r="L1604" s="56">
        <v>16.600000000000001</v>
      </c>
      <c r="M1604" s="35">
        <v>5.4379999999999997</v>
      </c>
      <c r="N1604" s="43"/>
      <c r="O1604" s="57"/>
      <c r="P1604" s="57">
        <v>5.5</v>
      </c>
      <c r="Q1604" s="57"/>
      <c r="R1604" s="57">
        <v>5.5</v>
      </c>
      <c r="S1604" s="24" t="s">
        <v>5347</v>
      </c>
      <c r="T1604" s="26"/>
      <c r="U1604" s="24" t="s">
        <v>867</v>
      </c>
      <c r="V1604" s="58"/>
      <c r="W1604" s="58"/>
      <c r="X1604" s="26"/>
      <c r="Y1604" s="26">
        <v>0</v>
      </c>
      <c r="Z1604" s="26"/>
      <c r="AA1604" s="26"/>
      <c r="AB1604" s="58"/>
      <c r="AC1604" s="24"/>
      <c r="AD1604" s="26" t="s">
        <v>2152</v>
      </c>
      <c r="AE1604" s="26">
        <v>3</v>
      </c>
      <c r="AF1604" s="26"/>
      <c r="AG1604" s="26"/>
      <c r="AH1604" s="26"/>
      <c r="AI1604" s="26"/>
      <c r="AJ1604" s="26" t="s">
        <v>1631</v>
      </c>
      <c r="AK1604" s="24" t="s">
        <v>102</v>
      </c>
      <c r="AL1604" s="24"/>
      <c r="AM1604" s="26"/>
      <c r="AN1604" s="26"/>
      <c r="AO1604" s="26"/>
      <c r="AP1604" s="26"/>
      <c r="AQ1604" s="26"/>
      <c r="AR1604" s="26" t="s">
        <v>129</v>
      </c>
      <c r="AS1604" s="26"/>
      <c r="AT1604" s="26"/>
      <c r="AU1604" s="26" t="s">
        <v>128</v>
      </c>
      <c r="AV1604" s="26" t="s">
        <v>128</v>
      </c>
      <c r="AW1604" s="26" t="s">
        <v>128</v>
      </c>
      <c r="AX1604" s="26" t="s">
        <v>129</v>
      </c>
      <c r="AY1604" s="26"/>
      <c r="AZ1604" s="26" t="s">
        <v>4402</v>
      </c>
      <c r="BA1604" s="41"/>
    </row>
    <row r="1605" spans="1:53" ht="16.05" customHeight="1" x14ac:dyDescent="0.3">
      <c r="A1605" s="23">
        <v>2015</v>
      </c>
      <c r="B1605" s="24" t="s">
        <v>218</v>
      </c>
      <c r="C1605" s="24" t="s">
        <v>426</v>
      </c>
      <c r="D1605" s="24" t="s">
        <v>4373</v>
      </c>
      <c r="E1605" s="25">
        <v>42336</v>
      </c>
      <c r="F1605" s="38">
        <v>0.61621874999999993</v>
      </c>
      <c r="G1605" s="25">
        <v>42336</v>
      </c>
      <c r="H1605" s="38">
        <v>0.90788194444444448</v>
      </c>
      <c r="I1605" s="34" t="s">
        <v>6252</v>
      </c>
      <c r="J1605" s="43">
        <v>-7.13</v>
      </c>
      <c r="K1605" s="43">
        <v>105.92</v>
      </c>
      <c r="L1605" s="56">
        <v>74.400000000000006</v>
      </c>
      <c r="M1605" s="35">
        <v>5.3780000000000001</v>
      </c>
      <c r="N1605" s="43"/>
      <c r="O1605" s="57"/>
      <c r="P1605" s="57">
        <v>5.5</v>
      </c>
      <c r="Q1605" s="57"/>
      <c r="R1605" s="57">
        <v>5.6</v>
      </c>
      <c r="S1605" s="24" t="s">
        <v>5358</v>
      </c>
      <c r="T1605" s="26"/>
      <c r="U1605" s="24" t="s">
        <v>867</v>
      </c>
      <c r="V1605" s="58"/>
      <c r="W1605" s="58"/>
      <c r="X1605" s="26">
        <v>0</v>
      </c>
      <c r="Y1605" s="26">
        <v>0</v>
      </c>
      <c r="Z1605" s="26">
        <v>0</v>
      </c>
      <c r="AA1605" s="26"/>
      <c r="AB1605" s="58"/>
      <c r="AC1605" s="24"/>
      <c r="AD1605" s="26" t="s">
        <v>3483</v>
      </c>
      <c r="AE1605" s="26">
        <v>0</v>
      </c>
      <c r="AF1605" s="26"/>
      <c r="AG1605" s="26"/>
      <c r="AH1605" s="26"/>
      <c r="AI1605" s="26"/>
      <c r="AJ1605" s="26" t="s">
        <v>1631</v>
      </c>
      <c r="AK1605" s="24"/>
      <c r="AL1605" s="24"/>
      <c r="AM1605" s="26"/>
      <c r="AN1605" s="26"/>
      <c r="AO1605" s="26"/>
      <c r="AP1605" s="26"/>
      <c r="AQ1605" s="26"/>
      <c r="AR1605" s="26" t="s">
        <v>129</v>
      </c>
      <c r="AS1605" s="26"/>
      <c r="AT1605" s="26"/>
      <c r="AU1605" s="26" t="s">
        <v>128</v>
      </c>
      <c r="AV1605" s="26" t="s">
        <v>128</v>
      </c>
      <c r="AW1605" s="26" t="s">
        <v>128</v>
      </c>
      <c r="AX1605" s="26" t="s">
        <v>129</v>
      </c>
      <c r="AY1605" s="26"/>
      <c r="AZ1605" s="26" t="s">
        <v>4403</v>
      </c>
      <c r="BA1605" s="41"/>
    </row>
    <row r="1606" spans="1:53" ht="16.05" customHeight="1" x14ac:dyDescent="0.3">
      <c r="A1606" s="23">
        <v>2015</v>
      </c>
      <c r="B1606" s="24" t="s">
        <v>123</v>
      </c>
      <c r="C1606" s="24" t="s">
        <v>124</v>
      </c>
      <c r="D1606" s="24" t="s">
        <v>3908</v>
      </c>
      <c r="E1606" s="25">
        <v>42337</v>
      </c>
      <c r="F1606" s="38">
        <v>1.9570601851851853E-2</v>
      </c>
      <c r="G1606" s="22">
        <v>42337</v>
      </c>
      <c r="H1606" s="37">
        <v>0.1029050925925926</v>
      </c>
      <c r="I1606" s="34" t="s">
        <v>6250</v>
      </c>
      <c r="J1606" s="43">
        <v>38.82</v>
      </c>
      <c r="K1606" s="43">
        <v>37.75</v>
      </c>
      <c r="L1606" s="56">
        <v>20.2</v>
      </c>
      <c r="M1606" s="35">
        <v>5.1479999999999997</v>
      </c>
      <c r="N1606" s="43"/>
      <c r="O1606" s="57"/>
      <c r="P1606" s="57">
        <v>4.9000000000000004</v>
      </c>
      <c r="Q1606" s="57"/>
      <c r="R1606" s="57">
        <v>5.0999999999999996</v>
      </c>
      <c r="S1606" s="24" t="s">
        <v>5334</v>
      </c>
      <c r="T1606" s="26"/>
      <c r="U1606" s="24" t="s">
        <v>867</v>
      </c>
      <c r="V1606" s="58"/>
      <c r="W1606" s="58"/>
      <c r="X1606" s="26">
        <v>0</v>
      </c>
      <c r="Y1606" s="26">
        <v>0</v>
      </c>
      <c r="Z1606" s="26">
        <v>1</v>
      </c>
      <c r="AA1606" s="26"/>
      <c r="AB1606" s="58"/>
      <c r="AC1606" s="24"/>
      <c r="AD1606" s="26">
        <v>873</v>
      </c>
      <c r="AE1606" s="26"/>
      <c r="AF1606" s="26"/>
      <c r="AG1606" s="26"/>
      <c r="AH1606" s="26"/>
      <c r="AI1606" s="26"/>
      <c r="AJ1606" s="26" t="s">
        <v>1631</v>
      </c>
      <c r="AK1606" s="24"/>
      <c r="AL1606" s="24"/>
      <c r="AM1606" s="26"/>
      <c r="AN1606" s="26"/>
      <c r="AO1606" s="26"/>
      <c r="AP1606" s="26"/>
      <c r="AQ1606" s="26"/>
      <c r="AR1606" s="26" t="s">
        <v>129</v>
      </c>
      <c r="AS1606" s="26"/>
      <c r="AT1606" s="26"/>
      <c r="AU1606" s="26" t="s">
        <v>128</v>
      </c>
      <c r="AV1606" s="26" t="s">
        <v>128</v>
      </c>
      <c r="AW1606" s="26" t="s">
        <v>128</v>
      </c>
      <c r="AX1606" s="26" t="s">
        <v>129</v>
      </c>
      <c r="AY1606" s="26"/>
      <c r="AZ1606" s="26" t="s">
        <v>4404</v>
      </c>
      <c r="BA1606" s="41"/>
    </row>
    <row r="1607" spans="1:53" ht="16.05" customHeight="1" x14ac:dyDescent="0.3">
      <c r="A1607" s="23">
        <v>2015</v>
      </c>
      <c r="B1607" s="24" t="s">
        <v>148</v>
      </c>
      <c r="C1607" s="24" t="s">
        <v>191</v>
      </c>
      <c r="D1607" s="24" t="s">
        <v>3528</v>
      </c>
      <c r="E1607" s="25">
        <v>42338</v>
      </c>
      <c r="F1607" s="38">
        <v>0.40919907407407408</v>
      </c>
      <c r="G1607" s="22">
        <v>42338</v>
      </c>
      <c r="H1607" s="37">
        <v>0.15920138888888888</v>
      </c>
      <c r="I1607" s="34" t="s">
        <v>6250</v>
      </c>
      <c r="J1607" s="43">
        <v>36.909999999999997</v>
      </c>
      <c r="K1607" s="43">
        <v>-97.88</v>
      </c>
      <c r="L1607" s="56">
        <v>18.399999999999999</v>
      </c>
      <c r="M1607" s="35">
        <v>4.9390000000000001</v>
      </c>
      <c r="N1607" s="43"/>
      <c r="O1607" s="57"/>
      <c r="P1607" s="57">
        <v>4.4000000000000004</v>
      </c>
      <c r="Q1607" s="57"/>
      <c r="R1607" s="57">
        <v>4.7</v>
      </c>
      <c r="S1607" s="24" t="s">
        <v>5506</v>
      </c>
      <c r="T1607" s="26"/>
      <c r="U1607" s="24" t="s">
        <v>193</v>
      </c>
      <c r="V1607" s="58"/>
      <c r="W1607" s="58"/>
      <c r="X1607" s="26">
        <v>0</v>
      </c>
      <c r="Y1607" s="26">
        <v>0</v>
      </c>
      <c r="Z1607" s="26">
        <v>0</v>
      </c>
      <c r="AA1607" s="26"/>
      <c r="AB1607" s="58"/>
      <c r="AC1607" s="24"/>
      <c r="AD1607" s="26" t="s">
        <v>3489</v>
      </c>
      <c r="AE1607" s="26">
        <v>0</v>
      </c>
      <c r="AF1607" s="26"/>
      <c r="AG1607" s="26"/>
      <c r="AH1607" s="26"/>
      <c r="AI1607" s="26"/>
      <c r="AJ1607" s="26" t="s">
        <v>3493</v>
      </c>
      <c r="AK1607" s="24"/>
      <c r="AL1607" s="24" t="s">
        <v>4406</v>
      </c>
      <c r="AM1607" s="26"/>
      <c r="AN1607" s="26"/>
      <c r="AO1607" s="26"/>
      <c r="AP1607" s="26"/>
      <c r="AQ1607" s="26"/>
      <c r="AR1607" s="26" t="s">
        <v>129</v>
      </c>
      <c r="AS1607" s="26"/>
      <c r="AT1607" s="26"/>
      <c r="AU1607" s="26" t="s">
        <v>128</v>
      </c>
      <c r="AV1607" s="26" t="s">
        <v>128</v>
      </c>
      <c r="AW1607" s="26" t="s">
        <v>128</v>
      </c>
      <c r="AX1607" s="26" t="s">
        <v>129</v>
      </c>
      <c r="AY1607" s="26"/>
      <c r="AZ1607" s="26" t="s">
        <v>4405</v>
      </c>
      <c r="BA1607" s="41"/>
    </row>
    <row r="1608" spans="1:53" ht="16.05" customHeight="1" x14ac:dyDescent="0.3">
      <c r="A1608" s="23">
        <v>2015</v>
      </c>
      <c r="B1608" s="24" t="s">
        <v>393</v>
      </c>
      <c r="C1608" s="24" t="s">
        <v>1318</v>
      </c>
      <c r="D1608" s="24" t="s">
        <v>2151</v>
      </c>
      <c r="E1608" s="25">
        <v>42339</v>
      </c>
      <c r="F1608" s="38">
        <v>0.25944895833333331</v>
      </c>
      <c r="G1608" s="22">
        <v>42339</v>
      </c>
      <c r="H1608" s="37">
        <v>0.50944444444444448</v>
      </c>
      <c r="I1608" s="34" t="s">
        <v>6250</v>
      </c>
      <c r="J1608" s="43">
        <v>41.19</v>
      </c>
      <c r="K1608" s="43">
        <v>73.234999999999999</v>
      </c>
      <c r="L1608" s="56">
        <v>0</v>
      </c>
      <c r="M1608" s="43">
        <v>5.25</v>
      </c>
      <c r="N1608" s="43"/>
      <c r="O1608" s="57"/>
      <c r="P1608" s="57">
        <v>5.0999999999999996</v>
      </c>
      <c r="Q1608" s="57">
        <v>3.9</v>
      </c>
      <c r="R1608" s="57">
        <v>5.3</v>
      </c>
      <c r="S1608" s="67" t="s">
        <v>5110</v>
      </c>
      <c r="T1608" s="26" t="s">
        <v>3629</v>
      </c>
      <c r="U1608" s="24" t="s">
        <v>867</v>
      </c>
      <c r="V1608" s="58"/>
      <c r="W1608" s="58"/>
      <c r="X1608" s="26">
        <v>0</v>
      </c>
      <c r="Y1608" s="26">
        <v>0</v>
      </c>
      <c r="Z1608" s="26">
        <v>0</v>
      </c>
      <c r="AA1608" s="26"/>
      <c r="AB1608" s="58"/>
      <c r="AC1608" s="24"/>
      <c r="AD1608" s="26">
        <v>22</v>
      </c>
      <c r="AE1608" s="26">
        <v>0</v>
      </c>
      <c r="AF1608" s="26"/>
      <c r="AG1608" s="26"/>
      <c r="AH1608" s="26"/>
      <c r="AI1608" s="26"/>
      <c r="AJ1608" s="26" t="s">
        <v>1631</v>
      </c>
      <c r="AK1608" s="24"/>
      <c r="AL1608" s="24"/>
      <c r="AM1608" s="26"/>
      <c r="AN1608" s="26"/>
      <c r="AO1608" s="26"/>
      <c r="AP1608" s="26"/>
      <c r="AQ1608" s="26"/>
      <c r="AR1608" s="26" t="s">
        <v>129</v>
      </c>
      <c r="AS1608" s="26"/>
      <c r="AT1608" s="26"/>
      <c r="AU1608" s="26" t="s">
        <v>128</v>
      </c>
      <c r="AV1608" s="26" t="s">
        <v>128</v>
      </c>
      <c r="AW1608" s="26" t="s">
        <v>128</v>
      </c>
      <c r="AX1608" s="26" t="s">
        <v>129</v>
      </c>
      <c r="AY1608" s="26"/>
      <c r="AZ1608" s="26" t="s">
        <v>4407</v>
      </c>
      <c r="BA1608" s="41"/>
    </row>
    <row r="1609" spans="1:53" ht="16.05" customHeight="1" x14ac:dyDescent="0.3">
      <c r="A1609" s="23">
        <v>2015</v>
      </c>
      <c r="B1609" s="24" t="s">
        <v>218</v>
      </c>
      <c r="C1609" s="24" t="s">
        <v>426</v>
      </c>
      <c r="D1609" s="24" t="s">
        <v>4384</v>
      </c>
      <c r="E1609" s="25">
        <v>42339</v>
      </c>
      <c r="F1609" s="38">
        <v>0.50999884259259265</v>
      </c>
      <c r="G1609" s="22">
        <v>42339</v>
      </c>
      <c r="H1609" s="37">
        <v>0.8849999999999999</v>
      </c>
      <c r="I1609" s="34" t="s">
        <v>6250</v>
      </c>
      <c r="J1609" s="43">
        <v>1.0900000000000001</v>
      </c>
      <c r="K1609" s="43">
        <v>127.45</v>
      </c>
      <c r="L1609" s="56">
        <v>12</v>
      </c>
      <c r="M1609" s="35">
        <v>5.0890000000000004</v>
      </c>
      <c r="N1609" s="43"/>
      <c r="O1609" s="57"/>
      <c r="P1609" s="57">
        <v>5.0999999999999996</v>
      </c>
      <c r="Q1609" s="57"/>
      <c r="R1609" s="57">
        <v>4.8</v>
      </c>
      <c r="S1609" s="24" t="s">
        <v>5366</v>
      </c>
      <c r="T1609" s="26"/>
      <c r="U1609" s="24" t="s">
        <v>867</v>
      </c>
      <c r="V1609" s="58"/>
      <c r="W1609" s="58"/>
      <c r="X1609" s="26">
        <v>0</v>
      </c>
      <c r="Y1609" s="26">
        <v>0</v>
      </c>
      <c r="Z1609" s="26">
        <v>0</v>
      </c>
      <c r="AA1609" s="26"/>
      <c r="AB1609" s="58"/>
      <c r="AC1609" s="24"/>
      <c r="AD1609" s="26">
        <v>659</v>
      </c>
      <c r="AE1609" s="26"/>
      <c r="AF1609" s="26"/>
      <c r="AG1609" s="26"/>
      <c r="AH1609" s="26"/>
      <c r="AI1609" s="26"/>
      <c r="AJ1609" s="26" t="s">
        <v>3476</v>
      </c>
      <c r="AK1609" s="24"/>
      <c r="AL1609" s="24" t="s">
        <v>4386</v>
      </c>
      <c r="AM1609" s="26"/>
      <c r="AN1609" s="26"/>
      <c r="AO1609" s="26"/>
      <c r="AP1609" s="26"/>
      <c r="AQ1609" s="26"/>
      <c r="AR1609" s="26" t="s">
        <v>129</v>
      </c>
      <c r="AS1609" s="26"/>
      <c r="AT1609" s="26"/>
      <c r="AU1609" s="26" t="s">
        <v>128</v>
      </c>
      <c r="AV1609" s="26" t="s">
        <v>128</v>
      </c>
      <c r="AW1609" s="26" t="s">
        <v>128</v>
      </c>
      <c r="AX1609" s="26" t="s">
        <v>129</v>
      </c>
      <c r="AY1609" s="26"/>
      <c r="AZ1609" s="26" t="s">
        <v>4408</v>
      </c>
      <c r="BA1609" s="41"/>
    </row>
    <row r="1610" spans="1:53" ht="16.05" customHeight="1" x14ac:dyDescent="0.3">
      <c r="A1610" s="26">
        <v>2015</v>
      </c>
      <c r="B1610" s="24" t="s">
        <v>123</v>
      </c>
      <c r="C1610" s="24" t="s">
        <v>124</v>
      </c>
      <c r="D1610" s="24" t="s">
        <v>1178</v>
      </c>
      <c r="E1610" s="25">
        <v>42340</v>
      </c>
      <c r="F1610" s="38">
        <v>0.9771978009259259</v>
      </c>
      <c r="G1610" s="22">
        <v>42341</v>
      </c>
      <c r="H1610" s="37">
        <v>6.0532407407407403E-2</v>
      </c>
      <c r="I1610" s="34" t="s">
        <v>6250</v>
      </c>
      <c r="J1610" s="26">
        <v>39.282600000000002</v>
      </c>
      <c r="K1610" s="26">
        <v>40.255299999999998</v>
      </c>
      <c r="L1610" s="26">
        <v>10</v>
      </c>
      <c r="M1610" s="35">
        <v>5.4710000000000001</v>
      </c>
      <c r="N1610" s="43">
        <v>5.5</v>
      </c>
      <c r="O1610" s="57">
        <v>5.5</v>
      </c>
      <c r="P1610" s="57">
        <v>5.5</v>
      </c>
      <c r="Q1610" s="57"/>
      <c r="R1610" s="57">
        <v>5.5</v>
      </c>
      <c r="S1610" s="24" t="s">
        <v>5302</v>
      </c>
      <c r="T1610" s="26"/>
      <c r="U1610" s="24"/>
      <c r="V1610" s="41"/>
      <c r="W1610" s="41"/>
      <c r="X1610" s="26">
        <v>0</v>
      </c>
      <c r="Y1610" s="26">
        <v>0</v>
      </c>
      <c r="Z1610" s="26">
        <v>0</v>
      </c>
      <c r="AA1610" s="26"/>
      <c r="AB1610" s="41"/>
      <c r="AC1610" s="41"/>
      <c r="AD1610" s="26">
        <v>584</v>
      </c>
      <c r="AE1610" s="26">
        <v>2</v>
      </c>
      <c r="AF1610" s="41"/>
      <c r="AG1610" s="26"/>
      <c r="AH1610" s="26"/>
      <c r="AI1610" s="26"/>
      <c r="AJ1610" s="26" t="s">
        <v>1631</v>
      </c>
      <c r="AK1610" s="41"/>
      <c r="AL1610" s="24"/>
      <c r="AM1610" s="41"/>
      <c r="AN1610" s="41"/>
      <c r="AO1610" s="41"/>
      <c r="AP1610" s="41"/>
      <c r="AQ1610" s="41"/>
      <c r="AR1610" s="26" t="s">
        <v>129</v>
      </c>
      <c r="AS1610" s="26"/>
      <c r="AT1610" s="26"/>
      <c r="AU1610" s="26" t="s">
        <v>128</v>
      </c>
      <c r="AV1610" s="26" t="s">
        <v>128</v>
      </c>
      <c r="AW1610" s="26" t="s">
        <v>128</v>
      </c>
      <c r="AX1610" s="26" t="s">
        <v>129</v>
      </c>
      <c r="AY1610" s="26"/>
      <c r="AZ1610" s="26" t="s">
        <v>5013</v>
      </c>
      <c r="BA1610" s="41"/>
    </row>
    <row r="1611" spans="1:53" ht="16.05" customHeight="1" x14ac:dyDescent="0.3">
      <c r="A1611" s="23">
        <v>2015</v>
      </c>
      <c r="B1611" s="24" t="s">
        <v>187</v>
      </c>
      <c r="C1611" s="24" t="s">
        <v>188</v>
      </c>
      <c r="D1611" s="24" t="s">
        <v>4409</v>
      </c>
      <c r="E1611" s="25">
        <v>42342</v>
      </c>
      <c r="F1611" s="38">
        <v>0.80783912037037042</v>
      </c>
      <c r="G1611" s="22">
        <v>42342</v>
      </c>
      <c r="H1611" s="37">
        <v>0.95366898148148149</v>
      </c>
      <c r="I1611" s="34" t="s">
        <v>6250</v>
      </c>
      <c r="J1611" s="43">
        <v>28.872</v>
      </c>
      <c r="K1611" s="43">
        <v>52.018999999999998</v>
      </c>
      <c r="L1611" s="56">
        <v>33.299999999999997</v>
      </c>
      <c r="M1611" s="43">
        <v>5.14</v>
      </c>
      <c r="N1611" s="43"/>
      <c r="O1611" s="57"/>
      <c r="P1611" s="57">
        <v>5</v>
      </c>
      <c r="Q1611" s="57">
        <v>4.2</v>
      </c>
      <c r="R1611" s="57">
        <v>5</v>
      </c>
      <c r="S1611" s="67" t="s">
        <v>5110</v>
      </c>
      <c r="T1611" s="26"/>
      <c r="U1611" s="24" t="s">
        <v>867</v>
      </c>
      <c r="V1611" s="58"/>
      <c r="W1611" s="58"/>
      <c r="X1611" s="26">
        <v>0</v>
      </c>
      <c r="Y1611" s="26">
        <v>0</v>
      </c>
      <c r="Z1611" s="26">
        <v>3</v>
      </c>
      <c r="AA1611" s="26"/>
      <c r="AB1611" s="58"/>
      <c r="AC1611" s="24"/>
      <c r="AD1611" s="26" t="s">
        <v>1050</v>
      </c>
      <c r="AE1611" s="26">
        <v>0</v>
      </c>
      <c r="AF1611" s="26"/>
      <c r="AG1611" s="26"/>
      <c r="AH1611" s="26"/>
      <c r="AI1611" s="26"/>
      <c r="AJ1611" s="26" t="s">
        <v>1631</v>
      </c>
      <c r="AK1611" s="24"/>
      <c r="AL1611" s="24"/>
      <c r="AM1611" s="26"/>
      <c r="AN1611" s="26"/>
      <c r="AO1611" s="26"/>
      <c r="AP1611" s="26"/>
      <c r="AQ1611" s="26"/>
      <c r="AR1611" s="26" t="s">
        <v>129</v>
      </c>
      <c r="AS1611" s="26"/>
      <c r="AT1611" s="26"/>
      <c r="AU1611" s="26" t="s">
        <v>128</v>
      </c>
      <c r="AV1611" s="26" t="s">
        <v>128</v>
      </c>
      <c r="AW1611" s="26" t="s">
        <v>128</v>
      </c>
      <c r="AX1611" s="26" t="s">
        <v>129</v>
      </c>
      <c r="AY1611" s="26"/>
      <c r="AZ1611" s="26" t="s">
        <v>4410</v>
      </c>
      <c r="BA1611" s="41"/>
    </row>
    <row r="1612" spans="1:53" ht="16.05" customHeight="1" x14ac:dyDescent="0.3">
      <c r="A1612" s="23">
        <v>2015</v>
      </c>
      <c r="B1612" s="24" t="s">
        <v>123</v>
      </c>
      <c r="C1612" s="24" t="s">
        <v>124</v>
      </c>
      <c r="D1612" s="24" t="s">
        <v>3908</v>
      </c>
      <c r="E1612" s="25">
        <v>42347</v>
      </c>
      <c r="F1612" s="38">
        <v>0.37747453703703698</v>
      </c>
      <c r="G1612" s="22">
        <v>42347</v>
      </c>
      <c r="H1612" s="37">
        <v>0.46081018518518518</v>
      </c>
      <c r="I1612" s="34" t="s">
        <v>6250</v>
      </c>
      <c r="J1612" s="43">
        <v>38.817</v>
      </c>
      <c r="K1612" s="43">
        <v>37.848999999999997</v>
      </c>
      <c r="L1612" s="56">
        <v>17.5</v>
      </c>
      <c r="M1612" s="43">
        <v>4.5</v>
      </c>
      <c r="N1612" s="43"/>
      <c r="O1612" s="57"/>
      <c r="P1612" s="57"/>
      <c r="Q1612" s="57"/>
      <c r="R1612" s="57">
        <v>4.5</v>
      </c>
      <c r="S1612" s="24" t="s">
        <v>5445</v>
      </c>
      <c r="T1612" s="26"/>
      <c r="U1612" s="24" t="s">
        <v>867</v>
      </c>
      <c r="V1612" s="58"/>
      <c r="W1612" s="58"/>
      <c r="X1612" s="26">
        <v>0</v>
      </c>
      <c r="Y1612" s="26">
        <v>0</v>
      </c>
      <c r="Z1612" s="26">
        <v>0</v>
      </c>
      <c r="AA1612" s="26"/>
      <c r="AB1612" s="58"/>
      <c r="AC1612" s="24"/>
      <c r="AD1612" s="26" t="s">
        <v>1050</v>
      </c>
      <c r="AE1612" s="26">
        <v>0</v>
      </c>
      <c r="AF1612" s="26"/>
      <c r="AG1612" s="26"/>
      <c r="AH1612" s="26"/>
      <c r="AI1612" s="26"/>
      <c r="AJ1612" s="26" t="s">
        <v>3493</v>
      </c>
      <c r="AK1612" s="24"/>
      <c r="AL1612" s="24" t="s">
        <v>4412</v>
      </c>
      <c r="AM1612" s="26"/>
      <c r="AN1612" s="26"/>
      <c r="AO1612" s="26"/>
      <c r="AP1612" s="26"/>
      <c r="AQ1612" s="26"/>
      <c r="AR1612" s="26" t="s">
        <v>129</v>
      </c>
      <c r="AS1612" s="26"/>
      <c r="AT1612" s="26"/>
      <c r="AU1612" s="26" t="s">
        <v>128</v>
      </c>
      <c r="AV1612" s="26" t="s">
        <v>128</v>
      </c>
      <c r="AW1612" s="26" t="s">
        <v>128</v>
      </c>
      <c r="AX1612" s="26" t="s">
        <v>129</v>
      </c>
      <c r="AY1612" s="26"/>
      <c r="AZ1612" s="26" t="s">
        <v>4411</v>
      </c>
      <c r="BA1612" s="41"/>
    </row>
    <row r="1613" spans="1:53" ht="16.05" customHeight="1" x14ac:dyDescent="0.3">
      <c r="A1613" s="23">
        <v>2015</v>
      </c>
      <c r="B1613" s="24" t="s">
        <v>357</v>
      </c>
      <c r="C1613" s="24" t="s">
        <v>358</v>
      </c>
      <c r="D1613" s="24" t="s">
        <v>4413</v>
      </c>
      <c r="E1613" s="25">
        <v>42353</v>
      </c>
      <c r="F1613" s="38">
        <v>0.10778495370370371</v>
      </c>
      <c r="G1613" s="22">
        <v>42353</v>
      </c>
      <c r="H1613" s="37">
        <v>0.33695601851851853</v>
      </c>
      <c r="I1613" s="34" t="s">
        <v>6250</v>
      </c>
      <c r="J1613" s="43">
        <v>23.509</v>
      </c>
      <c r="K1613" s="43">
        <v>86.132999999999996</v>
      </c>
      <c r="L1613" s="56">
        <v>0</v>
      </c>
      <c r="M1613" s="43">
        <v>4.5599999999999996</v>
      </c>
      <c r="N1613" s="43"/>
      <c r="O1613" s="57"/>
      <c r="P1613" s="57">
        <v>4.5</v>
      </c>
      <c r="Q1613" s="57">
        <v>3</v>
      </c>
      <c r="R1613" s="57">
        <v>4.2</v>
      </c>
      <c r="S1613" s="67" t="s">
        <v>5110</v>
      </c>
      <c r="T1613" s="26"/>
      <c r="U1613" s="24" t="s">
        <v>867</v>
      </c>
      <c r="V1613" s="58"/>
      <c r="W1613" s="58"/>
      <c r="X1613" s="26">
        <v>0</v>
      </c>
      <c r="Y1613" s="26">
        <v>0</v>
      </c>
      <c r="Z1613" s="26"/>
      <c r="AA1613" s="26"/>
      <c r="AB1613" s="58"/>
      <c r="AC1613" s="24"/>
      <c r="AD1613" s="26" t="s">
        <v>3483</v>
      </c>
      <c r="AE1613" s="26">
        <v>0</v>
      </c>
      <c r="AF1613" s="26"/>
      <c r="AG1613" s="26"/>
      <c r="AH1613" s="26"/>
      <c r="AI1613" s="26"/>
      <c r="AJ1613" s="26" t="s">
        <v>1631</v>
      </c>
      <c r="AK1613" s="24"/>
      <c r="AL1613" s="24"/>
      <c r="AM1613" s="26"/>
      <c r="AN1613" s="26"/>
      <c r="AO1613" s="26"/>
      <c r="AP1613" s="26"/>
      <c r="AQ1613" s="26"/>
      <c r="AR1613" s="26" t="s">
        <v>129</v>
      </c>
      <c r="AS1613" s="26"/>
      <c r="AT1613" s="26"/>
      <c r="AU1613" s="26" t="s">
        <v>128</v>
      </c>
      <c r="AV1613" s="26" t="s">
        <v>128</v>
      </c>
      <c r="AW1613" s="26" t="s">
        <v>128</v>
      </c>
      <c r="AX1613" s="26" t="s">
        <v>129</v>
      </c>
      <c r="AY1613" s="26"/>
      <c r="AZ1613" s="26" t="s">
        <v>4414</v>
      </c>
      <c r="BA1613" s="41"/>
    </row>
    <row r="1614" spans="1:53" ht="16.05" customHeight="1" x14ac:dyDescent="0.3">
      <c r="A1614" s="23">
        <v>2015</v>
      </c>
      <c r="B1614" s="24" t="s">
        <v>148</v>
      </c>
      <c r="C1614" s="24" t="s">
        <v>149</v>
      </c>
      <c r="D1614" s="24" t="s">
        <v>4415</v>
      </c>
      <c r="E1614" s="25">
        <v>42353</v>
      </c>
      <c r="F1614" s="38">
        <v>0.67318958333333334</v>
      </c>
      <c r="G1614" s="22">
        <v>42353</v>
      </c>
      <c r="H1614" s="37">
        <v>0.42319444444444443</v>
      </c>
      <c r="I1614" s="34" t="s">
        <v>6250</v>
      </c>
      <c r="J1614" s="43">
        <v>20.899000000000001</v>
      </c>
      <c r="K1614" s="43">
        <v>-103.4</v>
      </c>
      <c r="L1614" s="56">
        <v>0</v>
      </c>
      <c r="M1614" s="43">
        <v>4.09</v>
      </c>
      <c r="N1614" s="43"/>
      <c r="O1614" s="57"/>
      <c r="P1614" s="57">
        <v>4.0999999999999996</v>
      </c>
      <c r="Q1614" s="57">
        <v>3.2</v>
      </c>
      <c r="R1614" s="57">
        <v>4.4000000000000004</v>
      </c>
      <c r="S1614" s="67" t="s">
        <v>5110</v>
      </c>
      <c r="T1614" s="26"/>
      <c r="U1614" s="24" t="s">
        <v>867</v>
      </c>
      <c r="V1614" s="58"/>
      <c r="W1614" s="58"/>
      <c r="X1614" s="26">
        <v>0</v>
      </c>
      <c r="Y1614" s="26">
        <v>0</v>
      </c>
      <c r="Z1614" s="26">
        <v>0</v>
      </c>
      <c r="AA1614" s="26"/>
      <c r="AB1614" s="58"/>
      <c r="AC1614" s="24"/>
      <c r="AD1614" s="26">
        <v>12</v>
      </c>
      <c r="AE1614" s="26">
        <v>0</v>
      </c>
      <c r="AF1614" s="26"/>
      <c r="AG1614" s="26"/>
      <c r="AH1614" s="26"/>
      <c r="AI1614" s="26"/>
      <c r="AJ1614" s="26" t="s">
        <v>1631</v>
      </c>
      <c r="AK1614" s="24"/>
      <c r="AL1614" s="24" t="s">
        <v>5478</v>
      </c>
      <c r="AM1614" s="26"/>
      <c r="AN1614" s="26"/>
      <c r="AO1614" s="26"/>
      <c r="AP1614" s="26"/>
      <c r="AQ1614" s="26"/>
      <c r="AR1614" s="26" t="s">
        <v>129</v>
      </c>
      <c r="AS1614" s="26"/>
      <c r="AT1614" s="26"/>
      <c r="AU1614" s="26" t="s">
        <v>128</v>
      </c>
      <c r="AV1614" s="26" t="s">
        <v>128</v>
      </c>
      <c r="AW1614" s="26" t="s">
        <v>128</v>
      </c>
      <c r="AX1614" s="26" t="s">
        <v>129</v>
      </c>
      <c r="AY1614" s="26"/>
      <c r="AZ1614" s="26" t="s">
        <v>4416</v>
      </c>
      <c r="BA1614" s="39" t="s">
        <v>5491</v>
      </c>
    </row>
    <row r="1615" spans="1:53" ht="16.05" customHeight="1" x14ac:dyDescent="0.3">
      <c r="A1615" s="23">
        <v>2015</v>
      </c>
      <c r="B1615" s="24" t="s">
        <v>357</v>
      </c>
      <c r="C1615" s="24" t="s">
        <v>1480</v>
      </c>
      <c r="D1615" s="24" t="s">
        <v>4417</v>
      </c>
      <c r="E1615" s="25">
        <v>42356</v>
      </c>
      <c r="F1615" s="38">
        <v>0.92847800925925927</v>
      </c>
      <c r="G1615" s="22">
        <v>42357</v>
      </c>
      <c r="H1615" s="37">
        <v>0.16805555555555554</v>
      </c>
      <c r="I1615" s="34" t="s">
        <v>6250</v>
      </c>
      <c r="J1615" s="43">
        <v>29.04</v>
      </c>
      <c r="K1615" s="43">
        <v>81.599999999999994</v>
      </c>
      <c r="L1615" s="56">
        <v>23.1</v>
      </c>
      <c r="M1615" s="35">
        <v>5.282</v>
      </c>
      <c r="N1615" s="43"/>
      <c r="O1615" s="57"/>
      <c r="P1615" s="57">
        <v>5.4</v>
      </c>
      <c r="Q1615" s="57"/>
      <c r="R1615" s="57">
        <v>5.5</v>
      </c>
      <c r="S1615" s="24" t="s">
        <v>5296</v>
      </c>
      <c r="T1615" s="26"/>
      <c r="U1615" s="24" t="s">
        <v>867</v>
      </c>
      <c r="V1615" s="58"/>
      <c r="W1615" s="58"/>
      <c r="X1615" s="26"/>
      <c r="Y1615" s="26">
        <v>0</v>
      </c>
      <c r="Z1615" s="26"/>
      <c r="AA1615" s="26"/>
      <c r="AB1615" s="58"/>
      <c r="AC1615" s="24"/>
      <c r="AD1615" s="26" t="s">
        <v>3483</v>
      </c>
      <c r="AE1615" s="26">
        <v>0</v>
      </c>
      <c r="AF1615" s="26"/>
      <c r="AG1615" s="26"/>
      <c r="AH1615" s="26"/>
      <c r="AI1615" s="26"/>
      <c r="AJ1615" s="26" t="s">
        <v>1631</v>
      </c>
      <c r="AK1615" s="24"/>
      <c r="AL1615" s="24"/>
      <c r="AM1615" s="26"/>
      <c r="AN1615" s="26"/>
      <c r="AO1615" s="26"/>
      <c r="AP1615" s="26"/>
      <c r="AQ1615" s="26"/>
      <c r="AR1615" s="26" t="s">
        <v>129</v>
      </c>
      <c r="AS1615" s="26"/>
      <c r="AT1615" s="26"/>
      <c r="AU1615" s="26" t="s">
        <v>128</v>
      </c>
      <c r="AV1615" s="26" t="s">
        <v>128</v>
      </c>
      <c r="AW1615" s="26" t="s">
        <v>128</v>
      </c>
      <c r="AX1615" s="26" t="s">
        <v>129</v>
      </c>
      <c r="AY1615" s="26"/>
      <c r="AZ1615" s="26" t="s">
        <v>4418</v>
      </c>
      <c r="BA1615" s="41"/>
    </row>
    <row r="1616" spans="1:53" ht="16.05" customHeight="1" x14ac:dyDescent="0.3">
      <c r="A1616" s="23">
        <v>2015</v>
      </c>
      <c r="B1616" s="24" t="s">
        <v>269</v>
      </c>
      <c r="C1616" s="24" t="s">
        <v>1567</v>
      </c>
      <c r="D1616" s="24" t="s">
        <v>4419</v>
      </c>
      <c r="E1616" s="25">
        <v>42359</v>
      </c>
      <c r="F1616" s="38">
        <v>0.68133333333333335</v>
      </c>
      <c r="G1616" s="22">
        <v>42359</v>
      </c>
      <c r="H1616" s="37">
        <v>0.51466435185185189</v>
      </c>
      <c r="I1616" s="34" t="s">
        <v>6250</v>
      </c>
      <c r="J1616" s="43">
        <v>-17.96</v>
      </c>
      <c r="K1616" s="43">
        <v>-63.36</v>
      </c>
      <c r="L1616" s="56">
        <v>14</v>
      </c>
      <c r="M1616" s="35">
        <v>5.0999999999999996</v>
      </c>
      <c r="N1616" s="43"/>
      <c r="O1616" s="57"/>
      <c r="P1616" s="57">
        <v>4.9000000000000004</v>
      </c>
      <c r="Q1616" s="57"/>
      <c r="R1616" s="57">
        <v>4.5</v>
      </c>
      <c r="S1616" s="24" t="s">
        <v>5493</v>
      </c>
      <c r="T1616" s="26"/>
      <c r="U1616" s="24" t="s">
        <v>867</v>
      </c>
      <c r="V1616" s="58"/>
      <c r="W1616" s="58"/>
      <c r="X1616" s="26">
        <v>0</v>
      </c>
      <c r="Y1616" s="26">
        <v>0</v>
      </c>
      <c r="Z1616" s="26">
        <v>0</v>
      </c>
      <c r="AA1616" s="26"/>
      <c r="AB1616" s="58"/>
      <c r="AC1616" s="24"/>
      <c r="AD1616" s="26">
        <v>10</v>
      </c>
      <c r="AE1616" s="26">
        <v>0</v>
      </c>
      <c r="AF1616" s="26"/>
      <c r="AG1616" s="26"/>
      <c r="AH1616" s="26"/>
      <c r="AI1616" s="26"/>
      <c r="AJ1616" s="26" t="s">
        <v>1631</v>
      </c>
      <c r="AK1616" s="24"/>
      <c r="AL1616" s="24"/>
      <c r="AM1616" s="26"/>
      <c r="AN1616" s="26"/>
      <c r="AO1616" s="26"/>
      <c r="AP1616" s="26"/>
      <c r="AQ1616" s="26"/>
      <c r="AR1616" s="26" t="s">
        <v>129</v>
      </c>
      <c r="AS1616" s="26"/>
      <c r="AT1616" s="26"/>
      <c r="AU1616" s="26" t="s">
        <v>128</v>
      </c>
      <c r="AV1616" s="26" t="s">
        <v>128</v>
      </c>
      <c r="AW1616" s="26" t="s">
        <v>128</v>
      </c>
      <c r="AX1616" s="26" t="s">
        <v>129</v>
      </c>
      <c r="AY1616" s="26"/>
      <c r="AZ1616" s="26" t="s">
        <v>4420</v>
      </c>
      <c r="BA1616" s="41"/>
    </row>
    <row r="1617" spans="1:53" ht="16.05" customHeight="1" x14ac:dyDescent="0.3">
      <c r="A1617" s="23">
        <v>2015</v>
      </c>
      <c r="B1617" s="24" t="s">
        <v>130</v>
      </c>
      <c r="C1617" s="24" t="s">
        <v>131</v>
      </c>
      <c r="D1617" s="24" t="s">
        <v>253</v>
      </c>
      <c r="E1617" s="25">
        <v>42361</v>
      </c>
      <c r="F1617" s="38">
        <v>0.82436342592592593</v>
      </c>
      <c r="G1617" s="22">
        <v>42362</v>
      </c>
      <c r="H1617" s="37">
        <v>0.15769675925925927</v>
      </c>
      <c r="I1617" s="34" t="s">
        <v>6250</v>
      </c>
      <c r="J1617" s="43">
        <v>43.805</v>
      </c>
      <c r="K1617" s="43">
        <v>87.742000000000004</v>
      </c>
      <c r="L1617" s="56">
        <v>0</v>
      </c>
      <c r="M1617" s="43">
        <v>4.9000000000000004</v>
      </c>
      <c r="N1617" s="43"/>
      <c r="O1617" s="57"/>
      <c r="P1617" s="57">
        <v>4.8</v>
      </c>
      <c r="Q1617" s="57">
        <v>3.6</v>
      </c>
      <c r="R1617" s="57">
        <v>4.2</v>
      </c>
      <c r="S1617" s="67" t="s">
        <v>5110</v>
      </c>
      <c r="T1617" s="26"/>
      <c r="U1617" s="24" t="s">
        <v>867</v>
      </c>
      <c r="V1617" s="58"/>
      <c r="W1617" s="58"/>
      <c r="X1617" s="26">
        <v>0</v>
      </c>
      <c r="Y1617" s="26">
        <v>0</v>
      </c>
      <c r="Z1617" s="26">
        <v>0</v>
      </c>
      <c r="AA1617" s="26"/>
      <c r="AB1617" s="58"/>
      <c r="AC1617" s="24"/>
      <c r="AD1617" s="26">
        <v>12</v>
      </c>
      <c r="AE1617" s="26">
        <v>0</v>
      </c>
      <c r="AF1617" s="26"/>
      <c r="AG1617" s="26"/>
      <c r="AH1617" s="26"/>
      <c r="AI1617" s="26"/>
      <c r="AJ1617" s="26" t="s">
        <v>1631</v>
      </c>
      <c r="AK1617" s="24"/>
      <c r="AL1617" s="24"/>
      <c r="AM1617" s="26"/>
      <c r="AN1617" s="26"/>
      <c r="AO1617" s="26"/>
      <c r="AP1617" s="26"/>
      <c r="AQ1617" s="26"/>
      <c r="AR1617" s="26" t="s">
        <v>129</v>
      </c>
      <c r="AS1617" s="26"/>
      <c r="AT1617" s="26"/>
      <c r="AU1617" s="26" t="s">
        <v>128</v>
      </c>
      <c r="AV1617" s="26" t="s">
        <v>128</v>
      </c>
      <c r="AW1617" s="26" t="s">
        <v>128</v>
      </c>
      <c r="AX1617" s="26" t="s">
        <v>129</v>
      </c>
      <c r="AY1617" s="26"/>
      <c r="AZ1617" s="26" t="s">
        <v>4423</v>
      </c>
      <c r="BA1617" s="41"/>
    </row>
    <row r="1618" spans="1:53" ht="16.05" customHeight="1" x14ac:dyDescent="0.3">
      <c r="A1618" s="26">
        <v>2015</v>
      </c>
      <c r="B1618" s="24" t="s">
        <v>130</v>
      </c>
      <c r="C1618" s="24" t="s">
        <v>131</v>
      </c>
      <c r="D1618" s="24" t="s">
        <v>3778</v>
      </c>
      <c r="E1618" s="25">
        <v>42362</v>
      </c>
      <c r="F1618" s="38">
        <v>0.99737997685185187</v>
      </c>
      <c r="G1618" s="22">
        <v>42363</v>
      </c>
      <c r="H1618" s="37">
        <v>0.33071759259259259</v>
      </c>
      <c r="I1618" s="34" t="s">
        <v>6250</v>
      </c>
      <c r="J1618" s="26">
        <v>35.542000000000002</v>
      </c>
      <c r="K1618" s="26">
        <v>117.904</v>
      </c>
      <c r="L1618" s="26">
        <v>0</v>
      </c>
      <c r="M1618" s="43">
        <v>4.32</v>
      </c>
      <c r="N1618" s="43"/>
      <c r="O1618" s="57">
        <v>3</v>
      </c>
      <c r="P1618" s="57">
        <v>4.3</v>
      </c>
      <c r="Q1618" s="57"/>
      <c r="R1618" s="57">
        <v>4</v>
      </c>
      <c r="S1618" s="24" t="s">
        <v>5110</v>
      </c>
      <c r="T1618" s="26"/>
      <c r="U1618" s="24" t="s">
        <v>193</v>
      </c>
      <c r="V1618" s="41"/>
      <c r="W1618" s="41"/>
      <c r="X1618" s="26">
        <v>0</v>
      </c>
      <c r="Y1618" s="26">
        <v>0</v>
      </c>
      <c r="Z1618" s="26">
        <v>0</v>
      </c>
      <c r="AA1618" s="26"/>
      <c r="AB1618" s="41"/>
      <c r="AC1618" s="41"/>
      <c r="AD1618" s="26"/>
      <c r="AE1618" s="26">
        <v>0</v>
      </c>
      <c r="AF1618" s="41"/>
      <c r="AG1618" s="26"/>
      <c r="AH1618" s="26"/>
      <c r="AI1618" s="26"/>
      <c r="AJ1618" s="26" t="s">
        <v>1631</v>
      </c>
      <c r="AK1618" s="41"/>
      <c r="AL1618" s="24"/>
      <c r="AM1618" s="41"/>
      <c r="AN1618" s="41"/>
      <c r="AO1618" s="41"/>
      <c r="AP1618" s="41"/>
      <c r="AQ1618" s="41"/>
      <c r="AR1618" s="26" t="s">
        <v>129</v>
      </c>
      <c r="AS1618" s="26"/>
      <c r="AT1618" s="26"/>
      <c r="AU1618" s="26" t="s">
        <v>128</v>
      </c>
      <c r="AV1618" s="26" t="s">
        <v>128</v>
      </c>
      <c r="AW1618" s="26" t="s">
        <v>128</v>
      </c>
      <c r="AX1618" s="26" t="s">
        <v>129</v>
      </c>
      <c r="AY1618" s="26"/>
      <c r="AZ1618" s="26" t="s">
        <v>5014</v>
      </c>
      <c r="BA1618" s="41"/>
    </row>
    <row r="1619" spans="1:53" ht="16.05" customHeight="1" x14ac:dyDescent="0.3">
      <c r="A1619" s="23">
        <v>2015</v>
      </c>
      <c r="B1619" s="24" t="s">
        <v>148</v>
      </c>
      <c r="C1619" s="24" t="s">
        <v>191</v>
      </c>
      <c r="D1619" s="24" t="s">
        <v>3528</v>
      </c>
      <c r="E1619" s="25">
        <v>42367</v>
      </c>
      <c r="F1619" s="38">
        <v>0.48563032407407408</v>
      </c>
      <c r="G1619" s="22">
        <v>42367</v>
      </c>
      <c r="H1619" s="37">
        <v>0.235625</v>
      </c>
      <c r="I1619" s="34" t="s">
        <v>6250</v>
      </c>
      <c r="J1619" s="43">
        <v>35.76</v>
      </c>
      <c r="K1619" s="43">
        <v>-97.471999999999994</v>
      </c>
      <c r="L1619" s="56">
        <v>0</v>
      </c>
      <c r="M1619" s="43">
        <v>4.8</v>
      </c>
      <c r="N1619" s="43"/>
      <c r="O1619" s="57"/>
      <c r="P1619" s="57">
        <v>4.3</v>
      </c>
      <c r="Q1619" s="57">
        <v>3.7</v>
      </c>
      <c r="R1619" s="57">
        <v>4.3</v>
      </c>
      <c r="S1619" s="24" t="s">
        <v>5110</v>
      </c>
      <c r="T1619" s="26" t="s">
        <v>497</v>
      </c>
      <c r="U1619" s="24" t="s">
        <v>193</v>
      </c>
      <c r="V1619" s="58"/>
      <c r="W1619" s="58"/>
      <c r="X1619" s="26">
        <v>0</v>
      </c>
      <c r="Y1619" s="26">
        <v>0</v>
      </c>
      <c r="Z1619" s="26">
        <v>0</v>
      </c>
      <c r="AA1619" s="26"/>
      <c r="AB1619" s="58"/>
      <c r="AC1619" s="24"/>
      <c r="AD1619" s="26" t="s">
        <v>3483</v>
      </c>
      <c r="AE1619" s="26">
        <v>0</v>
      </c>
      <c r="AF1619" s="26"/>
      <c r="AG1619" s="26"/>
      <c r="AH1619" s="26"/>
      <c r="AI1619" s="26"/>
      <c r="AJ1619" s="26" t="s">
        <v>3493</v>
      </c>
      <c r="AK1619" s="24"/>
      <c r="AL1619" s="24" t="s">
        <v>4425</v>
      </c>
      <c r="AM1619" s="26"/>
      <c r="AN1619" s="26"/>
      <c r="AO1619" s="26"/>
      <c r="AP1619" s="26"/>
      <c r="AQ1619" s="26"/>
      <c r="AR1619" s="26" t="s">
        <v>129</v>
      </c>
      <c r="AS1619" s="26"/>
      <c r="AT1619" s="26"/>
      <c r="AU1619" s="26" t="s">
        <v>128</v>
      </c>
      <c r="AV1619" s="26" t="s">
        <v>128</v>
      </c>
      <c r="AW1619" s="26" t="s">
        <v>128</v>
      </c>
      <c r="AX1619" s="26" t="s">
        <v>129</v>
      </c>
      <c r="AY1619" s="26"/>
      <c r="AZ1619" s="26" t="s">
        <v>4424</v>
      </c>
      <c r="BA1619" s="41"/>
    </row>
    <row r="1620" spans="1:53" ht="16.05" customHeight="1" x14ac:dyDescent="0.3">
      <c r="A1620" s="26">
        <v>2015</v>
      </c>
      <c r="B1620" s="24" t="s">
        <v>294</v>
      </c>
      <c r="C1620" s="24" t="s">
        <v>304</v>
      </c>
      <c r="D1620" s="24" t="s">
        <v>5000</v>
      </c>
      <c r="E1620" s="25">
        <v>42367</v>
      </c>
      <c r="F1620" s="38">
        <v>0.98333333333333339</v>
      </c>
      <c r="G1620" s="22">
        <v>42368</v>
      </c>
      <c r="H1620" s="37">
        <v>0.52500000000000002</v>
      </c>
      <c r="I1620" s="34" t="s">
        <v>6250</v>
      </c>
      <c r="J1620" s="26">
        <v>-40.531999999999996</v>
      </c>
      <c r="K1620" s="26">
        <v>175.92400000000001</v>
      </c>
      <c r="L1620" s="26">
        <v>21</v>
      </c>
      <c r="M1620" s="43">
        <v>4.5</v>
      </c>
      <c r="N1620" s="43"/>
      <c r="O1620" s="57"/>
      <c r="P1620" s="57">
        <v>4.8</v>
      </c>
      <c r="Q1620" s="57"/>
      <c r="R1620" s="57">
        <v>4.7</v>
      </c>
      <c r="S1620" s="24" t="s">
        <v>5439</v>
      </c>
      <c r="T1620" s="26"/>
      <c r="U1620" s="24" t="s">
        <v>867</v>
      </c>
      <c r="V1620" s="41"/>
      <c r="W1620" s="41"/>
      <c r="X1620" s="26">
        <v>0</v>
      </c>
      <c r="Y1620" s="26">
        <v>0</v>
      </c>
      <c r="Z1620" s="26">
        <v>0</v>
      </c>
      <c r="AA1620" s="26"/>
      <c r="AB1620" s="41"/>
      <c r="AC1620" s="41"/>
      <c r="AD1620" s="26">
        <v>1</v>
      </c>
      <c r="AE1620" s="26">
        <v>0</v>
      </c>
      <c r="AF1620" s="41"/>
      <c r="AG1620" s="26"/>
      <c r="AH1620" s="26"/>
      <c r="AI1620" s="26"/>
      <c r="AJ1620" s="26" t="s">
        <v>3493</v>
      </c>
      <c r="AK1620" s="41"/>
      <c r="AL1620" s="24" t="s">
        <v>5086</v>
      </c>
      <c r="AM1620" s="41"/>
      <c r="AN1620" s="41"/>
      <c r="AO1620" s="41"/>
      <c r="AP1620" s="41"/>
      <c r="AQ1620" s="41"/>
      <c r="AR1620" s="26" t="s">
        <v>129</v>
      </c>
      <c r="AS1620" s="26"/>
      <c r="AT1620" s="26"/>
      <c r="AU1620" s="26" t="s">
        <v>128</v>
      </c>
      <c r="AV1620" s="26" t="s">
        <v>128</v>
      </c>
      <c r="AW1620" s="26" t="s">
        <v>128</v>
      </c>
      <c r="AX1620" s="26" t="s">
        <v>129</v>
      </c>
      <c r="AY1620" s="26"/>
      <c r="AZ1620" s="26" t="s">
        <v>5015</v>
      </c>
      <c r="BA1620" s="41"/>
    </row>
    <row r="1621" spans="1:53" ht="16.05" customHeight="1" x14ac:dyDescent="0.3">
      <c r="A1621" s="23">
        <v>2015</v>
      </c>
      <c r="B1621" s="24" t="s">
        <v>148</v>
      </c>
      <c r="C1621" s="24" t="s">
        <v>831</v>
      </c>
      <c r="D1621" s="24" t="s">
        <v>4146</v>
      </c>
      <c r="E1621" s="25">
        <v>42368</v>
      </c>
      <c r="F1621" s="38">
        <v>0.31908356481481481</v>
      </c>
      <c r="G1621" s="22">
        <v>42367</v>
      </c>
      <c r="H1621" s="37">
        <v>0.98575231481481485</v>
      </c>
      <c r="I1621" s="34" t="s">
        <v>6250</v>
      </c>
      <c r="J1621" s="43">
        <v>48.615000000000002</v>
      </c>
      <c r="K1621" s="43">
        <v>-123.28700000000001</v>
      </c>
      <c r="L1621" s="56">
        <v>57.5</v>
      </c>
      <c r="M1621" s="43">
        <v>4.7</v>
      </c>
      <c r="N1621" s="43"/>
      <c r="O1621" s="57"/>
      <c r="P1621" s="57">
        <v>4.8</v>
      </c>
      <c r="Q1621" s="57"/>
      <c r="R1621" s="57">
        <v>4.9000000000000004</v>
      </c>
      <c r="S1621" s="24" t="s">
        <v>5444</v>
      </c>
      <c r="T1621" s="26" t="s">
        <v>582</v>
      </c>
      <c r="U1621" s="24" t="s">
        <v>867</v>
      </c>
      <c r="V1621" s="58"/>
      <c r="W1621" s="58"/>
      <c r="X1621" s="26">
        <v>0</v>
      </c>
      <c r="Y1621" s="26">
        <v>0</v>
      </c>
      <c r="Z1621" s="26">
        <v>0</v>
      </c>
      <c r="AA1621" s="26"/>
      <c r="AB1621" s="58"/>
      <c r="AC1621" s="24"/>
      <c r="AD1621" s="26">
        <v>2</v>
      </c>
      <c r="AE1621" s="26">
        <v>0</v>
      </c>
      <c r="AF1621" s="26"/>
      <c r="AG1621" s="26"/>
      <c r="AH1621" s="26"/>
      <c r="AI1621" s="26"/>
      <c r="AJ1621" s="26" t="s">
        <v>1631</v>
      </c>
      <c r="AK1621" s="24"/>
      <c r="AL1621" s="24"/>
      <c r="AM1621" s="26"/>
      <c r="AN1621" s="26"/>
      <c r="AO1621" s="26"/>
      <c r="AP1621" s="26"/>
      <c r="AQ1621" s="26"/>
      <c r="AR1621" s="26" t="s">
        <v>129</v>
      </c>
      <c r="AS1621" s="26"/>
      <c r="AT1621" s="26"/>
      <c r="AU1621" s="26" t="s">
        <v>128</v>
      </c>
      <c r="AV1621" s="26" t="s">
        <v>128</v>
      </c>
      <c r="AW1621" s="26" t="s">
        <v>128</v>
      </c>
      <c r="AX1621" s="26" t="s">
        <v>129</v>
      </c>
      <c r="AY1621" s="26"/>
      <c r="AZ1621" s="26" t="s">
        <v>4426</v>
      </c>
      <c r="BA1621" s="41"/>
    </row>
    <row r="1622" spans="1:53" ht="16.05" customHeight="1" x14ac:dyDescent="0.3">
      <c r="A1622" s="23">
        <v>2016</v>
      </c>
      <c r="B1622" s="24" t="s">
        <v>148</v>
      </c>
      <c r="C1622" s="24" t="s">
        <v>191</v>
      </c>
      <c r="D1622" s="24" t="s">
        <v>3528</v>
      </c>
      <c r="E1622" s="25">
        <v>42370</v>
      </c>
      <c r="F1622" s="38">
        <v>0.48585960648148147</v>
      </c>
      <c r="G1622" s="22">
        <v>42370</v>
      </c>
      <c r="H1622" s="37">
        <v>0.2358564814814815</v>
      </c>
      <c r="I1622" s="34" t="s">
        <v>6250</v>
      </c>
      <c r="J1622" s="43">
        <v>35.741</v>
      </c>
      <c r="K1622" s="43">
        <v>-97.430999999999997</v>
      </c>
      <c r="L1622" s="56">
        <v>0</v>
      </c>
      <c r="M1622" s="43">
        <v>4.7039999999999997</v>
      </c>
      <c r="N1622" s="43"/>
      <c r="O1622" s="57"/>
      <c r="P1622" s="57">
        <v>4.3</v>
      </c>
      <c r="Q1622" s="57">
        <v>3.9</v>
      </c>
      <c r="R1622" s="57">
        <v>4.2</v>
      </c>
      <c r="S1622" s="67" t="s">
        <v>6078</v>
      </c>
      <c r="T1622" s="26" t="s">
        <v>497</v>
      </c>
      <c r="U1622" s="24" t="s">
        <v>193</v>
      </c>
      <c r="V1622" s="58"/>
      <c r="W1622" s="58"/>
      <c r="X1622" s="26">
        <v>0</v>
      </c>
      <c r="Y1622" s="26">
        <v>0</v>
      </c>
      <c r="Z1622" s="26">
        <v>0</v>
      </c>
      <c r="AA1622" s="26"/>
      <c r="AB1622" s="58"/>
      <c r="AC1622" s="24"/>
      <c r="AD1622" s="26">
        <v>30</v>
      </c>
      <c r="AE1622" s="26">
        <v>0</v>
      </c>
      <c r="AF1622" s="26"/>
      <c r="AG1622" s="26"/>
      <c r="AH1622" s="26"/>
      <c r="AI1622" s="26"/>
      <c r="AJ1622" s="26" t="s">
        <v>311</v>
      </c>
      <c r="AK1622" s="24"/>
      <c r="AL1622" s="24" t="s">
        <v>4425</v>
      </c>
      <c r="AM1622" s="26"/>
      <c r="AN1622" s="26"/>
      <c r="AO1622" s="26"/>
      <c r="AP1622" s="26"/>
      <c r="AQ1622" s="26"/>
      <c r="AR1622" s="26" t="s">
        <v>129</v>
      </c>
      <c r="AS1622" s="26"/>
      <c r="AT1622" s="26"/>
      <c r="AU1622" s="26" t="s">
        <v>128</v>
      </c>
      <c r="AV1622" s="26" t="s">
        <v>128</v>
      </c>
      <c r="AW1622" s="26" t="s">
        <v>128</v>
      </c>
      <c r="AX1622" s="26" t="s">
        <v>129</v>
      </c>
      <c r="AY1622" s="26"/>
      <c r="AZ1622" s="26" t="s">
        <v>4427</v>
      </c>
      <c r="BA1622" s="41"/>
    </row>
    <row r="1623" spans="1:53" ht="16.05" customHeight="1" x14ac:dyDescent="0.3">
      <c r="A1623" s="26">
        <v>2016</v>
      </c>
      <c r="B1623" s="24" t="s">
        <v>269</v>
      </c>
      <c r="C1623" s="24" t="s">
        <v>500</v>
      </c>
      <c r="D1623" s="24" t="s">
        <v>3324</v>
      </c>
      <c r="E1623" s="25">
        <v>42370</v>
      </c>
      <c r="F1623" s="38">
        <v>0.71924618055555556</v>
      </c>
      <c r="G1623" s="22">
        <v>42370</v>
      </c>
      <c r="H1623" s="37">
        <v>0.51091435185185186</v>
      </c>
      <c r="I1623" s="34" t="s">
        <v>6250</v>
      </c>
      <c r="J1623" s="26">
        <v>0.47920000000000001</v>
      </c>
      <c r="K1623" s="26">
        <v>-78.773200000000003</v>
      </c>
      <c r="L1623" s="26">
        <v>27.1</v>
      </c>
      <c r="M1623" s="35">
        <v>5.1319999999999997</v>
      </c>
      <c r="N1623" s="43"/>
      <c r="O1623" s="57"/>
      <c r="P1623" s="57">
        <v>4.8</v>
      </c>
      <c r="Q1623" s="57"/>
      <c r="R1623" s="57">
        <v>5.3</v>
      </c>
      <c r="S1623" s="24" t="s">
        <v>5325</v>
      </c>
      <c r="T1623" s="26"/>
      <c r="U1623" s="24"/>
      <c r="V1623" s="26"/>
      <c r="W1623" s="26"/>
      <c r="X1623" s="26">
        <v>0</v>
      </c>
      <c r="Y1623" s="26">
        <v>0</v>
      </c>
      <c r="Z1623" s="26">
        <v>1</v>
      </c>
      <c r="AA1623" s="26"/>
      <c r="AB1623" s="26"/>
      <c r="AC1623" s="24"/>
      <c r="AD1623" s="26"/>
      <c r="AE1623" s="26">
        <v>1</v>
      </c>
      <c r="AF1623" s="26"/>
      <c r="AG1623" s="26"/>
      <c r="AH1623" s="26"/>
      <c r="AI1623" s="26"/>
      <c r="AJ1623" s="26" t="s">
        <v>1631</v>
      </c>
      <c r="AK1623" s="26"/>
      <c r="AL1623" s="24"/>
      <c r="AM1623" s="41"/>
      <c r="AN1623" s="41"/>
      <c r="AO1623" s="41"/>
      <c r="AP1623" s="41"/>
      <c r="AQ1623" s="41"/>
      <c r="AR1623" s="26" t="s">
        <v>129</v>
      </c>
      <c r="AS1623" s="26"/>
      <c r="AT1623" s="26"/>
      <c r="AU1623" s="26" t="s">
        <v>128</v>
      </c>
      <c r="AV1623" s="26" t="s">
        <v>128</v>
      </c>
      <c r="AW1623" s="26" t="s">
        <v>128</v>
      </c>
      <c r="AX1623" s="26" t="s">
        <v>129</v>
      </c>
      <c r="AY1623" s="26"/>
      <c r="AZ1623" s="26" t="s">
        <v>5016</v>
      </c>
      <c r="BA1623" s="26"/>
    </row>
    <row r="1624" spans="1:53" ht="16.05" customHeight="1" x14ac:dyDescent="0.3">
      <c r="A1624" s="23">
        <v>2016</v>
      </c>
      <c r="B1624" s="24" t="s">
        <v>130</v>
      </c>
      <c r="C1624" s="24" t="s">
        <v>131</v>
      </c>
      <c r="D1624" s="24" t="s">
        <v>138</v>
      </c>
      <c r="E1624" s="25">
        <v>42372</v>
      </c>
      <c r="F1624" s="38">
        <v>0.6559166666666667</v>
      </c>
      <c r="G1624" s="22">
        <v>42372</v>
      </c>
      <c r="H1624" s="37">
        <v>0.98924768518518524</v>
      </c>
      <c r="I1624" s="34" t="s">
        <v>6250</v>
      </c>
      <c r="J1624" s="43">
        <v>29.38</v>
      </c>
      <c r="K1624" s="43">
        <v>104.09</v>
      </c>
      <c r="L1624" s="56">
        <v>10</v>
      </c>
      <c r="M1624" s="43">
        <v>4.67</v>
      </c>
      <c r="N1624" s="43"/>
      <c r="O1624" s="57"/>
      <c r="P1624" s="57">
        <v>4.5999999999999996</v>
      </c>
      <c r="Q1624" s="57">
        <v>4</v>
      </c>
      <c r="R1624" s="57">
        <v>4.2</v>
      </c>
      <c r="S1624" s="67" t="s">
        <v>5110</v>
      </c>
      <c r="T1624" s="26"/>
      <c r="U1624" s="24" t="s">
        <v>867</v>
      </c>
      <c r="V1624" s="58"/>
      <c r="W1624" s="58"/>
      <c r="X1624" s="26">
        <v>0</v>
      </c>
      <c r="Y1624" s="26">
        <v>0</v>
      </c>
      <c r="Z1624" s="26">
        <v>0</v>
      </c>
      <c r="AA1624" s="26"/>
      <c r="AB1624" s="58"/>
      <c r="AC1624" s="24"/>
      <c r="AD1624" s="26">
        <v>20</v>
      </c>
      <c r="AE1624" s="26">
        <v>0</v>
      </c>
      <c r="AF1624" s="26"/>
      <c r="AG1624" s="26"/>
      <c r="AH1624" s="26"/>
      <c r="AI1624" s="26"/>
      <c r="AJ1624" s="26" t="s">
        <v>1631</v>
      </c>
      <c r="AK1624" s="24"/>
      <c r="AL1624" s="24"/>
      <c r="AM1624" s="26"/>
      <c r="AN1624" s="26"/>
      <c r="AO1624" s="26"/>
      <c r="AP1624" s="26"/>
      <c r="AQ1624" s="26"/>
      <c r="AR1624" s="26" t="s">
        <v>129</v>
      </c>
      <c r="AS1624" s="26"/>
      <c r="AT1624" s="26"/>
      <c r="AU1624" s="26" t="s">
        <v>128</v>
      </c>
      <c r="AV1624" s="26" t="s">
        <v>128</v>
      </c>
      <c r="AW1624" s="26" t="s">
        <v>128</v>
      </c>
      <c r="AX1624" s="26" t="s">
        <v>129</v>
      </c>
      <c r="AY1624" s="26"/>
      <c r="AZ1624" s="26" t="s">
        <v>4428</v>
      </c>
      <c r="BA1624" s="41"/>
    </row>
    <row r="1625" spans="1:53" ht="16.05" customHeight="1" x14ac:dyDescent="0.3">
      <c r="A1625" s="23">
        <v>2016</v>
      </c>
      <c r="B1625" s="24" t="s">
        <v>130</v>
      </c>
      <c r="C1625" s="24" t="s">
        <v>131</v>
      </c>
      <c r="D1625" s="24" t="s">
        <v>253</v>
      </c>
      <c r="E1625" s="25">
        <v>42373</v>
      </c>
      <c r="F1625" s="38">
        <v>0.4354369212962963</v>
      </c>
      <c r="G1625" s="22">
        <v>42373</v>
      </c>
      <c r="H1625" s="37">
        <v>0.76877314814814823</v>
      </c>
      <c r="I1625" s="34" t="s">
        <v>6250</v>
      </c>
      <c r="J1625" s="43">
        <v>43.567999999999998</v>
      </c>
      <c r="K1625" s="43">
        <v>83.022999999999996</v>
      </c>
      <c r="L1625" s="56">
        <v>0</v>
      </c>
      <c r="M1625" s="43">
        <v>4.79</v>
      </c>
      <c r="N1625" s="43"/>
      <c r="O1625" s="57"/>
      <c r="P1625" s="57">
        <v>4.7</v>
      </c>
      <c r="Q1625" s="57">
        <v>3.7</v>
      </c>
      <c r="R1625" s="57">
        <v>4.5999999999999996</v>
      </c>
      <c r="S1625" s="67" t="s">
        <v>5110</v>
      </c>
      <c r="T1625" s="26"/>
      <c r="U1625" s="24" t="s">
        <v>867</v>
      </c>
      <c r="V1625" s="58"/>
      <c r="W1625" s="58"/>
      <c r="X1625" s="26">
        <v>0</v>
      </c>
      <c r="Y1625" s="26">
        <v>0</v>
      </c>
      <c r="Z1625" s="26">
        <v>0</v>
      </c>
      <c r="AA1625" s="26"/>
      <c r="AB1625" s="58"/>
      <c r="AC1625" s="24"/>
      <c r="AD1625" s="26">
        <v>15</v>
      </c>
      <c r="AE1625" s="26">
        <v>0</v>
      </c>
      <c r="AF1625" s="26"/>
      <c r="AG1625" s="26"/>
      <c r="AH1625" s="26"/>
      <c r="AI1625" s="26"/>
      <c r="AJ1625" s="26" t="s">
        <v>3476</v>
      </c>
      <c r="AK1625" s="24"/>
      <c r="AL1625" s="24" t="s">
        <v>4430</v>
      </c>
      <c r="AM1625" s="26"/>
      <c r="AN1625" s="26"/>
      <c r="AO1625" s="26"/>
      <c r="AP1625" s="26"/>
      <c r="AQ1625" s="26"/>
      <c r="AR1625" s="26" t="s">
        <v>129</v>
      </c>
      <c r="AS1625" s="26"/>
      <c r="AT1625" s="26"/>
      <c r="AU1625" s="26" t="s">
        <v>128</v>
      </c>
      <c r="AV1625" s="26" t="s">
        <v>128</v>
      </c>
      <c r="AW1625" s="26" t="s">
        <v>128</v>
      </c>
      <c r="AX1625" s="26" t="s">
        <v>129</v>
      </c>
      <c r="AY1625" s="26"/>
      <c r="AZ1625" s="26" t="s">
        <v>4429</v>
      </c>
      <c r="BA1625" s="41"/>
    </row>
    <row r="1626" spans="1:53" ht="16.05" customHeight="1" x14ac:dyDescent="0.3">
      <c r="A1626" s="23">
        <v>2016</v>
      </c>
      <c r="B1626" s="24" t="s">
        <v>148</v>
      </c>
      <c r="C1626" s="24" t="s">
        <v>191</v>
      </c>
      <c r="D1626" s="24" t="s">
        <v>3528</v>
      </c>
      <c r="E1626" s="25">
        <v>42376</v>
      </c>
      <c r="F1626" s="38">
        <v>0.18609490740740742</v>
      </c>
      <c r="G1626" s="22">
        <v>42375</v>
      </c>
      <c r="H1626" s="37">
        <v>0.93609953703703708</v>
      </c>
      <c r="I1626" s="34" t="s">
        <v>6250</v>
      </c>
      <c r="J1626" s="43">
        <v>36.659999999999997</v>
      </c>
      <c r="K1626" s="43">
        <v>-98.62</v>
      </c>
      <c r="L1626" s="56">
        <v>19</v>
      </c>
      <c r="M1626" s="35">
        <v>4.8140000000000001</v>
      </c>
      <c r="N1626" s="43"/>
      <c r="O1626" s="57"/>
      <c r="P1626" s="57"/>
      <c r="Q1626" s="57"/>
      <c r="R1626" s="57">
        <v>4.8</v>
      </c>
      <c r="S1626" s="24" t="s">
        <v>5544</v>
      </c>
      <c r="T1626" s="26" t="s">
        <v>139</v>
      </c>
      <c r="U1626" s="24" t="s">
        <v>193</v>
      </c>
      <c r="V1626" s="58"/>
      <c r="W1626" s="58"/>
      <c r="X1626" s="26">
        <v>0</v>
      </c>
      <c r="Y1626" s="26">
        <v>0</v>
      </c>
      <c r="Z1626" s="26">
        <v>0</v>
      </c>
      <c r="AA1626" s="26"/>
      <c r="AB1626" s="58"/>
      <c r="AC1626" s="24"/>
      <c r="AD1626" s="26">
        <v>30</v>
      </c>
      <c r="AE1626" s="26">
        <v>0</v>
      </c>
      <c r="AF1626" s="26"/>
      <c r="AG1626" s="26"/>
      <c r="AH1626" s="26"/>
      <c r="AI1626" s="26"/>
      <c r="AJ1626" s="26" t="s">
        <v>311</v>
      </c>
      <c r="AK1626" s="24" t="s">
        <v>102</v>
      </c>
      <c r="AL1626" s="24"/>
      <c r="AM1626" s="26"/>
      <c r="AN1626" s="26"/>
      <c r="AO1626" s="26"/>
      <c r="AP1626" s="26"/>
      <c r="AQ1626" s="26"/>
      <c r="AR1626" s="26" t="s">
        <v>129</v>
      </c>
      <c r="AS1626" s="26"/>
      <c r="AT1626" s="26"/>
      <c r="AU1626" s="26" t="s">
        <v>128</v>
      </c>
      <c r="AV1626" s="26" t="s">
        <v>128</v>
      </c>
      <c r="AW1626" s="26" t="s">
        <v>128</v>
      </c>
      <c r="AX1626" s="26" t="s">
        <v>129</v>
      </c>
      <c r="AY1626" s="26"/>
      <c r="AZ1626" s="26" t="s">
        <v>4431</v>
      </c>
      <c r="BA1626" s="41"/>
    </row>
    <row r="1627" spans="1:53" ht="16.05" customHeight="1" x14ac:dyDescent="0.3">
      <c r="A1627" s="23">
        <v>2016</v>
      </c>
      <c r="B1627" s="24" t="s">
        <v>393</v>
      </c>
      <c r="C1627" s="24" t="s">
        <v>1329</v>
      </c>
      <c r="D1627" s="24" t="s">
        <v>4432</v>
      </c>
      <c r="E1627" s="25">
        <v>42377</v>
      </c>
      <c r="F1627" s="38">
        <v>0.37996990740740744</v>
      </c>
      <c r="G1627" s="22">
        <v>42377</v>
      </c>
      <c r="H1627" s="37">
        <v>0.56746527777777778</v>
      </c>
      <c r="I1627" s="34" t="s">
        <v>6250</v>
      </c>
      <c r="J1627" s="43">
        <v>36.51</v>
      </c>
      <c r="K1627" s="43">
        <v>70.819999999999993</v>
      </c>
      <c r="L1627" s="56">
        <v>221.3</v>
      </c>
      <c r="M1627" s="35">
        <v>5.2649999999999997</v>
      </c>
      <c r="N1627" s="43"/>
      <c r="O1627" s="57"/>
      <c r="P1627" s="57">
        <v>5</v>
      </c>
      <c r="Q1627" s="57"/>
      <c r="R1627" s="57">
        <v>5</v>
      </c>
      <c r="S1627" s="24" t="s">
        <v>5351</v>
      </c>
      <c r="T1627" s="26"/>
      <c r="U1627" s="24" t="s">
        <v>867</v>
      </c>
      <c r="V1627" s="58"/>
      <c r="W1627" s="58"/>
      <c r="X1627" s="26">
        <v>0</v>
      </c>
      <c r="Y1627" s="26">
        <v>0</v>
      </c>
      <c r="Z1627" s="26">
        <v>0</v>
      </c>
      <c r="AA1627" s="26"/>
      <c r="AB1627" s="58"/>
      <c r="AC1627" s="24"/>
      <c r="AD1627" s="26">
        <v>5</v>
      </c>
      <c r="AE1627" s="26">
        <v>0</v>
      </c>
      <c r="AF1627" s="26"/>
      <c r="AG1627" s="26"/>
      <c r="AH1627" s="26"/>
      <c r="AI1627" s="26"/>
      <c r="AJ1627" s="26" t="s">
        <v>3599</v>
      </c>
      <c r="AK1627" s="24" t="s">
        <v>4434</v>
      </c>
      <c r="AL1627" s="24" t="s">
        <v>4435</v>
      </c>
      <c r="AM1627" s="26"/>
      <c r="AN1627" s="26"/>
      <c r="AO1627" s="26"/>
      <c r="AP1627" s="26"/>
      <c r="AQ1627" s="26"/>
      <c r="AR1627" s="26" t="s">
        <v>129</v>
      </c>
      <c r="AS1627" s="26"/>
      <c r="AT1627" s="26"/>
      <c r="AU1627" s="26" t="s">
        <v>128</v>
      </c>
      <c r="AV1627" s="26" t="s">
        <v>128</v>
      </c>
      <c r="AW1627" s="26" t="s">
        <v>128</v>
      </c>
      <c r="AX1627" s="26" t="s">
        <v>129</v>
      </c>
      <c r="AY1627" s="26"/>
      <c r="AZ1627" s="26" t="s">
        <v>4433</v>
      </c>
      <c r="BA1627" s="41"/>
    </row>
    <row r="1628" spans="1:53" ht="16.05" customHeight="1" x14ac:dyDescent="0.3">
      <c r="A1628" s="23">
        <v>2016</v>
      </c>
      <c r="B1628" s="24" t="s">
        <v>218</v>
      </c>
      <c r="C1628" s="24" t="s">
        <v>426</v>
      </c>
      <c r="D1628" s="24" t="s">
        <v>4436</v>
      </c>
      <c r="E1628" s="25">
        <v>42377</v>
      </c>
      <c r="F1628" s="38">
        <v>0.93162500000000004</v>
      </c>
      <c r="G1628" s="25">
        <v>42378</v>
      </c>
      <c r="H1628" s="38">
        <v>0.26495370370370369</v>
      </c>
      <c r="I1628" s="34" t="s">
        <v>6252</v>
      </c>
      <c r="J1628" s="43">
        <v>-9.5299999999999994</v>
      </c>
      <c r="K1628" s="43">
        <v>117.65</v>
      </c>
      <c r="L1628" s="56">
        <v>81.3</v>
      </c>
      <c r="M1628" s="35">
        <v>5.0880000000000001</v>
      </c>
      <c r="N1628" s="43"/>
      <c r="O1628" s="57"/>
      <c r="P1628" s="57">
        <v>5.4</v>
      </c>
      <c r="Q1628" s="57"/>
      <c r="R1628" s="57">
        <v>5.3</v>
      </c>
      <c r="S1628" s="24" t="s">
        <v>5366</v>
      </c>
      <c r="T1628" s="26"/>
      <c r="U1628" s="24" t="s">
        <v>867</v>
      </c>
      <c r="V1628" s="58"/>
      <c r="W1628" s="58"/>
      <c r="X1628" s="26">
        <v>0</v>
      </c>
      <c r="Y1628" s="26">
        <v>0</v>
      </c>
      <c r="Z1628" s="26">
        <v>0</v>
      </c>
      <c r="AA1628" s="26"/>
      <c r="AB1628" s="58"/>
      <c r="AC1628" s="24"/>
      <c r="AD1628" s="26" t="s">
        <v>3483</v>
      </c>
      <c r="AE1628" s="26">
        <v>0</v>
      </c>
      <c r="AF1628" s="26"/>
      <c r="AG1628" s="26"/>
      <c r="AH1628" s="26"/>
      <c r="AI1628" s="26"/>
      <c r="AJ1628" s="26" t="s">
        <v>1631</v>
      </c>
      <c r="AK1628" s="24"/>
      <c r="AL1628" s="24"/>
      <c r="AM1628" s="26"/>
      <c r="AN1628" s="26"/>
      <c r="AO1628" s="26"/>
      <c r="AP1628" s="26"/>
      <c r="AQ1628" s="26"/>
      <c r="AR1628" s="26" t="s">
        <v>129</v>
      </c>
      <c r="AS1628" s="26"/>
      <c r="AT1628" s="26"/>
      <c r="AU1628" s="26" t="s">
        <v>128</v>
      </c>
      <c r="AV1628" s="26" t="s">
        <v>128</v>
      </c>
      <c r="AW1628" s="26" t="s">
        <v>128</v>
      </c>
      <c r="AX1628" s="26" t="s">
        <v>129</v>
      </c>
      <c r="AY1628" s="26"/>
      <c r="AZ1628" s="26" t="s">
        <v>4437</v>
      </c>
      <c r="BA1628" s="41"/>
    </row>
    <row r="1629" spans="1:53" ht="16.05" customHeight="1" x14ac:dyDescent="0.3">
      <c r="A1629" s="23">
        <v>2016</v>
      </c>
      <c r="B1629" s="24" t="s">
        <v>143</v>
      </c>
      <c r="C1629" s="24" t="s">
        <v>4438</v>
      </c>
      <c r="D1629" s="24" t="s">
        <v>4439</v>
      </c>
      <c r="E1629" s="25">
        <v>42378</v>
      </c>
      <c r="F1629" s="38">
        <v>0.12874699074074072</v>
      </c>
      <c r="G1629" s="22">
        <v>42378</v>
      </c>
      <c r="H1629" s="37">
        <v>0.21208333333333332</v>
      </c>
      <c r="I1629" s="34" t="s">
        <v>6250</v>
      </c>
      <c r="J1629" s="43">
        <v>-16.03</v>
      </c>
      <c r="K1629" s="43">
        <v>28.302</v>
      </c>
      <c r="L1629" s="56">
        <v>0</v>
      </c>
      <c r="M1629" s="43">
        <v>4.67</v>
      </c>
      <c r="N1629" s="43"/>
      <c r="O1629" s="57"/>
      <c r="P1629" s="57">
        <v>4.5999999999999996</v>
      </c>
      <c r="Q1629" s="57">
        <v>3.6</v>
      </c>
      <c r="R1629" s="57">
        <v>4.5999999999999996</v>
      </c>
      <c r="S1629" s="67" t="s">
        <v>5110</v>
      </c>
      <c r="T1629" s="26"/>
      <c r="U1629" s="24" t="s">
        <v>867</v>
      </c>
      <c r="V1629" s="58"/>
      <c r="W1629" s="58"/>
      <c r="X1629" s="26">
        <v>0</v>
      </c>
      <c r="Y1629" s="26">
        <v>0</v>
      </c>
      <c r="Z1629" s="26">
        <v>0</v>
      </c>
      <c r="AA1629" s="26"/>
      <c r="AB1629" s="58"/>
      <c r="AC1629" s="24"/>
      <c r="AD1629" s="26">
        <v>1</v>
      </c>
      <c r="AE1629" s="26">
        <v>0</v>
      </c>
      <c r="AF1629" s="26"/>
      <c r="AG1629" s="26"/>
      <c r="AH1629" s="26"/>
      <c r="AI1629" s="26"/>
      <c r="AJ1629" s="26" t="s">
        <v>1631</v>
      </c>
      <c r="AK1629" s="24"/>
      <c r="AL1629" s="24"/>
      <c r="AM1629" s="26"/>
      <c r="AN1629" s="26"/>
      <c r="AO1629" s="26"/>
      <c r="AP1629" s="26"/>
      <c r="AQ1629" s="26"/>
      <c r="AR1629" s="26" t="s">
        <v>129</v>
      </c>
      <c r="AS1629" s="26"/>
      <c r="AT1629" s="26"/>
      <c r="AU1629" s="26" t="s">
        <v>128</v>
      </c>
      <c r="AV1629" s="26" t="s">
        <v>128</v>
      </c>
      <c r="AW1629" s="26" t="s">
        <v>128</v>
      </c>
      <c r="AX1629" s="26" t="s">
        <v>129</v>
      </c>
      <c r="AY1629" s="26"/>
      <c r="AZ1629" s="26" t="s">
        <v>4440</v>
      </c>
      <c r="BA1629" s="41"/>
    </row>
    <row r="1630" spans="1:53" ht="16.05" customHeight="1" x14ac:dyDescent="0.3">
      <c r="A1630" s="26">
        <v>2016</v>
      </c>
      <c r="B1630" s="24" t="s">
        <v>123</v>
      </c>
      <c r="C1630" s="24" t="s">
        <v>124</v>
      </c>
      <c r="D1630" s="24" t="s">
        <v>5017</v>
      </c>
      <c r="E1630" s="25">
        <v>42379</v>
      </c>
      <c r="F1630" s="38">
        <v>0.73667824074074073</v>
      </c>
      <c r="G1630" s="22">
        <v>42379</v>
      </c>
      <c r="H1630" s="37">
        <v>0.8200115740740741</v>
      </c>
      <c r="I1630" s="34" t="s">
        <v>6250</v>
      </c>
      <c r="J1630" s="26">
        <v>39.564999999999998</v>
      </c>
      <c r="K1630" s="26">
        <v>34.337000000000003</v>
      </c>
      <c r="L1630" s="26">
        <v>10</v>
      </c>
      <c r="M1630" s="35">
        <v>5.0090000000000003</v>
      </c>
      <c r="N1630" s="43"/>
      <c r="O1630" s="57"/>
      <c r="P1630" s="57">
        <v>4.8</v>
      </c>
      <c r="Q1630" s="57"/>
      <c r="R1630" s="57">
        <v>5</v>
      </c>
      <c r="S1630" s="24" t="s">
        <v>5373</v>
      </c>
      <c r="T1630" s="26"/>
      <c r="U1630" s="24"/>
      <c r="V1630" s="26"/>
      <c r="W1630" s="26"/>
      <c r="X1630" s="26">
        <v>0</v>
      </c>
      <c r="Y1630" s="26">
        <v>0</v>
      </c>
      <c r="Z1630" s="26">
        <v>1</v>
      </c>
      <c r="AA1630" s="26"/>
      <c r="AB1630" s="26"/>
      <c r="AC1630" s="24"/>
      <c r="AD1630" s="26">
        <v>20</v>
      </c>
      <c r="AE1630" s="26">
        <v>0</v>
      </c>
      <c r="AF1630" s="26"/>
      <c r="AG1630" s="26"/>
      <c r="AH1630" s="26"/>
      <c r="AI1630" s="26"/>
      <c r="AJ1630" s="26" t="s">
        <v>1631</v>
      </c>
      <c r="AK1630" s="26"/>
      <c r="AL1630" s="24"/>
      <c r="AM1630" s="41"/>
      <c r="AN1630" s="41"/>
      <c r="AO1630" s="41"/>
      <c r="AP1630" s="41"/>
      <c r="AQ1630" s="41"/>
      <c r="AR1630" s="26" t="s">
        <v>129</v>
      </c>
      <c r="AS1630" s="26"/>
      <c r="AT1630" s="26"/>
      <c r="AU1630" s="26" t="s">
        <v>128</v>
      </c>
      <c r="AV1630" s="26" t="s">
        <v>128</v>
      </c>
      <c r="AW1630" s="26" t="s">
        <v>128</v>
      </c>
      <c r="AX1630" s="26" t="s">
        <v>129</v>
      </c>
      <c r="AY1630" s="26"/>
      <c r="AZ1630" s="26" t="s">
        <v>5018</v>
      </c>
      <c r="BA1630" s="26"/>
    </row>
    <row r="1631" spans="1:53" ht="16.05" customHeight="1" x14ac:dyDescent="0.3">
      <c r="A1631" s="26">
        <v>2016</v>
      </c>
      <c r="B1631" s="24" t="s">
        <v>130</v>
      </c>
      <c r="C1631" s="24" t="s">
        <v>131</v>
      </c>
      <c r="D1631" s="24" t="s">
        <v>4816</v>
      </c>
      <c r="E1631" s="25">
        <v>42381</v>
      </c>
      <c r="F1631" s="38">
        <v>0.71626886574074078</v>
      </c>
      <c r="G1631" s="22">
        <v>42382</v>
      </c>
      <c r="H1631" s="37">
        <v>4.9606481481481481E-2</v>
      </c>
      <c r="I1631" s="34" t="s">
        <v>6250</v>
      </c>
      <c r="J1631" s="26">
        <v>36.305999999999997</v>
      </c>
      <c r="K1631" s="26">
        <v>106.333</v>
      </c>
      <c r="L1631" s="26">
        <v>0</v>
      </c>
      <c r="M1631" s="43">
        <v>4.32</v>
      </c>
      <c r="N1631" s="43"/>
      <c r="O1631" s="57"/>
      <c r="P1631" s="57">
        <v>4.3</v>
      </c>
      <c r="Q1631" s="57">
        <v>3.4</v>
      </c>
      <c r="R1631" s="57">
        <v>3.6</v>
      </c>
      <c r="S1631" s="24" t="s">
        <v>5110</v>
      </c>
      <c r="T1631" s="26"/>
      <c r="U1631" s="24" t="s">
        <v>867</v>
      </c>
      <c r="V1631" s="26"/>
      <c r="W1631" s="26"/>
      <c r="X1631" s="26">
        <v>0</v>
      </c>
      <c r="Y1631" s="26">
        <v>0</v>
      </c>
      <c r="Z1631" s="26">
        <v>0</v>
      </c>
      <c r="AA1631" s="26"/>
      <c r="AB1631" s="26"/>
      <c r="AC1631" s="26"/>
      <c r="AD1631" s="26"/>
      <c r="AE1631" s="26">
        <v>0</v>
      </c>
      <c r="AF1631" s="26"/>
      <c r="AG1631" s="26"/>
      <c r="AH1631" s="26"/>
      <c r="AI1631" s="26"/>
      <c r="AJ1631" s="26" t="s">
        <v>1631</v>
      </c>
      <c r="AK1631" s="26"/>
      <c r="AL1631" s="24"/>
      <c r="AM1631" s="41"/>
      <c r="AN1631" s="41"/>
      <c r="AO1631" s="41"/>
      <c r="AP1631" s="41"/>
      <c r="AQ1631" s="41"/>
      <c r="AR1631" s="26" t="s">
        <v>129</v>
      </c>
      <c r="AS1631" s="26"/>
      <c r="AT1631" s="26"/>
      <c r="AU1631" s="26" t="s">
        <v>128</v>
      </c>
      <c r="AV1631" s="26" t="s">
        <v>128</v>
      </c>
      <c r="AW1631" s="26" t="s">
        <v>128</v>
      </c>
      <c r="AX1631" s="26" t="s">
        <v>129</v>
      </c>
      <c r="AY1631" s="26"/>
      <c r="AZ1631" s="26" t="s">
        <v>5019</v>
      </c>
      <c r="BA1631" s="26"/>
    </row>
    <row r="1632" spans="1:53" ht="16.05" customHeight="1" x14ac:dyDescent="0.3">
      <c r="A1632" s="23">
        <v>2016</v>
      </c>
      <c r="B1632" s="24" t="s">
        <v>130</v>
      </c>
      <c r="C1632" s="24" t="s">
        <v>131</v>
      </c>
      <c r="D1632" s="24" t="s">
        <v>253</v>
      </c>
      <c r="E1632" s="25">
        <v>42382</v>
      </c>
      <c r="F1632" s="38">
        <v>0.88767939814814811</v>
      </c>
      <c r="G1632" s="22">
        <v>42383</v>
      </c>
      <c r="H1632" s="37">
        <v>0.22100694444444444</v>
      </c>
      <c r="I1632" s="34" t="s">
        <v>6250</v>
      </c>
      <c r="J1632" s="43">
        <v>42.11</v>
      </c>
      <c r="K1632" s="43">
        <v>84.11</v>
      </c>
      <c r="L1632" s="56">
        <v>22.5</v>
      </c>
      <c r="M1632" s="35">
        <v>5.1289999999999996</v>
      </c>
      <c r="N1632" s="43"/>
      <c r="O1632" s="57"/>
      <c r="P1632" s="57">
        <v>5.6</v>
      </c>
      <c r="Q1632" s="57"/>
      <c r="R1632" s="57">
        <v>5.3</v>
      </c>
      <c r="S1632" s="24" t="s">
        <v>5325</v>
      </c>
      <c r="T1632" s="26" t="s">
        <v>134</v>
      </c>
      <c r="U1632" s="24" t="s">
        <v>867</v>
      </c>
      <c r="V1632" s="58"/>
      <c r="W1632" s="58"/>
      <c r="X1632" s="26">
        <v>0</v>
      </c>
      <c r="Y1632" s="26">
        <v>0</v>
      </c>
      <c r="Z1632" s="26">
        <v>0</v>
      </c>
      <c r="AA1632" s="26"/>
      <c r="AB1632" s="58"/>
      <c r="AC1632" s="24"/>
      <c r="AD1632" s="26" t="s">
        <v>3489</v>
      </c>
      <c r="AE1632" s="26">
        <v>0</v>
      </c>
      <c r="AF1632" s="26"/>
      <c r="AG1632" s="26"/>
      <c r="AH1632" s="26"/>
      <c r="AI1632" s="26"/>
      <c r="AJ1632" s="26" t="s">
        <v>1631</v>
      </c>
      <c r="AK1632" s="24"/>
      <c r="AL1632" s="24"/>
      <c r="AM1632" s="26"/>
      <c r="AN1632" s="26"/>
      <c r="AO1632" s="26"/>
      <c r="AP1632" s="26"/>
      <c r="AQ1632" s="26"/>
      <c r="AR1632" s="26" t="s">
        <v>129</v>
      </c>
      <c r="AS1632" s="26"/>
      <c r="AT1632" s="26"/>
      <c r="AU1632" s="26" t="s">
        <v>128</v>
      </c>
      <c r="AV1632" s="26" t="s">
        <v>128</v>
      </c>
      <c r="AW1632" s="26" t="s">
        <v>128</v>
      </c>
      <c r="AX1632" s="26" t="s">
        <v>129</v>
      </c>
      <c r="AY1632" s="26"/>
      <c r="AZ1632" s="26" t="s">
        <v>4441</v>
      </c>
      <c r="BA1632" s="41"/>
    </row>
    <row r="1633" spans="1:53" ht="16.05" customHeight="1" x14ac:dyDescent="0.3">
      <c r="A1633" s="23">
        <v>2016</v>
      </c>
      <c r="B1633" s="24" t="s">
        <v>159</v>
      </c>
      <c r="C1633" s="24" t="s">
        <v>160</v>
      </c>
      <c r="D1633" s="24" t="s">
        <v>4442</v>
      </c>
      <c r="E1633" s="25">
        <v>42385</v>
      </c>
      <c r="F1633" s="38">
        <v>0.78833182870370377</v>
      </c>
      <c r="G1633" s="22">
        <v>42385</v>
      </c>
      <c r="H1633" s="37">
        <v>0.83000000000000007</v>
      </c>
      <c r="I1633" s="34" t="s">
        <v>6250</v>
      </c>
      <c r="J1633" s="43">
        <v>41.527000000000001</v>
      </c>
      <c r="K1633" s="43">
        <v>14.599</v>
      </c>
      <c r="L1633" s="56">
        <v>10.199999999999999</v>
      </c>
      <c r="M1633" s="43">
        <v>4.3</v>
      </c>
      <c r="N1633" s="43"/>
      <c r="O1633" s="57"/>
      <c r="P1633" s="57">
        <v>4.5999999999999996</v>
      </c>
      <c r="Q1633" s="57"/>
      <c r="R1633" s="57">
        <v>4.3</v>
      </c>
      <c r="S1633" s="24" t="s">
        <v>5440</v>
      </c>
      <c r="T1633" s="26" t="s">
        <v>497</v>
      </c>
      <c r="U1633" s="24" t="s">
        <v>867</v>
      </c>
      <c r="V1633" s="58"/>
      <c r="W1633" s="58"/>
      <c r="X1633" s="26">
        <v>0</v>
      </c>
      <c r="Y1633" s="26">
        <v>0</v>
      </c>
      <c r="Z1633" s="26">
        <v>0</v>
      </c>
      <c r="AA1633" s="26"/>
      <c r="AB1633" s="58"/>
      <c r="AC1633" s="24"/>
      <c r="AD1633" s="26">
        <v>1</v>
      </c>
      <c r="AE1633" s="26">
        <v>0</v>
      </c>
      <c r="AF1633" s="26"/>
      <c r="AG1633" s="26"/>
      <c r="AH1633" s="26"/>
      <c r="AI1633" s="26"/>
      <c r="AJ1633" s="26" t="s">
        <v>1631</v>
      </c>
      <c r="AK1633" s="24"/>
      <c r="AL1633" s="24"/>
      <c r="AM1633" s="26"/>
      <c r="AN1633" s="26"/>
      <c r="AO1633" s="26"/>
      <c r="AP1633" s="26"/>
      <c r="AQ1633" s="26"/>
      <c r="AR1633" s="26" t="s">
        <v>129</v>
      </c>
      <c r="AS1633" s="26"/>
      <c r="AT1633" s="26"/>
      <c r="AU1633" s="26" t="s">
        <v>128</v>
      </c>
      <c r="AV1633" s="26" t="s">
        <v>128</v>
      </c>
      <c r="AW1633" s="26" t="s">
        <v>128</v>
      </c>
      <c r="AX1633" s="26" t="s">
        <v>129</v>
      </c>
      <c r="AY1633" s="26"/>
      <c r="AZ1633" s="26" t="s">
        <v>4443</v>
      </c>
      <c r="BA1633" s="39" t="s">
        <v>5413</v>
      </c>
    </row>
    <row r="1634" spans="1:53" ht="16.05" customHeight="1" x14ac:dyDescent="0.3">
      <c r="A1634" s="23">
        <v>2016</v>
      </c>
      <c r="B1634" s="24" t="s">
        <v>254</v>
      </c>
      <c r="C1634" s="24" t="s">
        <v>511</v>
      </c>
      <c r="D1634" s="24" t="s">
        <v>4203</v>
      </c>
      <c r="E1634" s="25">
        <v>42390</v>
      </c>
      <c r="F1634" s="38">
        <v>0.57454745370370375</v>
      </c>
      <c r="G1634" s="25">
        <v>42390</v>
      </c>
      <c r="H1634" s="38">
        <v>0.57454745370370375</v>
      </c>
      <c r="I1634" s="34" t="s">
        <v>6252</v>
      </c>
      <c r="J1634" s="43">
        <v>35.54</v>
      </c>
      <c r="K1634" s="43">
        <v>-3.64</v>
      </c>
      <c r="L1634" s="56">
        <v>16.7</v>
      </c>
      <c r="M1634" s="35">
        <v>5.2089999999999996</v>
      </c>
      <c r="N1634" s="43"/>
      <c r="O1634" s="57"/>
      <c r="P1634" s="57">
        <v>5.3</v>
      </c>
      <c r="Q1634" s="57"/>
      <c r="R1634" s="57">
        <v>4.9000000000000004</v>
      </c>
      <c r="S1634" s="24" t="s">
        <v>5332</v>
      </c>
      <c r="T1634" s="26"/>
      <c r="U1634" s="24" t="s">
        <v>867</v>
      </c>
      <c r="V1634" s="58"/>
      <c r="W1634" s="58"/>
      <c r="X1634" s="26">
        <v>0</v>
      </c>
      <c r="Y1634" s="26">
        <v>0</v>
      </c>
      <c r="Z1634" s="26">
        <v>1</v>
      </c>
      <c r="AA1634" s="26"/>
      <c r="AB1634" s="58"/>
      <c r="AC1634" s="24"/>
      <c r="AD1634" s="26">
        <v>2</v>
      </c>
      <c r="AE1634" s="26">
        <v>0</v>
      </c>
      <c r="AF1634" s="26"/>
      <c r="AG1634" s="26"/>
      <c r="AH1634" s="26"/>
      <c r="AI1634" s="26"/>
      <c r="AJ1634" s="26" t="s">
        <v>3476</v>
      </c>
      <c r="AK1634" s="24"/>
      <c r="AL1634" s="24" t="s">
        <v>4445</v>
      </c>
      <c r="AM1634" s="26"/>
      <c r="AN1634" s="26"/>
      <c r="AO1634" s="26"/>
      <c r="AP1634" s="26"/>
      <c r="AQ1634" s="26"/>
      <c r="AR1634" s="26" t="s">
        <v>129</v>
      </c>
      <c r="AS1634" s="26"/>
      <c r="AT1634" s="26"/>
      <c r="AU1634" s="26" t="s">
        <v>128</v>
      </c>
      <c r="AV1634" s="26" t="s">
        <v>128</v>
      </c>
      <c r="AW1634" s="26" t="s">
        <v>128</v>
      </c>
      <c r="AX1634" s="26" t="s">
        <v>129</v>
      </c>
      <c r="AY1634" s="26"/>
      <c r="AZ1634" s="26" t="s">
        <v>4444</v>
      </c>
      <c r="BA1634" s="41"/>
    </row>
    <row r="1635" spans="1:53" ht="16.05" customHeight="1" x14ac:dyDescent="0.3">
      <c r="A1635" s="23">
        <v>2016</v>
      </c>
      <c r="B1635" s="24" t="s">
        <v>187</v>
      </c>
      <c r="C1635" s="24" t="s">
        <v>188</v>
      </c>
      <c r="D1635" s="24" t="s">
        <v>3590</v>
      </c>
      <c r="E1635" s="25">
        <v>42391</v>
      </c>
      <c r="F1635" s="38">
        <v>0.8692777777777777</v>
      </c>
      <c r="G1635" s="22">
        <v>42392</v>
      </c>
      <c r="H1635" s="37">
        <v>1.511574074074074E-2</v>
      </c>
      <c r="I1635" s="34" t="s">
        <v>6250</v>
      </c>
      <c r="J1635" s="43">
        <v>28.2</v>
      </c>
      <c r="K1635" s="43">
        <v>55.18</v>
      </c>
      <c r="L1635" s="56">
        <v>20.8</v>
      </c>
      <c r="M1635" s="35">
        <v>5.1639999999999997</v>
      </c>
      <c r="N1635" s="43"/>
      <c r="O1635" s="57"/>
      <c r="P1635" s="57">
        <v>5.4</v>
      </c>
      <c r="Q1635" s="57"/>
      <c r="R1635" s="57">
        <v>5.4</v>
      </c>
      <c r="S1635" s="24" t="s">
        <v>5359</v>
      </c>
      <c r="T1635" s="26"/>
      <c r="U1635" s="24" t="s">
        <v>867</v>
      </c>
      <c r="V1635" s="58"/>
      <c r="W1635" s="58"/>
      <c r="X1635" s="26">
        <v>0</v>
      </c>
      <c r="Y1635" s="26">
        <v>0</v>
      </c>
      <c r="Z1635" s="26">
        <v>0</v>
      </c>
      <c r="AA1635" s="26"/>
      <c r="AB1635" s="58"/>
      <c r="AC1635" s="24"/>
      <c r="AD1635" s="26" t="s">
        <v>3483</v>
      </c>
      <c r="AE1635" s="26">
        <v>0</v>
      </c>
      <c r="AF1635" s="26"/>
      <c r="AG1635" s="26"/>
      <c r="AH1635" s="26"/>
      <c r="AI1635" s="26"/>
      <c r="AJ1635" s="26" t="s">
        <v>1631</v>
      </c>
      <c r="AK1635" s="24"/>
      <c r="AL1635" s="24"/>
      <c r="AM1635" s="26"/>
      <c r="AN1635" s="26"/>
      <c r="AO1635" s="26"/>
      <c r="AP1635" s="26"/>
      <c r="AQ1635" s="26"/>
      <c r="AR1635" s="26" t="s">
        <v>129</v>
      </c>
      <c r="AS1635" s="26"/>
      <c r="AT1635" s="26"/>
      <c r="AU1635" s="26" t="s">
        <v>128</v>
      </c>
      <c r="AV1635" s="26" t="s">
        <v>128</v>
      </c>
      <c r="AW1635" s="26" t="s">
        <v>128</v>
      </c>
      <c r="AX1635" s="26" t="s">
        <v>129</v>
      </c>
      <c r="AY1635" s="26"/>
      <c r="AZ1635" s="26" t="s">
        <v>4447</v>
      </c>
      <c r="BA1635" s="41"/>
    </row>
    <row r="1636" spans="1:53" ht="16.05" customHeight="1" x14ac:dyDescent="0.3">
      <c r="A1636" s="23">
        <v>2016</v>
      </c>
      <c r="B1636" s="24" t="s">
        <v>143</v>
      </c>
      <c r="C1636" s="24" t="s">
        <v>1236</v>
      </c>
      <c r="D1636" s="24" t="s">
        <v>4448</v>
      </c>
      <c r="E1636" s="25">
        <v>42393</v>
      </c>
      <c r="F1636" s="38">
        <v>0.7739424768518518</v>
      </c>
      <c r="G1636" s="22">
        <v>42393</v>
      </c>
      <c r="H1636" s="37">
        <v>0.89894675925925915</v>
      </c>
      <c r="I1636" s="34" t="s">
        <v>6250</v>
      </c>
      <c r="J1636" s="43">
        <v>7.0259999999999998</v>
      </c>
      <c r="K1636" s="43">
        <v>38.267000000000003</v>
      </c>
      <c r="L1636" s="56">
        <v>0</v>
      </c>
      <c r="M1636" s="43">
        <v>4.29</v>
      </c>
      <c r="N1636" s="43"/>
      <c r="O1636" s="57"/>
      <c r="P1636" s="57">
        <v>4.4000000000000004</v>
      </c>
      <c r="Q1636" s="57">
        <v>3.8</v>
      </c>
      <c r="R1636" s="57">
        <v>4.2</v>
      </c>
      <c r="S1636" s="67" t="s">
        <v>6004</v>
      </c>
      <c r="T1636" s="26"/>
      <c r="U1636" s="24" t="s">
        <v>867</v>
      </c>
      <c r="V1636" s="58"/>
      <c r="W1636" s="58"/>
      <c r="X1636" s="26">
        <v>0</v>
      </c>
      <c r="Y1636" s="26">
        <v>0</v>
      </c>
      <c r="Z1636" s="83" t="s">
        <v>526</v>
      </c>
      <c r="AA1636" s="26"/>
      <c r="AB1636" s="58"/>
      <c r="AC1636" s="24" t="s">
        <v>5999</v>
      </c>
      <c r="AD1636" s="26" t="s">
        <v>3483</v>
      </c>
      <c r="AE1636" s="26">
        <v>0</v>
      </c>
      <c r="AF1636" s="26"/>
      <c r="AG1636" s="26" t="s">
        <v>129</v>
      </c>
      <c r="AH1636" s="26"/>
      <c r="AI1636" s="26"/>
      <c r="AJ1636" s="26" t="s">
        <v>1631</v>
      </c>
      <c r="AK1636" s="24"/>
      <c r="AL1636" s="24" t="s">
        <v>6003</v>
      </c>
      <c r="AM1636" s="26"/>
      <c r="AN1636" s="26"/>
      <c r="AO1636" s="26"/>
      <c r="AP1636" s="26"/>
      <c r="AQ1636" s="26"/>
      <c r="AR1636" s="26" t="s">
        <v>129</v>
      </c>
      <c r="AS1636" s="26"/>
      <c r="AT1636" s="26"/>
      <c r="AU1636" s="26" t="s">
        <v>128</v>
      </c>
      <c r="AV1636" s="26" t="s">
        <v>128</v>
      </c>
      <c r="AW1636" s="26" t="s">
        <v>128</v>
      </c>
      <c r="AX1636" s="26" t="s">
        <v>129</v>
      </c>
      <c r="AY1636" s="26"/>
      <c r="AZ1636" s="26" t="s">
        <v>4449</v>
      </c>
      <c r="BA1636" s="39" t="s">
        <v>6000</v>
      </c>
    </row>
    <row r="1637" spans="1:53" ht="16.05" customHeight="1" x14ac:dyDescent="0.3">
      <c r="A1637" s="26">
        <v>2016</v>
      </c>
      <c r="B1637" s="24" t="s">
        <v>357</v>
      </c>
      <c r="C1637" s="24" t="s">
        <v>1480</v>
      </c>
      <c r="D1637" s="24" t="s">
        <v>5065</v>
      </c>
      <c r="E1637" s="25">
        <v>42405</v>
      </c>
      <c r="F1637" s="38">
        <v>0.68065104166666668</v>
      </c>
      <c r="G1637" s="22">
        <v>42405</v>
      </c>
      <c r="H1637" s="37">
        <v>0.92023148148148148</v>
      </c>
      <c r="I1637" s="34" t="s">
        <v>6250</v>
      </c>
      <c r="J1637" s="26">
        <v>27.914000000000001</v>
      </c>
      <c r="K1637" s="26">
        <v>85.483999999999995</v>
      </c>
      <c r="L1637" s="26">
        <v>0</v>
      </c>
      <c r="M1637" s="43">
        <v>5.37</v>
      </c>
      <c r="N1637" s="43"/>
      <c r="O1637" s="57"/>
      <c r="P1637" s="57">
        <v>5.2</v>
      </c>
      <c r="Q1637" s="57">
        <v>4</v>
      </c>
      <c r="R1637" s="57">
        <v>5.5</v>
      </c>
      <c r="S1637" s="24" t="s">
        <v>5110</v>
      </c>
      <c r="T1637" s="26" t="s">
        <v>139</v>
      </c>
      <c r="U1637" s="24" t="s">
        <v>867</v>
      </c>
      <c r="V1637" s="26"/>
      <c r="W1637" s="26"/>
      <c r="X1637" s="26">
        <v>1</v>
      </c>
      <c r="Y1637" s="26"/>
      <c r="Z1637" s="26">
        <v>66</v>
      </c>
      <c r="AA1637" s="26"/>
      <c r="AB1637" s="26"/>
      <c r="AC1637" s="24" t="s">
        <v>5660</v>
      </c>
      <c r="AD1637" s="26"/>
      <c r="AE1637" s="26"/>
      <c r="AF1637" s="26"/>
      <c r="AG1637" s="26"/>
      <c r="AH1637" s="26"/>
      <c r="AI1637" s="26"/>
      <c r="AJ1637" s="26" t="s">
        <v>3493</v>
      </c>
      <c r="AK1637" s="26"/>
      <c r="AL1637" s="24" t="s">
        <v>4247</v>
      </c>
      <c r="AM1637" s="41"/>
      <c r="AN1637" s="41"/>
      <c r="AO1637" s="41"/>
      <c r="AP1637" s="41"/>
      <c r="AQ1637" s="41"/>
      <c r="AR1637" s="26" t="s">
        <v>129</v>
      </c>
      <c r="AS1637" s="26"/>
      <c r="AT1637" s="26"/>
      <c r="AU1637" s="26" t="s">
        <v>128</v>
      </c>
      <c r="AV1637" s="26" t="s">
        <v>128</v>
      </c>
      <c r="AW1637" s="26" t="s">
        <v>128</v>
      </c>
      <c r="AX1637" s="26" t="s">
        <v>129</v>
      </c>
      <c r="AY1637" s="26"/>
      <c r="AZ1637" s="26" t="s">
        <v>5020</v>
      </c>
      <c r="BA1637" s="94" t="s">
        <v>5661</v>
      </c>
    </row>
    <row r="1638" spans="1:53" ht="16.05" customHeight="1" x14ac:dyDescent="0.3">
      <c r="A1638" s="23">
        <v>2016</v>
      </c>
      <c r="B1638" s="24" t="s">
        <v>130</v>
      </c>
      <c r="C1638" s="24" t="s">
        <v>131</v>
      </c>
      <c r="D1638" s="24" t="s">
        <v>132</v>
      </c>
      <c r="E1638" s="25">
        <v>42407</v>
      </c>
      <c r="F1638" s="38">
        <v>0.98552106481481483</v>
      </c>
      <c r="G1638" s="22">
        <v>42408</v>
      </c>
      <c r="H1638" s="37">
        <v>0.31885416666666666</v>
      </c>
      <c r="I1638" s="34" t="s">
        <v>6250</v>
      </c>
      <c r="J1638" s="43">
        <v>26.082999999999998</v>
      </c>
      <c r="K1638" s="43">
        <v>99.725999999999999</v>
      </c>
      <c r="L1638" s="56">
        <v>0</v>
      </c>
      <c r="M1638" s="43">
        <v>4.32</v>
      </c>
      <c r="N1638" s="43"/>
      <c r="O1638" s="57"/>
      <c r="P1638" s="57">
        <v>4.3</v>
      </c>
      <c r="Q1638" s="57">
        <v>3</v>
      </c>
      <c r="R1638" s="57">
        <v>4.5</v>
      </c>
      <c r="S1638" s="67" t="s">
        <v>5110</v>
      </c>
      <c r="T1638" s="26"/>
      <c r="U1638" s="24" t="s">
        <v>867</v>
      </c>
      <c r="V1638" s="58"/>
      <c r="W1638" s="58"/>
      <c r="X1638" s="26">
        <v>0</v>
      </c>
      <c r="Y1638" s="26">
        <v>0</v>
      </c>
      <c r="Z1638" s="26">
        <v>0</v>
      </c>
      <c r="AA1638" s="26"/>
      <c r="AB1638" s="58"/>
      <c r="AC1638" s="24"/>
      <c r="AD1638" s="26">
        <v>2391</v>
      </c>
      <c r="AE1638" s="26">
        <v>0</v>
      </c>
      <c r="AF1638" s="26"/>
      <c r="AG1638" s="26"/>
      <c r="AH1638" s="26"/>
      <c r="AI1638" s="26"/>
      <c r="AJ1638" s="26" t="s">
        <v>1631</v>
      </c>
      <c r="AK1638" s="24"/>
      <c r="AL1638" s="24"/>
      <c r="AM1638" s="26"/>
      <c r="AN1638" s="26"/>
      <c r="AO1638" s="26"/>
      <c r="AP1638" s="26"/>
      <c r="AQ1638" s="26"/>
      <c r="AR1638" s="26" t="s">
        <v>129</v>
      </c>
      <c r="AS1638" s="26"/>
      <c r="AT1638" s="26"/>
      <c r="AU1638" s="26" t="s">
        <v>128</v>
      </c>
      <c r="AV1638" s="26" t="s">
        <v>128</v>
      </c>
      <c r="AW1638" s="26" t="s">
        <v>128</v>
      </c>
      <c r="AX1638" s="26" t="s">
        <v>129</v>
      </c>
      <c r="AY1638" s="26"/>
      <c r="AZ1638" s="26" t="s">
        <v>4450</v>
      </c>
      <c r="BA1638" s="41"/>
    </row>
    <row r="1639" spans="1:53" ht="16.05" customHeight="1" x14ac:dyDescent="0.3">
      <c r="A1639" s="23">
        <v>2016</v>
      </c>
      <c r="B1639" s="24" t="s">
        <v>159</v>
      </c>
      <c r="C1639" s="24" t="s">
        <v>160</v>
      </c>
      <c r="D1639" s="24" t="s">
        <v>3474</v>
      </c>
      <c r="E1639" s="25">
        <v>42408</v>
      </c>
      <c r="F1639" s="38">
        <v>0.64980775462962959</v>
      </c>
      <c r="G1639" s="22">
        <v>42408</v>
      </c>
      <c r="H1639" s="37">
        <v>0.69146990740740744</v>
      </c>
      <c r="I1639" s="34" t="s">
        <v>6250</v>
      </c>
      <c r="J1639" s="43">
        <v>36.973999999999997</v>
      </c>
      <c r="K1639" s="43">
        <v>14.868</v>
      </c>
      <c r="L1639" s="56">
        <v>7.4</v>
      </c>
      <c r="M1639" s="43">
        <v>4.2</v>
      </c>
      <c r="N1639" s="43"/>
      <c r="O1639" s="57"/>
      <c r="P1639" s="57">
        <v>4.5</v>
      </c>
      <c r="Q1639" s="57"/>
      <c r="R1639" s="57">
        <v>4.2</v>
      </c>
      <c r="S1639" s="24" t="s">
        <v>5440</v>
      </c>
      <c r="T1639" s="26" t="s">
        <v>497</v>
      </c>
      <c r="U1639" s="24" t="s">
        <v>867</v>
      </c>
      <c r="V1639" s="58"/>
      <c r="W1639" s="58"/>
      <c r="X1639" s="26">
        <v>0</v>
      </c>
      <c r="Y1639" s="26">
        <v>0</v>
      </c>
      <c r="Z1639" s="26">
        <v>0</v>
      </c>
      <c r="AA1639" s="26"/>
      <c r="AB1639" s="58"/>
      <c r="AC1639" s="24"/>
      <c r="AD1639" s="26">
        <v>5</v>
      </c>
      <c r="AE1639" s="26">
        <v>0</v>
      </c>
      <c r="AF1639" s="26"/>
      <c r="AG1639" s="26"/>
      <c r="AH1639" s="26"/>
      <c r="AI1639" s="26"/>
      <c r="AJ1639" s="26" t="s">
        <v>1631</v>
      </c>
      <c r="AK1639" s="24"/>
      <c r="AL1639" s="24"/>
      <c r="AM1639" s="26"/>
      <c r="AN1639" s="26"/>
      <c r="AO1639" s="26"/>
      <c r="AP1639" s="26"/>
      <c r="AQ1639" s="26"/>
      <c r="AR1639" s="26" t="s">
        <v>129</v>
      </c>
      <c r="AS1639" s="26"/>
      <c r="AT1639" s="26"/>
      <c r="AU1639" s="26" t="s">
        <v>128</v>
      </c>
      <c r="AV1639" s="26" t="s">
        <v>128</v>
      </c>
      <c r="AW1639" s="26" t="s">
        <v>128</v>
      </c>
      <c r="AX1639" s="26" t="s">
        <v>129</v>
      </c>
      <c r="AY1639" s="26"/>
      <c r="AZ1639" s="26" t="s">
        <v>4451</v>
      </c>
      <c r="BA1639" s="41"/>
    </row>
    <row r="1640" spans="1:53" ht="16.05" customHeight="1" x14ac:dyDescent="0.3">
      <c r="A1640" s="23">
        <v>2016</v>
      </c>
      <c r="B1640" s="24" t="s">
        <v>148</v>
      </c>
      <c r="C1640" s="24" t="s">
        <v>149</v>
      </c>
      <c r="D1640" s="24" t="s">
        <v>4452</v>
      </c>
      <c r="E1640" s="25">
        <v>42408</v>
      </c>
      <c r="F1640" s="38">
        <v>0.88616898148148149</v>
      </c>
      <c r="G1640" s="22">
        <v>42408</v>
      </c>
      <c r="H1640" s="37">
        <v>0.63616898148148149</v>
      </c>
      <c r="I1640" s="34" t="s">
        <v>6250</v>
      </c>
      <c r="J1640" s="43">
        <v>19.683700000000002</v>
      </c>
      <c r="K1640" s="43">
        <v>-97.415999999999997</v>
      </c>
      <c r="L1640" s="56">
        <v>10</v>
      </c>
      <c r="M1640" s="43">
        <v>4.79</v>
      </c>
      <c r="N1640" s="43"/>
      <c r="O1640" s="57">
        <v>4.5999999999999996</v>
      </c>
      <c r="P1640" s="57">
        <v>4.7</v>
      </c>
      <c r="Q1640" s="57">
        <v>3.8</v>
      </c>
      <c r="R1640" s="57">
        <v>4.5999999999999996</v>
      </c>
      <c r="S1640" s="67" t="s">
        <v>5110</v>
      </c>
      <c r="T1640" s="26"/>
      <c r="U1640" s="24" t="s">
        <v>867</v>
      </c>
      <c r="V1640" s="58"/>
      <c r="W1640" s="58"/>
      <c r="X1640" s="26">
        <v>0</v>
      </c>
      <c r="Y1640" s="26">
        <v>0</v>
      </c>
      <c r="Z1640" s="26">
        <v>0</v>
      </c>
      <c r="AA1640" s="26"/>
      <c r="AB1640" s="58"/>
      <c r="AC1640" s="24"/>
      <c r="AD1640" s="26">
        <v>70</v>
      </c>
      <c r="AE1640" s="26">
        <v>10</v>
      </c>
      <c r="AF1640" s="26"/>
      <c r="AG1640" s="26"/>
      <c r="AH1640" s="26"/>
      <c r="AI1640" s="26"/>
      <c r="AJ1640" s="26"/>
      <c r="AK1640" s="24"/>
      <c r="AL1640" s="24" t="s">
        <v>5475</v>
      </c>
      <c r="AM1640" s="26"/>
      <c r="AN1640" s="26"/>
      <c r="AO1640" s="26"/>
      <c r="AP1640" s="26"/>
      <c r="AQ1640" s="26"/>
      <c r="AR1640" s="26" t="s">
        <v>129</v>
      </c>
      <c r="AS1640" s="26"/>
      <c r="AT1640" s="26"/>
      <c r="AU1640" s="26" t="s">
        <v>128</v>
      </c>
      <c r="AV1640" s="26" t="s">
        <v>128</v>
      </c>
      <c r="AW1640" s="26" t="s">
        <v>128</v>
      </c>
      <c r="AX1640" s="26" t="s">
        <v>129</v>
      </c>
      <c r="AY1640" s="26"/>
      <c r="AZ1640" s="26" t="s">
        <v>4453</v>
      </c>
      <c r="BA1640" s="39" t="s">
        <v>5491</v>
      </c>
    </row>
    <row r="1641" spans="1:53" ht="16.05" customHeight="1" x14ac:dyDescent="0.3">
      <c r="A1641" s="23">
        <v>2016</v>
      </c>
      <c r="B1641" s="24" t="s">
        <v>294</v>
      </c>
      <c r="C1641" s="24" t="s">
        <v>304</v>
      </c>
      <c r="D1641" s="24" t="s">
        <v>3649</v>
      </c>
      <c r="E1641" s="25">
        <v>42409</v>
      </c>
      <c r="F1641" s="38">
        <v>2.711342592592593E-2</v>
      </c>
      <c r="G1641" s="22">
        <v>42409</v>
      </c>
      <c r="H1641" s="37">
        <v>0.56878472222222221</v>
      </c>
      <c r="I1641" s="34" t="s">
        <v>6250</v>
      </c>
      <c r="J1641" s="43">
        <v>-41.91</v>
      </c>
      <c r="K1641" s="43">
        <v>173.14</v>
      </c>
      <c r="L1641" s="56">
        <v>52.1</v>
      </c>
      <c r="M1641" s="35">
        <v>5.2190000000000003</v>
      </c>
      <c r="N1641" s="43"/>
      <c r="O1641" s="57"/>
      <c r="P1641" s="57">
        <v>5.3</v>
      </c>
      <c r="Q1641" s="57"/>
      <c r="R1641" s="57">
        <v>5.7</v>
      </c>
      <c r="S1641" s="24" t="s">
        <v>5337</v>
      </c>
      <c r="T1641" s="26" t="s">
        <v>497</v>
      </c>
      <c r="U1641" s="24" t="s">
        <v>867</v>
      </c>
      <c r="V1641" s="58"/>
      <c r="W1641" s="58"/>
      <c r="X1641" s="26">
        <v>0</v>
      </c>
      <c r="Y1641" s="26">
        <v>0</v>
      </c>
      <c r="Z1641" s="26">
        <v>0</v>
      </c>
      <c r="AA1641" s="26"/>
      <c r="AB1641" s="58"/>
      <c r="AC1641" s="24"/>
      <c r="AD1641" s="26">
        <v>1</v>
      </c>
      <c r="AE1641" s="26">
        <v>0</v>
      </c>
      <c r="AF1641" s="26"/>
      <c r="AG1641" s="26"/>
      <c r="AH1641" s="26"/>
      <c r="AI1641" s="26"/>
      <c r="AJ1641" s="26" t="s">
        <v>3476</v>
      </c>
      <c r="AK1641" s="24"/>
      <c r="AL1641" s="24" t="s">
        <v>4455</v>
      </c>
      <c r="AM1641" s="26"/>
      <c r="AN1641" s="26"/>
      <c r="AO1641" s="26"/>
      <c r="AP1641" s="26"/>
      <c r="AQ1641" s="26"/>
      <c r="AR1641" s="26" t="s">
        <v>129</v>
      </c>
      <c r="AS1641" s="26"/>
      <c r="AT1641" s="26"/>
      <c r="AU1641" s="26" t="s">
        <v>128</v>
      </c>
      <c r="AV1641" s="26" t="s">
        <v>128</v>
      </c>
      <c r="AW1641" s="26" t="s">
        <v>128</v>
      </c>
      <c r="AX1641" s="26" t="s">
        <v>129</v>
      </c>
      <c r="AY1641" s="26"/>
      <c r="AZ1641" s="26" t="s">
        <v>4454</v>
      </c>
      <c r="BA1641" s="41"/>
    </row>
    <row r="1642" spans="1:53" ht="16.05" customHeight="1" x14ac:dyDescent="0.3">
      <c r="A1642" s="23">
        <v>2016</v>
      </c>
      <c r="B1642" s="24" t="s">
        <v>254</v>
      </c>
      <c r="C1642" s="24" t="s">
        <v>255</v>
      </c>
      <c r="D1642" s="24" t="s">
        <v>4126</v>
      </c>
      <c r="E1642" s="25">
        <v>42410</v>
      </c>
      <c r="F1642" s="38">
        <v>5.0164930555555563E-2</v>
      </c>
      <c r="G1642" s="22">
        <v>42410</v>
      </c>
      <c r="H1642" s="37">
        <v>9.1828703703703704E-2</v>
      </c>
      <c r="I1642" s="34" t="s">
        <v>6250</v>
      </c>
      <c r="J1642" s="43">
        <v>36.572000000000003</v>
      </c>
      <c r="K1642" s="43">
        <v>3.07</v>
      </c>
      <c r="L1642" s="56">
        <v>0</v>
      </c>
      <c r="M1642" s="43">
        <v>4.79</v>
      </c>
      <c r="N1642" s="43"/>
      <c r="O1642" s="57">
        <v>4.0999999999999996</v>
      </c>
      <c r="P1642" s="57">
        <v>4.7</v>
      </c>
      <c r="Q1642" s="57"/>
      <c r="R1642" s="57">
        <v>4.7</v>
      </c>
      <c r="S1642" s="67" t="s">
        <v>5110</v>
      </c>
      <c r="T1642" s="26"/>
      <c r="U1642" s="24" t="s">
        <v>867</v>
      </c>
      <c r="V1642" s="58"/>
      <c r="W1642" s="58"/>
      <c r="X1642" s="26">
        <v>0</v>
      </c>
      <c r="Y1642" s="26">
        <v>0</v>
      </c>
      <c r="Z1642" s="26"/>
      <c r="AA1642" s="26"/>
      <c r="AB1642" s="58"/>
      <c r="AC1642" s="24"/>
      <c r="AD1642" s="26" t="s">
        <v>3483</v>
      </c>
      <c r="AE1642" s="26">
        <v>0</v>
      </c>
      <c r="AF1642" s="26"/>
      <c r="AG1642" s="26"/>
      <c r="AH1642" s="26"/>
      <c r="AI1642" s="26"/>
      <c r="AJ1642" s="26" t="s">
        <v>3476</v>
      </c>
      <c r="AK1642" s="24"/>
      <c r="AL1642" s="24" t="s">
        <v>4457</v>
      </c>
      <c r="AM1642" s="26"/>
      <c r="AN1642" s="26"/>
      <c r="AO1642" s="26"/>
      <c r="AP1642" s="26"/>
      <c r="AQ1642" s="26"/>
      <c r="AR1642" s="26" t="s">
        <v>129</v>
      </c>
      <c r="AS1642" s="26"/>
      <c r="AT1642" s="26"/>
      <c r="AU1642" s="26" t="s">
        <v>128</v>
      </c>
      <c r="AV1642" s="26" t="s">
        <v>128</v>
      </c>
      <c r="AW1642" s="26" t="s">
        <v>128</v>
      </c>
      <c r="AX1642" s="26" t="s">
        <v>129</v>
      </c>
      <c r="AY1642" s="26"/>
      <c r="AZ1642" s="26" t="s">
        <v>4456</v>
      </c>
      <c r="BA1642" s="41"/>
    </row>
    <row r="1643" spans="1:53" ht="16.05" customHeight="1" x14ac:dyDescent="0.3">
      <c r="A1643" s="23">
        <v>2016</v>
      </c>
      <c r="B1643" s="24" t="s">
        <v>130</v>
      </c>
      <c r="C1643" s="24" t="s">
        <v>131</v>
      </c>
      <c r="D1643" s="24" t="s">
        <v>253</v>
      </c>
      <c r="E1643" s="25">
        <v>42411</v>
      </c>
      <c r="F1643" s="38">
        <v>0.54924560185185178</v>
      </c>
      <c r="G1643" s="22">
        <v>42411</v>
      </c>
      <c r="H1643" s="37">
        <v>0.88258101851851845</v>
      </c>
      <c r="I1643" s="34" t="s">
        <v>6250</v>
      </c>
      <c r="J1643" s="43">
        <v>43.456000000000003</v>
      </c>
      <c r="K1643" s="43">
        <v>82.763000000000005</v>
      </c>
      <c r="L1643" s="56">
        <v>0</v>
      </c>
      <c r="M1643" s="43">
        <v>4.9000000000000004</v>
      </c>
      <c r="N1643" s="43"/>
      <c r="O1643" s="57"/>
      <c r="P1643" s="57">
        <v>4.8</v>
      </c>
      <c r="Q1643" s="57">
        <v>3.7</v>
      </c>
      <c r="R1643" s="57">
        <v>5</v>
      </c>
      <c r="S1643" s="67" t="s">
        <v>5110</v>
      </c>
      <c r="T1643" s="26"/>
      <c r="U1643" s="24" t="s">
        <v>867</v>
      </c>
      <c r="V1643" s="58"/>
      <c r="W1643" s="58"/>
      <c r="X1643" s="26">
        <v>0</v>
      </c>
      <c r="Y1643" s="26">
        <v>0</v>
      </c>
      <c r="Z1643" s="26">
        <v>0</v>
      </c>
      <c r="AA1643" s="26"/>
      <c r="AB1643" s="58"/>
      <c r="AC1643" s="24"/>
      <c r="AD1643" s="26">
        <v>496</v>
      </c>
      <c r="AE1643" s="26">
        <v>0</v>
      </c>
      <c r="AF1643" s="26"/>
      <c r="AG1643" s="26"/>
      <c r="AH1643" s="26"/>
      <c r="AI1643" s="26"/>
      <c r="AJ1643" s="26" t="s">
        <v>1631</v>
      </c>
      <c r="AK1643" s="24"/>
      <c r="AL1643" s="24"/>
      <c r="AM1643" s="26"/>
      <c r="AN1643" s="26"/>
      <c r="AO1643" s="26"/>
      <c r="AP1643" s="26"/>
      <c r="AQ1643" s="26"/>
      <c r="AR1643" s="26" t="s">
        <v>129</v>
      </c>
      <c r="AS1643" s="26"/>
      <c r="AT1643" s="26"/>
      <c r="AU1643" s="26" t="s">
        <v>128</v>
      </c>
      <c r="AV1643" s="26" t="s">
        <v>128</v>
      </c>
      <c r="AW1643" s="26" t="s">
        <v>128</v>
      </c>
      <c r="AX1643" s="26" t="s">
        <v>129</v>
      </c>
      <c r="AY1643" s="26"/>
      <c r="AZ1643" s="26" t="s">
        <v>4458</v>
      </c>
      <c r="BA1643" s="41"/>
    </row>
    <row r="1644" spans="1:53" ht="16.05" customHeight="1" x14ac:dyDescent="0.3">
      <c r="A1644" s="23">
        <v>2016</v>
      </c>
      <c r="B1644" s="24" t="s">
        <v>148</v>
      </c>
      <c r="C1644" s="24" t="s">
        <v>191</v>
      </c>
      <c r="D1644" s="24" t="s">
        <v>3528</v>
      </c>
      <c r="E1644" s="25">
        <v>42413</v>
      </c>
      <c r="F1644" s="38">
        <v>0.71330208333333334</v>
      </c>
      <c r="G1644" s="22">
        <v>42413</v>
      </c>
      <c r="H1644" s="37">
        <v>0.46329861111111109</v>
      </c>
      <c r="I1644" s="34" t="s">
        <v>6250</v>
      </c>
      <c r="J1644" s="43">
        <v>36.64</v>
      </c>
      <c r="K1644" s="43">
        <v>-98.64</v>
      </c>
      <c r="L1644" s="56">
        <v>14.3</v>
      </c>
      <c r="M1644" s="35">
        <v>5.1769999999999996</v>
      </c>
      <c r="N1644" s="43"/>
      <c r="O1644" s="57"/>
      <c r="P1644" s="57">
        <v>4.9000000000000004</v>
      </c>
      <c r="Q1644" s="57"/>
      <c r="R1644" s="57">
        <v>5.0999999999999996</v>
      </c>
      <c r="S1644" s="24" t="s">
        <v>5321</v>
      </c>
      <c r="T1644" s="26" t="s">
        <v>3629</v>
      </c>
      <c r="U1644" s="24" t="s">
        <v>193</v>
      </c>
      <c r="V1644" s="58"/>
      <c r="W1644" s="58"/>
      <c r="X1644" s="26">
        <v>0</v>
      </c>
      <c r="Y1644" s="26">
        <v>0</v>
      </c>
      <c r="Z1644" s="26">
        <v>0</v>
      </c>
      <c r="AA1644" s="26"/>
      <c r="AB1644" s="58"/>
      <c r="AC1644" s="24"/>
      <c r="AD1644" s="26" t="s">
        <v>1050</v>
      </c>
      <c r="AE1644" s="26">
        <v>0</v>
      </c>
      <c r="AF1644" s="26"/>
      <c r="AG1644" s="26"/>
      <c r="AH1644" s="26"/>
      <c r="AI1644" s="26"/>
      <c r="AJ1644" s="26"/>
      <c r="AK1644" s="24" t="s">
        <v>290</v>
      </c>
      <c r="AL1644" s="24"/>
      <c r="AM1644" s="26"/>
      <c r="AN1644" s="26"/>
      <c r="AO1644" s="26"/>
      <c r="AP1644" s="26"/>
      <c r="AQ1644" s="26"/>
      <c r="AR1644" s="26" t="s">
        <v>129</v>
      </c>
      <c r="AS1644" s="26"/>
      <c r="AT1644" s="26"/>
      <c r="AU1644" s="26" t="s">
        <v>128</v>
      </c>
      <c r="AV1644" s="26" t="s">
        <v>128</v>
      </c>
      <c r="AW1644" s="26" t="s">
        <v>128</v>
      </c>
      <c r="AX1644" s="26" t="s">
        <v>129</v>
      </c>
      <c r="AY1644" s="26"/>
      <c r="AZ1644" s="26" t="s">
        <v>4459</v>
      </c>
      <c r="BA1644" s="41"/>
    </row>
    <row r="1645" spans="1:53" ht="16.05" customHeight="1" x14ac:dyDescent="0.3">
      <c r="A1645" s="23">
        <v>2016</v>
      </c>
      <c r="B1645" s="27" t="s">
        <v>159</v>
      </c>
      <c r="C1645" s="27" t="s">
        <v>308</v>
      </c>
      <c r="D1645" s="27" t="s">
        <v>3276</v>
      </c>
      <c r="E1645" s="28">
        <v>42415</v>
      </c>
      <c r="F1645" s="36">
        <v>0.78821759259259261</v>
      </c>
      <c r="G1645" s="22">
        <v>42415</v>
      </c>
      <c r="H1645" s="37">
        <v>0.87155092592592587</v>
      </c>
      <c r="I1645" s="34" t="s">
        <v>6250</v>
      </c>
      <c r="J1645" s="35">
        <v>37.58</v>
      </c>
      <c r="K1645" s="35">
        <v>21.7</v>
      </c>
      <c r="L1645" s="42">
        <v>5</v>
      </c>
      <c r="M1645" s="35">
        <v>5.0999999999999996</v>
      </c>
      <c r="N1645" s="35">
        <v>5.3250000000000002</v>
      </c>
      <c r="O1645" s="44"/>
      <c r="P1645" s="44">
        <v>5.0999999999999996</v>
      </c>
      <c r="Q1645" s="44"/>
      <c r="R1645" s="44"/>
      <c r="S1645" s="27" t="s">
        <v>6187</v>
      </c>
      <c r="T1645" s="23" t="s">
        <v>497</v>
      </c>
      <c r="U1645" s="27"/>
      <c r="V1645" s="46"/>
      <c r="W1645" s="47"/>
      <c r="X1645" s="23">
        <v>0</v>
      </c>
      <c r="Y1645" s="23">
        <v>0</v>
      </c>
      <c r="Z1645" s="23">
        <v>0</v>
      </c>
      <c r="AA1645" s="23">
        <v>4</v>
      </c>
      <c r="AB1645" s="47"/>
      <c r="AC1645" s="27"/>
      <c r="AD1645" s="23">
        <v>39</v>
      </c>
      <c r="AE1645" s="23">
        <v>1</v>
      </c>
      <c r="AF1645" s="23"/>
      <c r="AG1645" s="23"/>
      <c r="AH1645" s="23" t="s">
        <v>129</v>
      </c>
      <c r="AI1645" s="23"/>
      <c r="AJ1645" s="23" t="s">
        <v>43</v>
      </c>
      <c r="AK1645" s="27" t="s">
        <v>100</v>
      </c>
      <c r="AL1645" s="27" t="s">
        <v>6299</v>
      </c>
      <c r="AM1645" s="23"/>
      <c r="AN1645" s="23"/>
      <c r="AO1645" s="23"/>
      <c r="AP1645" s="23"/>
      <c r="AQ1645" s="23"/>
      <c r="AR1645" s="23"/>
      <c r="AS1645" s="23" t="s">
        <v>128</v>
      </c>
      <c r="AT1645" s="23"/>
      <c r="AU1645" s="23" t="s">
        <v>128</v>
      </c>
      <c r="AV1645" s="23" t="s">
        <v>128</v>
      </c>
      <c r="AW1645" s="23" t="s">
        <v>128</v>
      </c>
      <c r="AX1645" s="23" t="s">
        <v>129</v>
      </c>
      <c r="AY1645" s="23"/>
      <c r="AZ1645" s="23" t="s">
        <v>3277</v>
      </c>
      <c r="BA1645" s="45" t="s">
        <v>3278</v>
      </c>
    </row>
    <row r="1646" spans="1:53" ht="16.05" customHeight="1" x14ac:dyDescent="0.3">
      <c r="A1646" s="23">
        <v>2016</v>
      </c>
      <c r="B1646" s="24" t="s">
        <v>148</v>
      </c>
      <c r="C1646" s="24" t="s">
        <v>191</v>
      </c>
      <c r="D1646" s="24" t="s">
        <v>3596</v>
      </c>
      <c r="E1646" s="25">
        <v>42416</v>
      </c>
      <c r="F1646" s="38">
        <v>0.96145717592592594</v>
      </c>
      <c r="G1646" s="22">
        <v>42416</v>
      </c>
      <c r="H1646" s="37">
        <v>0.62812499999999993</v>
      </c>
      <c r="I1646" s="34" t="s">
        <v>6250</v>
      </c>
      <c r="J1646" s="43">
        <v>37.229999999999997</v>
      </c>
      <c r="K1646" s="43">
        <v>-118.5</v>
      </c>
      <c r="L1646" s="56">
        <v>28.9</v>
      </c>
      <c r="M1646" s="35">
        <v>4.9459999999999997</v>
      </c>
      <c r="N1646" s="43"/>
      <c r="O1646" s="57"/>
      <c r="P1646" s="57">
        <v>4.7</v>
      </c>
      <c r="Q1646" s="57"/>
      <c r="R1646" s="57">
        <v>3.9</v>
      </c>
      <c r="S1646" s="24" t="s">
        <v>5346</v>
      </c>
      <c r="T1646" s="26" t="s">
        <v>497</v>
      </c>
      <c r="U1646" s="24" t="s">
        <v>867</v>
      </c>
      <c r="V1646" s="58"/>
      <c r="W1646" s="58"/>
      <c r="X1646" s="26">
        <v>0</v>
      </c>
      <c r="Y1646" s="26">
        <v>0</v>
      </c>
      <c r="Z1646" s="26">
        <v>0</v>
      </c>
      <c r="AA1646" s="26"/>
      <c r="AB1646" s="58"/>
      <c r="AC1646" s="24"/>
      <c r="AD1646" s="26">
        <v>1</v>
      </c>
      <c r="AE1646" s="26">
        <v>0</v>
      </c>
      <c r="AF1646" s="26"/>
      <c r="AG1646" s="26"/>
      <c r="AH1646" s="26"/>
      <c r="AI1646" s="26"/>
      <c r="AJ1646" s="26" t="s">
        <v>1631</v>
      </c>
      <c r="AK1646" s="24" t="s">
        <v>290</v>
      </c>
      <c r="AL1646" s="24"/>
      <c r="AM1646" s="26"/>
      <c r="AN1646" s="26"/>
      <c r="AO1646" s="26"/>
      <c r="AP1646" s="26"/>
      <c r="AQ1646" s="26"/>
      <c r="AR1646" s="26" t="s">
        <v>129</v>
      </c>
      <c r="AS1646" s="26"/>
      <c r="AT1646" s="26"/>
      <c r="AU1646" s="26" t="s">
        <v>128</v>
      </c>
      <c r="AV1646" s="26" t="s">
        <v>128</v>
      </c>
      <c r="AW1646" s="26" t="s">
        <v>128</v>
      </c>
      <c r="AX1646" s="26" t="s">
        <v>129</v>
      </c>
      <c r="AY1646" s="26"/>
      <c r="AZ1646" s="26" t="s">
        <v>4460</v>
      </c>
      <c r="BA1646" s="41"/>
    </row>
    <row r="1647" spans="1:53" ht="16.05" customHeight="1" x14ac:dyDescent="0.3">
      <c r="A1647" s="23">
        <v>2016</v>
      </c>
      <c r="B1647" s="24" t="s">
        <v>269</v>
      </c>
      <c r="C1647" s="24" t="s">
        <v>270</v>
      </c>
      <c r="D1647" s="24" t="s">
        <v>3287</v>
      </c>
      <c r="E1647" s="25">
        <v>42420</v>
      </c>
      <c r="F1647" s="38">
        <v>8.7430555555555553E-2</v>
      </c>
      <c r="G1647" s="22">
        <v>42419</v>
      </c>
      <c r="H1647" s="37">
        <v>0.8790972222222222</v>
      </c>
      <c r="I1647" s="34" t="s">
        <v>6250</v>
      </c>
      <c r="J1647" s="43">
        <v>-15.8</v>
      </c>
      <c r="K1647" s="43">
        <v>-71.7</v>
      </c>
      <c r="L1647" s="56">
        <v>20.2</v>
      </c>
      <c r="M1647" s="35">
        <v>5.12</v>
      </c>
      <c r="N1647" s="43"/>
      <c r="O1647" s="57"/>
      <c r="P1647" s="57">
        <v>5</v>
      </c>
      <c r="Q1647" s="57"/>
      <c r="R1647" s="57">
        <v>5.2</v>
      </c>
      <c r="S1647" s="24" t="s">
        <v>5350</v>
      </c>
      <c r="T1647" s="26"/>
      <c r="U1647" s="24" t="s">
        <v>867</v>
      </c>
      <c r="V1647" s="58"/>
      <c r="W1647" s="58"/>
      <c r="X1647" s="26">
        <v>0</v>
      </c>
      <c r="Y1647" s="26">
        <v>0</v>
      </c>
      <c r="Z1647" s="26">
        <v>3</v>
      </c>
      <c r="AA1647" s="26"/>
      <c r="AB1647" s="58"/>
      <c r="AC1647" s="24"/>
      <c r="AD1647" s="26">
        <v>105</v>
      </c>
      <c r="AE1647" s="26">
        <v>28</v>
      </c>
      <c r="AF1647" s="26"/>
      <c r="AG1647" s="26"/>
      <c r="AH1647" s="26"/>
      <c r="AI1647" s="26"/>
      <c r="AJ1647" s="26" t="s">
        <v>3476</v>
      </c>
      <c r="AK1647" s="24" t="s">
        <v>290</v>
      </c>
      <c r="AL1647" s="24" t="s">
        <v>4392</v>
      </c>
      <c r="AM1647" s="26"/>
      <c r="AN1647" s="26"/>
      <c r="AO1647" s="26"/>
      <c r="AP1647" s="26"/>
      <c r="AQ1647" s="26"/>
      <c r="AR1647" s="26" t="s">
        <v>129</v>
      </c>
      <c r="AS1647" s="26"/>
      <c r="AT1647" s="26"/>
      <c r="AU1647" s="26" t="s">
        <v>128</v>
      </c>
      <c r="AV1647" s="26" t="s">
        <v>128</v>
      </c>
      <c r="AW1647" s="26" t="s">
        <v>128</v>
      </c>
      <c r="AX1647" s="26" t="s">
        <v>129</v>
      </c>
      <c r="AY1647" s="26"/>
      <c r="AZ1647" s="26" t="s">
        <v>4461</v>
      </c>
      <c r="BA1647" s="41"/>
    </row>
    <row r="1648" spans="1:53" ht="16.05" customHeight="1" x14ac:dyDescent="0.3">
      <c r="A1648" s="23">
        <v>2016</v>
      </c>
      <c r="B1648" s="24" t="s">
        <v>357</v>
      </c>
      <c r="C1648" s="24" t="s">
        <v>1480</v>
      </c>
      <c r="D1648" s="24" t="s">
        <v>4174</v>
      </c>
      <c r="E1648" s="25">
        <v>42421</v>
      </c>
      <c r="F1648" s="38">
        <v>0.75697662037037039</v>
      </c>
      <c r="G1648" s="22">
        <v>42421</v>
      </c>
      <c r="H1648" s="37">
        <v>0.99656250000000002</v>
      </c>
      <c r="I1648" s="34" t="s">
        <v>6250</v>
      </c>
      <c r="J1648" s="43">
        <v>27.808</v>
      </c>
      <c r="K1648" s="43">
        <v>84.631</v>
      </c>
      <c r="L1648" s="56">
        <v>35.700000000000003</v>
      </c>
      <c r="M1648" s="43">
        <v>5.25</v>
      </c>
      <c r="N1648" s="43"/>
      <c r="O1648" s="57"/>
      <c r="P1648" s="57">
        <v>5.0999999999999996</v>
      </c>
      <c r="Q1648" s="57">
        <v>3.7</v>
      </c>
      <c r="R1648" s="57">
        <v>5.5</v>
      </c>
      <c r="S1648" s="67" t="s">
        <v>5110</v>
      </c>
      <c r="T1648" s="26"/>
      <c r="U1648" s="24" t="s">
        <v>867</v>
      </c>
      <c r="V1648" s="58"/>
      <c r="W1648" s="58"/>
      <c r="X1648" s="26">
        <v>0</v>
      </c>
      <c r="Y1648" s="26">
        <v>0</v>
      </c>
      <c r="Z1648" s="26">
        <v>1</v>
      </c>
      <c r="AA1648" s="26"/>
      <c r="AB1648" s="58"/>
      <c r="AC1648" s="24"/>
      <c r="AD1648" s="26" t="s">
        <v>1050</v>
      </c>
      <c r="AE1648" s="26">
        <v>0</v>
      </c>
      <c r="AF1648" s="26"/>
      <c r="AG1648" s="26"/>
      <c r="AH1648" s="26"/>
      <c r="AI1648" s="26"/>
      <c r="AJ1648" s="26" t="s">
        <v>3599</v>
      </c>
      <c r="AK1648" s="24"/>
      <c r="AL1648" s="24" t="s">
        <v>4247</v>
      </c>
      <c r="AM1648" s="26"/>
      <c r="AN1648" s="26"/>
      <c r="AO1648" s="26"/>
      <c r="AP1648" s="26"/>
      <c r="AQ1648" s="26"/>
      <c r="AR1648" s="26" t="s">
        <v>129</v>
      </c>
      <c r="AS1648" s="26"/>
      <c r="AT1648" s="26"/>
      <c r="AU1648" s="26" t="s">
        <v>128</v>
      </c>
      <c r="AV1648" s="26" t="s">
        <v>128</v>
      </c>
      <c r="AW1648" s="26" t="s">
        <v>128</v>
      </c>
      <c r="AX1648" s="26" t="s">
        <v>129</v>
      </c>
      <c r="AY1648" s="26"/>
      <c r="AZ1648" s="26" t="s">
        <v>4462</v>
      </c>
      <c r="BA1648" s="41"/>
    </row>
    <row r="1649" spans="1:53" ht="16.05" customHeight="1" x14ac:dyDescent="0.3">
      <c r="A1649" s="23">
        <v>2016</v>
      </c>
      <c r="B1649" s="24" t="s">
        <v>1089</v>
      </c>
      <c r="C1649" s="24" t="s">
        <v>1090</v>
      </c>
      <c r="D1649" s="24" t="s">
        <v>4463</v>
      </c>
      <c r="E1649" s="25">
        <v>42423</v>
      </c>
      <c r="F1649" s="38">
        <v>0.77460127314814819</v>
      </c>
      <c r="G1649" s="22">
        <v>42423</v>
      </c>
      <c r="H1649" s="37">
        <v>0.64960648148148148</v>
      </c>
      <c r="I1649" s="34" t="s">
        <v>6250</v>
      </c>
      <c r="J1649" s="43">
        <v>-8.0969999999999995</v>
      </c>
      <c r="K1649" s="43">
        <v>-36.529000000000003</v>
      </c>
      <c r="L1649" s="56">
        <v>0</v>
      </c>
      <c r="M1649" s="43">
        <v>3.9710000000000001</v>
      </c>
      <c r="N1649" s="43"/>
      <c r="O1649" s="57">
        <v>4.2</v>
      </c>
      <c r="P1649" s="57">
        <v>3.9</v>
      </c>
      <c r="Q1649" s="57"/>
      <c r="R1649" s="57">
        <v>3.8</v>
      </c>
      <c r="S1649" s="24" t="s">
        <v>6060</v>
      </c>
      <c r="T1649" s="26"/>
      <c r="U1649" s="24" t="s">
        <v>867</v>
      </c>
      <c r="V1649" s="58"/>
      <c r="W1649" s="58"/>
      <c r="X1649" s="26">
        <v>0</v>
      </c>
      <c r="Y1649" s="26">
        <v>0</v>
      </c>
      <c r="Z1649" s="26">
        <v>0</v>
      </c>
      <c r="AA1649" s="26"/>
      <c r="AB1649" s="58"/>
      <c r="AC1649" s="24"/>
      <c r="AD1649" s="26" t="s">
        <v>3483</v>
      </c>
      <c r="AE1649" s="26">
        <v>0</v>
      </c>
      <c r="AF1649" s="26"/>
      <c r="AG1649" s="26"/>
      <c r="AH1649" s="26"/>
      <c r="AI1649" s="26"/>
      <c r="AJ1649" s="26" t="s">
        <v>1631</v>
      </c>
      <c r="AK1649" s="24"/>
      <c r="AL1649" s="24"/>
      <c r="AM1649" s="26"/>
      <c r="AN1649" s="26"/>
      <c r="AO1649" s="26"/>
      <c r="AP1649" s="26"/>
      <c r="AQ1649" s="26"/>
      <c r="AR1649" s="26" t="s">
        <v>129</v>
      </c>
      <c r="AS1649" s="26"/>
      <c r="AT1649" s="26"/>
      <c r="AU1649" s="26" t="s">
        <v>128</v>
      </c>
      <c r="AV1649" s="26" t="s">
        <v>128</v>
      </c>
      <c r="AW1649" s="26" t="s">
        <v>128</v>
      </c>
      <c r="AX1649" s="26" t="s">
        <v>129</v>
      </c>
      <c r="AY1649" s="26"/>
      <c r="AZ1649" s="26" t="s">
        <v>4464</v>
      </c>
      <c r="BA1649" s="41"/>
    </row>
    <row r="1650" spans="1:53" ht="16.05" customHeight="1" x14ac:dyDescent="0.3">
      <c r="A1650" s="23">
        <v>2016</v>
      </c>
      <c r="B1650" s="24" t="s">
        <v>218</v>
      </c>
      <c r="C1650" s="24" t="s">
        <v>426</v>
      </c>
      <c r="D1650" s="24" t="s">
        <v>4465</v>
      </c>
      <c r="E1650" s="25">
        <v>42423</v>
      </c>
      <c r="F1650" s="38">
        <v>0.86640856481481476</v>
      </c>
      <c r="G1650" s="22">
        <v>42424</v>
      </c>
      <c r="H1650" s="37">
        <v>0.24141203703703704</v>
      </c>
      <c r="I1650" s="34" t="s">
        <v>6250</v>
      </c>
      <c r="J1650" s="43">
        <v>1.1299999999999999</v>
      </c>
      <c r="K1650" s="43">
        <v>127.46</v>
      </c>
      <c r="L1650" s="56">
        <v>12</v>
      </c>
      <c r="M1650" s="35">
        <v>5.101</v>
      </c>
      <c r="N1650" s="43"/>
      <c r="O1650" s="57"/>
      <c r="P1650" s="57">
        <v>5.4</v>
      </c>
      <c r="Q1650" s="57"/>
      <c r="R1650" s="57">
        <v>5.0999999999999996</v>
      </c>
      <c r="S1650" s="24" t="s">
        <v>5493</v>
      </c>
      <c r="T1650" s="26" t="s">
        <v>139</v>
      </c>
      <c r="U1650" s="24" t="s">
        <v>867</v>
      </c>
      <c r="V1650" s="58"/>
      <c r="W1650" s="58"/>
      <c r="X1650" s="26">
        <v>0</v>
      </c>
      <c r="Y1650" s="26">
        <v>0</v>
      </c>
      <c r="Z1650" s="26">
        <v>4</v>
      </c>
      <c r="AA1650" s="26"/>
      <c r="AB1650" s="58"/>
      <c r="AC1650" s="24"/>
      <c r="AD1650" s="26">
        <v>182</v>
      </c>
      <c r="AE1650" s="26">
        <v>0</v>
      </c>
      <c r="AF1650" s="26"/>
      <c r="AG1650" s="26"/>
      <c r="AH1650" s="26"/>
      <c r="AI1650" s="26"/>
      <c r="AJ1650" s="26" t="s">
        <v>3493</v>
      </c>
      <c r="AK1650" s="24" t="s">
        <v>290</v>
      </c>
      <c r="AL1650" s="24" t="s">
        <v>4467</v>
      </c>
      <c r="AM1650" s="26"/>
      <c r="AN1650" s="26"/>
      <c r="AO1650" s="26"/>
      <c r="AP1650" s="26"/>
      <c r="AQ1650" s="26"/>
      <c r="AR1650" s="26" t="s">
        <v>129</v>
      </c>
      <c r="AS1650" s="26"/>
      <c r="AT1650" s="26"/>
      <c r="AU1650" s="26" t="s">
        <v>128</v>
      </c>
      <c r="AV1650" s="26" t="s">
        <v>128</v>
      </c>
      <c r="AW1650" s="26" t="s">
        <v>128</v>
      </c>
      <c r="AX1650" s="26" t="s">
        <v>129</v>
      </c>
      <c r="AY1650" s="26"/>
      <c r="AZ1650" s="26" t="s">
        <v>4466</v>
      </c>
      <c r="BA1650" s="41"/>
    </row>
    <row r="1651" spans="1:53" ht="16.05" customHeight="1" x14ac:dyDescent="0.3">
      <c r="A1651" s="23">
        <v>2016</v>
      </c>
      <c r="B1651" s="24" t="s">
        <v>130</v>
      </c>
      <c r="C1651" s="24" t="s">
        <v>131</v>
      </c>
      <c r="D1651" s="24" t="s">
        <v>132</v>
      </c>
      <c r="E1651" s="25">
        <v>42434</v>
      </c>
      <c r="F1651" s="38">
        <v>0.47248796296296297</v>
      </c>
      <c r="G1651" s="22">
        <v>42434</v>
      </c>
      <c r="H1651" s="37">
        <v>0.80582175925925925</v>
      </c>
      <c r="I1651" s="34" t="s">
        <v>6250</v>
      </c>
      <c r="J1651" s="43">
        <v>21.741</v>
      </c>
      <c r="K1651" s="43">
        <v>101.34</v>
      </c>
      <c r="L1651" s="56">
        <v>0</v>
      </c>
      <c r="M1651" s="43">
        <v>4.5599999999999996</v>
      </c>
      <c r="N1651" s="43"/>
      <c r="O1651" s="57"/>
      <c r="P1651" s="57">
        <v>4.5</v>
      </c>
      <c r="Q1651" s="57">
        <v>3.7</v>
      </c>
      <c r="R1651" s="57">
        <v>4.5999999999999996</v>
      </c>
      <c r="S1651" s="67" t="s">
        <v>5110</v>
      </c>
      <c r="T1651" s="26"/>
      <c r="U1651" s="24" t="s">
        <v>867</v>
      </c>
      <c r="V1651" s="58"/>
      <c r="W1651" s="58"/>
      <c r="X1651" s="26">
        <v>0</v>
      </c>
      <c r="Y1651" s="26">
        <v>0</v>
      </c>
      <c r="Z1651" s="26">
        <v>0</v>
      </c>
      <c r="AA1651" s="26"/>
      <c r="AB1651" s="58"/>
      <c r="AC1651" s="24"/>
      <c r="AD1651" s="26">
        <v>167</v>
      </c>
      <c r="AE1651" s="26">
        <v>0</v>
      </c>
      <c r="AF1651" s="26"/>
      <c r="AG1651" s="26"/>
      <c r="AH1651" s="26"/>
      <c r="AI1651" s="26"/>
      <c r="AJ1651" s="26" t="s">
        <v>1631</v>
      </c>
      <c r="AK1651" s="24"/>
      <c r="AL1651" s="24"/>
      <c r="AM1651" s="26"/>
      <c r="AN1651" s="26"/>
      <c r="AO1651" s="26"/>
      <c r="AP1651" s="26"/>
      <c r="AQ1651" s="26"/>
      <c r="AR1651" s="26" t="s">
        <v>129</v>
      </c>
      <c r="AS1651" s="26"/>
      <c r="AT1651" s="26"/>
      <c r="AU1651" s="26" t="s">
        <v>128</v>
      </c>
      <c r="AV1651" s="26" t="s">
        <v>128</v>
      </c>
      <c r="AW1651" s="26" t="s">
        <v>128</v>
      </c>
      <c r="AX1651" s="26" t="s">
        <v>129</v>
      </c>
      <c r="AY1651" s="26"/>
      <c r="AZ1651" s="26" t="s">
        <v>4468</v>
      </c>
      <c r="BA1651" s="41"/>
    </row>
    <row r="1652" spans="1:53" ht="16.05" customHeight="1" x14ac:dyDescent="0.3">
      <c r="A1652" s="23">
        <v>2016</v>
      </c>
      <c r="B1652" s="24" t="s">
        <v>130</v>
      </c>
      <c r="C1652" s="24" t="s">
        <v>131</v>
      </c>
      <c r="D1652" s="24" t="s">
        <v>132</v>
      </c>
      <c r="E1652" s="25">
        <v>42436</v>
      </c>
      <c r="F1652" s="38">
        <v>5.8828819444444437E-2</v>
      </c>
      <c r="G1652" s="25">
        <v>42436</v>
      </c>
      <c r="H1652" s="38">
        <v>0.39216435185185183</v>
      </c>
      <c r="I1652" s="34" t="s">
        <v>6250</v>
      </c>
      <c r="J1652" s="43">
        <v>22.498999999999999</v>
      </c>
      <c r="K1652" s="43">
        <v>102.176</v>
      </c>
      <c r="L1652" s="56">
        <v>0</v>
      </c>
      <c r="M1652" s="43">
        <v>4.32</v>
      </c>
      <c r="N1652" s="43"/>
      <c r="O1652" s="57"/>
      <c r="P1652" s="57">
        <v>4.3</v>
      </c>
      <c r="Q1652" s="57">
        <v>3.5</v>
      </c>
      <c r="R1652" s="57">
        <v>4.3</v>
      </c>
      <c r="S1652" s="67" t="s">
        <v>5110</v>
      </c>
      <c r="T1652" s="26"/>
      <c r="U1652" s="24" t="s">
        <v>867</v>
      </c>
      <c r="V1652" s="58"/>
      <c r="W1652" s="58"/>
      <c r="X1652" s="26">
        <v>0</v>
      </c>
      <c r="Y1652" s="26">
        <v>0</v>
      </c>
      <c r="Z1652" s="26">
        <v>0</v>
      </c>
      <c r="AA1652" s="26"/>
      <c r="AB1652" s="58"/>
      <c r="AC1652" s="24"/>
      <c r="AD1652" s="26">
        <v>285</v>
      </c>
      <c r="AE1652" s="26">
        <v>0</v>
      </c>
      <c r="AF1652" s="26"/>
      <c r="AG1652" s="26"/>
      <c r="AH1652" s="26"/>
      <c r="AI1652" s="26"/>
      <c r="AJ1652" s="26" t="s">
        <v>1631</v>
      </c>
      <c r="AK1652" s="24"/>
      <c r="AL1652" s="24"/>
      <c r="AM1652" s="26"/>
      <c r="AN1652" s="26"/>
      <c r="AO1652" s="26"/>
      <c r="AP1652" s="26"/>
      <c r="AQ1652" s="26"/>
      <c r="AR1652" s="26" t="s">
        <v>129</v>
      </c>
      <c r="AS1652" s="26"/>
      <c r="AT1652" s="26"/>
      <c r="AU1652" s="26" t="s">
        <v>128</v>
      </c>
      <c r="AV1652" s="26" t="s">
        <v>128</v>
      </c>
      <c r="AW1652" s="26" t="s">
        <v>128</v>
      </c>
      <c r="AX1652" s="26" t="s">
        <v>129</v>
      </c>
      <c r="AY1652" s="26"/>
      <c r="AZ1652" s="26" t="s">
        <v>4469</v>
      </c>
      <c r="BA1652" s="41"/>
    </row>
    <row r="1653" spans="1:53" ht="16.05" customHeight="1" x14ac:dyDescent="0.3">
      <c r="A1653" s="26">
        <v>2016</v>
      </c>
      <c r="B1653" s="24" t="s">
        <v>130</v>
      </c>
      <c r="C1653" s="24" t="s">
        <v>131</v>
      </c>
      <c r="D1653" s="24" t="s">
        <v>138</v>
      </c>
      <c r="E1653" s="25">
        <v>42438</v>
      </c>
      <c r="F1653" s="38">
        <v>0.92073171296296297</v>
      </c>
      <c r="G1653" s="22">
        <v>42439</v>
      </c>
      <c r="H1653" s="37">
        <v>0.25406250000000002</v>
      </c>
      <c r="I1653" s="34" t="s">
        <v>6250</v>
      </c>
      <c r="J1653" s="26">
        <v>30.425999999999998</v>
      </c>
      <c r="K1653" s="26">
        <v>100.014</v>
      </c>
      <c r="L1653" s="26">
        <v>0</v>
      </c>
      <c r="M1653" s="43">
        <v>4.67</v>
      </c>
      <c r="N1653" s="43"/>
      <c r="O1653" s="57"/>
      <c r="P1653" s="57">
        <v>4.5999999999999996</v>
      </c>
      <c r="Q1653" s="57">
        <v>3.8</v>
      </c>
      <c r="R1653" s="57">
        <v>4.2</v>
      </c>
      <c r="S1653" s="24" t="s">
        <v>5110</v>
      </c>
      <c r="T1653" s="26"/>
      <c r="U1653" s="24" t="s">
        <v>867</v>
      </c>
      <c r="V1653" s="26"/>
      <c r="W1653" s="26"/>
      <c r="X1653" s="26">
        <v>0</v>
      </c>
      <c r="Y1653" s="26">
        <v>0</v>
      </c>
      <c r="Z1653" s="26">
        <v>0</v>
      </c>
      <c r="AA1653" s="26"/>
      <c r="AB1653" s="26"/>
      <c r="AC1653" s="26"/>
      <c r="AD1653" s="26">
        <v>669</v>
      </c>
      <c r="AE1653" s="26">
        <v>0</v>
      </c>
      <c r="AF1653" s="26"/>
      <c r="AG1653" s="26"/>
      <c r="AH1653" s="26"/>
      <c r="AI1653" s="26"/>
      <c r="AJ1653" s="26" t="s">
        <v>1631</v>
      </c>
      <c r="AK1653" s="26"/>
      <c r="AL1653" s="24"/>
      <c r="AM1653" s="41"/>
      <c r="AN1653" s="41"/>
      <c r="AO1653" s="41"/>
      <c r="AP1653" s="41"/>
      <c r="AQ1653" s="41"/>
      <c r="AR1653" s="26" t="s">
        <v>129</v>
      </c>
      <c r="AS1653" s="26"/>
      <c r="AT1653" s="26"/>
      <c r="AU1653" s="26" t="s">
        <v>128</v>
      </c>
      <c r="AV1653" s="26" t="s">
        <v>128</v>
      </c>
      <c r="AW1653" s="26" t="s">
        <v>128</v>
      </c>
      <c r="AX1653" s="26" t="s">
        <v>129</v>
      </c>
      <c r="AY1653" s="26"/>
      <c r="AZ1653" s="26" t="s">
        <v>5022</v>
      </c>
      <c r="BA1653" s="26"/>
    </row>
    <row r="1654" spans="1:53" ht="16.05" customHeight="1" x14ac:dyDescent="0.3">
      <c r="A1654" s="23">
        <v>2016</v>
      </c>
      <c r="B1654" s="24" t="s">
        <v>130</v>
      </c>
      <c r="C1654" s="24" t="s">
        <v>131</v>
      </c>
      <c r="D1654" s="24" t="s">
        <v>256</v>
      </c>
      <c r="E1654" s="25">
        <v>42441</v>
      </c>
      <c r="F1654" s="38">
        <v>0.13484027777777777</v>
      </c>
      <c r="G1654" s="22">
        <v>42441</v>
      </c>
      <c r="H1654" s="37">
        <v>0.46817129629629628</v>
      </c>
      <c r="I1654" s="34" t="s">
        <v>6250</v>
      </c>
      <c r="J1654" s="43">
        <v>35.033000000000001</v>
      </c>
      <c r="K1654" s="43">
        <v>111.075</v>
      </c>
      <c r="L1654" s="56">
        <v>7.7</v>
      </c>
      <c r="M1654" s="43">
        <v>4.9000000000000004</v>
      </c>
      <c r="N1654" s="43"/>
      <c r="O1654" s="57"/>
      <c r="P1654" s="57">
        <v>4.8</v>
      </c>
      <c r="Q1654" s="57">
        <v>3.7</v>
      </c>
      <c r="R1654" s="57">
        <v>4.4000000000000004</v>
      </c>
      <c r="S1654" s="67" t="s">
        <v>5110</v>
      </c>
      <c r="T1654" s="26"/>
      <c r="U1654" s="24" t="s">
        <v>867</v>
      </c>
      <c r="V1654" s="58"/>
      <c r="W1654" s="58"/>
      <c r="X1654" s="26">
        <v>0</v>
      </c>
      <c r="Y1654" s="26">
        <v>0</v>
      </c>
      <c r="Z1654" s="26">
        <v>7</v>
      </c>
      <c r="AA1654" s="26"/>
      <c r="AB1654" s="58"/>
      <c r="AC1654" s="24"/>
      <c r="AD1654" s="26" t="s">
        <v>2152</v>
      </c>
      <c r="AE1654" s="26" t="s">
        <v>232</v>
      </c>
      <c r="AF1654" s="26"/>
      <c r="AG1654" s="26"/>
      <c r="AH1654" s="26"/>
      <c r="AI1654" s="26"/>
      <c r="AJ1654" s="26" t="s">
        <v>1631</v>
      </c>
      <c r="AK1654" s="24"/>
      <c r="AL1654" s="24"/>
      <c r="AM1654" s="26"/>
      <c r="AN1654" s="26"/>
      <c r="AO1654" s="26"/>
      <c r="AP1654" s="26"/>
      <c r="AQ1654" s="26"/>
      <c r="AR1654" s="26" t="s">
        <v>129</v>
      </c>
      <c r="AS1654" s="26"/>
      <c r="AT1654" s="26"/>
      <c r="AU1654" s="26" t="s">
        <v>128</v>
      </c>
      <c r="AV1654" s="26" t="s">
        <v>128</v>
      </c>
      <c r="AW1654" s="26" t="s">
        <v>128</v>
      </c>
      <c r="AX1654" s="26" t="s">
        <v>129</v>
      </c>
      <c r="AY1654" s="26"/>
      <c r="AZ1654" s="26" t="s">
        <v>4470</v>
      </c>
      <c r="BA1654" s="41"/>
    </row>
    <row r="1655" spans="1:53" ht="16.05" customHeight="1" x14ac:dyDescent="0.3">
      <c r="A1655" s="23">
        <v>2016</v>
      </c>
      <c r="B1655" s="24" t="s">
        <v>254</v>
      </c>
      <c r="C1655" s="24" t="s">
        <v>511</v>
      </c>
      <c r="D1655" s="24" t="s">
        <v>4471</v>
      </c>
      <c r="E1655" s="25">
        <v>42441</v>
      </c>
      <c r="F1655" s="38">
        <v>0.62785185185185188</v>
      </c>
      <c r="G1655" s="25">
        <v>42441</v>
      </c>
      <c r="H1655" s="38">
        <v>0.62785185185185188</v>
      </c>
      <c r="I1655" s="34" t="s">
        <v>6252</v>
      </c>
      <c r="J1655" s="43">
        <v>35.54</v>
      </c>
      <c r="K1655" s="43">
        <v>-3.78</v>
      </c>
      <c r="L1655" s="56">
        <v>12.3</v>
      </c>
      <c r="M1655" s="35">
        <v>4.9489999999999998</v>
      </c>
      <c r="N1655" s="43"/>
      <c r="O1655" s="57"/>
      <c r="P1655" s="57">
        <v>5.2</v>
      </c>
      <c r="Q1655" s="57"/>
      <c r="R1655" s="57">
        <v>4.8</v>
      </c>
      <c r="S1655" s="24" t="s">
        <v>5346</v>
      </c>
      <c r="T1655" s="26"/>
      <c r="U1655" s="24" t="s">
        <v>867</v>
      </c>
      <c r="V1655" s="58"/>
      <c r="W1655" s="58"/>
      <c r="X1655" s="26">
        <v>0</v>
      </c>
      <c r="Y1655" s="26">
        <v>0</v>
      </c>
      <c r="Z1655" s="26">
        <v>0</v>
      </c>
      <c r="AA1655" s="26"/>
      <c r="AB1655" s="58"/>
      <c r="AC1655" s="24"/>
      <c r="AD1655" s="26" t="s">
        <v>3489</v>
      </c>
      <c r="AE1655" s="26">
        <v>0</v>
      </c>
      <c r="AF1655" s="26"/>
      <c r="AG1655" s="26"/>
      <c r="AH1655" s="26"/>
      <c r="AI1655" s="26"/>
      <c r="AJ1655" s="26" t="s">
        <v>390</v>
      </c>
      <c r="AK1655" s="24" t="s">
        <v>102</v>
      </c>
      <c r="AL1655" s="24" t="s">
        <v>4473</v>
      </c>
      <c r="AM1655" s="26"/>
      <c r="AN1655" s="26"/>
      <c r="AO1655" s="26"/>
      <c r="AP1655" s="26"/>
      <c r="AQ1655" s="26"/>
      <c r="AR1655" s="26" t="s">
        <v>129</v>
      </c>
      <c r="AS1655" s="26"/>
      <c r="AT1655" s="26"/>
      <c r="AU1655" s="26" t="s">
        <v>128</v>
      </c>
      <c r="AV1655" s="26" t="s">
        <v>128</v>
      </c>
      <c r="AW1655" s="26" t="s">
        <v>128</v>
      </c>
      <c r="AX1655" s="26" t="s">
        <v>129</v>
      </c>
      <c r="AY1655" s="26"/>
      <c r="AZ1655" s="26" t="s">
        <v>4472</v>
      </c>
      <c r="BA1655" s="41"/>
    </row>
    <row r="1656" spans="1:53" ht="16.05" customHeight="1" x14ac:dyDescent="0.3">
      <c r="A1656" s="23">
        <v>2016</v>
      </c>
      <c r="B1656" s="24" t="s">
        <v>254</v>
      </c>
      <c r="C1656" s="24" t="s">
        <v>511</v>
      </c>
      <c r="D1656" s="24" t="s">
        <v>4471</v>
      </c>
      <c r="E1656" s="25">
        <v>42444</v>
      </c>
      <c r="F1656" s="38">
        <v>0.19490856481481481</v>
      </c>
      <c r="G1656" s="25">
        <v>42444</v>
      </c>
      <c r="H1656" s="38">
        <v>0.19490856481481481</v>
      </c>
      <c r="I1656" s="34" t="s">
        <v>6252</v>
      </c>
      <c r="J1656" s="43">
        <v>35.630000000000003</v>
      </c>
      <c r="K1656" s="43">
        <v>-3.68</v>
      </c>
      <c r="L1656" s="56">
        <v>12</v>
      </c>
      <c r="M1656" s="35">
        <v>5.3150000000000004</v>
      </c>
      <c r="N1656" s="43"/>
      <c r="O1656" s="57"/>
      <c r="P1656" s="57">
        <v>5.6</v>
      </c>
      <c r="Q1656" s="57"/>
      <c r="R1656" s="57">
        <v>5.2</v>
      </c>
      <c r="S1656" s="24" t="s">
        <v>5305</v>
      </c>
      <c r="T1656" s="26"/>
      <c r="U1656" s="24" t="s">
        <v>867</v>
      </c>
      <c r="V1656" s="58"/>
      <c r="W1656" s="58"/>
      <c r="X1656" s="26">
        <v>0</v>
      </c>
      <c r="Y1656" s="26">
        <v>0</v>
      </c>
      <c r="Z1656" s="26">
        <v>0</v>
      </c>
      <c r="AA1656" s="26"/>
      <c r="AB1656" s="58"/>
      <c r="AC1656" s="24"/>
      <c r="AD1656" s="26" t="s">
        <v>3483</v>
      </c>
      <c r="AE1656" s="26">
        <v>0</v>
      </c>
      <c r="AF1656" s="26"/>
      <c r="AG1656" s="26"/>
      <c r="AH1656" s="26"/>
      <c r="AI1656" s="26"/>
      <c r="AJ1656" s="26" t="s">
        <v>390</v>
      </c>
      <c r="AK1656" s="24" t="s">
        <v>102</v>
      </c>
      <c r="AL1656" s="24" t="s">
        <v>4475</v>
      </c>
      <c r="AM1656" s="26"/>
      <c r="AN1656" s="26"/>
      <c r="AO1656" s="26"/>
      <c r="AP1656" s="26"/>
      <c r="AQ1656" s="26"/>
      <c r="AR1656" s="26" t="s">
        <v>129</v>
      </c>
      <c r="AS1656" s="26"/>
      <c r="AT1656" s="26"/>
      <c r="AU1656" s="26" t="s">
        <v>128</v>
      </c>
      <c r="AV1656" s="26" t="s">
        <v>128</v>
      </c>
      <c r="AW1656" s="26" t="s">
        <v>128</v>
      </c>
      <c r="AX1656" s="26" t="s">
        <v>129</v>
      </c>
      <c r="AY1656" s="26"/>
      <c r="AZ1656" s="26" t="s">
        <v>4474</v>
      </c>
      <c r="BA1656" s="41"/>
    </row>
    <row r="1657" spans="1:53" ht="16.05" customHeight="1" x14ac:dyDescent="0.3">
      <c r="A1657" s="23">
        <v>2016</v>
      </c>
      <c r="B1657" s="24" t="s">
        <v>254</v>
      </c>
      <c r="C1657" s="24" t="s">
        <v>511</v>
      </c>
      <c r="D1657" s="24" t="s">
        <v>4471</v>
      </c>
      <c r="E1657" s="25">
        <v>42445</v>
      </c>
      <c r="F1657" s="38">
        <v>0.68581481481481488</v>
      </c>
      <c r="G1657" s="22">
        <v>42445</v>
      </c>
      <c r="H1657" s="37">
        <v>0.68581018518518511</v>
      </c>
      <c r="I1657" s="34" t="s">
        <v>6250</v>
      </c>
      <c r="J1657" s="43">
        <v>35.14</v>
      </c>
      <c r="K1657" s="43">
        <v>-3.67</v>
      </c>
      <c r="L1657" s="56">
        <v>22.6</v>
      </c>
      <c r="M1657" s="35">
        <v>4.8570000000000002</v>
      </c>
      <c r="N1657" s="43"/>
      <c r="O1657" s="57"/>
      <c r="P1657" s="57">
        <v>4.7</v>
      </c>
      <c r="Q1657" s="57"/>
      <c r="R1657" s="57">
        <v>4.5</v>
      </c>
      <c r="S1657" s="24" t="s">
        <v>5542</v>
      </c>
      <c r="T1657" s="26"/>
      <c r="U1657" s="24" t="s">
        <v>867</v>
      </c>
      <c r="V1657" s="58"/>
      <c r="W1657" s="58"/>
      <c r="X1657" s="26">
        <v>0</v>
      </c>
      <c r="Y1657" s="26">
        <v>0</v>
      </c>
      <c r="Z1657" s="26">
        <v>0</v>
      </c>
      <c r="AA1657" s="26"/>
      <c r="AB1657" s="58"/>
      <c r="AC1657" s="24"/>
      <c r="AD1657" s="26" t="s">
        <v>2152</v>
      </c>
      <c r="AE1657" s="26">
        <v>2</v>
      </c>
      <c r="AF1657" s="26"/>
      <c r="AG1657" s="26"/>
      <c r="AH1657" s="26"/>
      <c r="AI1657" s="26"/>
      <c r="AJ1657" s="26" t="s">
        <v>390</v>
      </c>
      <c r="AK1657" s="24" t="s">
        <v>102</v>
      </c>
      <c r="AL1657" s="24" t="s">
        <v>4477</v>
      </c>
      <c r="AM1657" s="26"/>
      <c r="AN1657" s="26"/>
      <c r="AO1657" s="26"/>
      <c r="AP1657" s="26"/>
      <c r="AQ1657" s="26"/>
      <c r="AR1657" s="26" t="s">
        <v>129</v>
      </c>
      <c r="AS1657" s="26"/>
      <c r="AT1657" s="26"/>
      <c r="AU1657" s="26" t="s">
        <v>128</v>
      </c>
      <c r="AV1657" s="26" t="s">
        <v>128</v>
      </c>
      <c r="AW1657" s="26" t="s">
        <v>128</v>
      </c>
      <c r="AX1657" s="26" t="s">
        <v>129</v>
      </c>
      <c r="AY1657" s="26"/>
      <c r="AZ1657" s="26" t="s">
        <v>4476</v>
      </c>
      <c r="BA1657" s="41"/>
    </row>
    <row r="1658" spans="1:53" ht="16.05" customHeight="1" x14ac:dyDescent="0.3">
      <c r="A1658" s="26">
        <v>2016</v>
      </c>
      <c r="B1658" s="24" t="s">
        <v>357</v>
      </c>
      <c r="C1658" s="24" t="s">
        <v>358</v>
      </c>
      <c r="D1658" s="24" t="s">
        <v>727</v>
      </c>
      <c r="E1658" s="25">
        <v>42446</v>
      </c>
      <c r="F1658" s="38">
        <v>0.69925231481481476</v>
      </c>
      <c r="G1658" s="22">
        <v>42447</v>
      </c>
      <c r="H1658" s="37">
        <v>3.2581018518518516E-2</v>
      </c>
      <c r="I1658" s="34" t="s">
        <v>6250</v>
      </c>
      <c r="J1658" s="26">
        <v>34.781999999999996</v>
      </c>
      <c r="K1658" s="26">
        <v>78.456999999999994</v>
      </c>
      <c r="L1658" s="26">
        <v>33</v>
      </c>
      <c r="M1658" s="43">
        <v>4.09</v>
      </c>
      <c r="N1658" s="43"/>
      <c r="O1658" s="57">
        <v>4.0999999999999996</v>
      </c>
      <c r="P1658" s="57">
        <v>4.0999999999999996</v>
      </c>
      <c r="Q1658" s="57"/>
      <c r="R1658" s="57">
        <v>4.5</v>
      </c>
      <c r="S1658" s="24" t="s">
        <v>5110</v>
      </c>
      <c r="T1658" s="26"/>
      <c r="U1658" s="24"/>
      <c r="V1658" s="26"/>
      <c r="W1658" s="26"/>
      <c r="X1658" s="26">
        <v>1</v>
      </c>
      <c r="Y1658" s="26">
        <v>0</v>
      </c>
      <c r="Z1658" s="26">
        <v>1</v>
      </c>
      <c r="AA1658" s="26"/>
      <c r="AB1658" s="26"/>
      <c r="AC1658" s="24" t="s">
        <v>5023</v>
      </c>
      <c r="AD1658" s="26">
        <v>1</v>
      </c>
      <c r="AE1658" s="26">
        <v>0</v>
      </c>
      <c r="AF1658" s="26"/>
      <c r="AG1658" s="26"/>
      <c r="AH1658" s="23" t="s">
        <v>129</v>
      </c>
      <c r="AI1658" s="26"/>
      <c r="AJ1658" s="26" t="s">
        <v>1631</v>
      </c>
      <c r="AK1658" s="26" t="s">
        <v>1164</v>
      </c>
      <c r="AL1658" s="24"/>
      <c r="AM1658" s="41"/>
      <c r="AN1658" s="41"/>
      <c r="AO1658" s="41"/>
      <c r="AP1658" s="41"/>
      <c r="AQ1658" s="41"/>
      <c r="AR1658" s="26" t="s">
        <v>129</v>
      </c>
      <c r="AS1658" s="26"/>
      <c r="AT1658" s="26"/>
      <c r="AU1658" s="26" t="s">
        <v>128</v>
      </c>
      <c r="AV1658" s="26" t="s">
        <v>128</v>
      </c>
      <c r="AW1658" s="26" t="s">
        <v>128</v>
      </c>
      <c r="AX1658" s="26" t="s">
        <v>129</v>
      </c>
      <c r="AY1658" s="26"/>
      <c r="AZ1658" s="26" t="s">
        <v>5024</v>
      </c>
      <c r="BA1658" s="26"/>
    </row>
    <row r="1659" spans="1:53" ht="16.05" customHeight="1" x14ac:dyDescent="0.3">
      <c r="A1659" s="23">
        <v>2016</v>
      </c>
      <c r="B1659" s="24" t="s">
        <v>187</v>
      </c>
      <c r="C1659" s="24" t="s">
        <v>188</v>
      </c>
      <c r="D1659" s="24" t="s">
        <v>4479</v>
      </c>
      <c r="E1659" s="25">
        <v>42458</v>
      </c>
      <c r="F1659" s="38">
        <v>0.15766944444444445</v>
      </c>
      <c r="G1659" s="22">
        <v>42458</v>
      </c>
      <c r="H1659" s="37">
        <v>0.34517361111111117</v>
      </c>
      <c r="I1659" s="34" t="s">
        <v>6250</v>
      </c>
      <c r="J1659" s="43">
        <v>33.96</v>
      </c>
      <c r="K1659" s="43">
        <v>48.235999999999997</v>
      </c>
      <c r="L1659" s="56">
        <v>0</v>
      </c>
      <c r="M1659" s="43">
        <v>4.32</v>
      </c>
      <c r="N1659" s="43"/>
      <c r="O1659" s="57"/>
      <c r="P1659" s="57">
        <v>4.3</v>
      </c>
      <c r="Q1659" s="57">
        <v>3.2</v>
      </c>
      <c r="R1659" s="57">
        <v>4.0999999999999996</v>
      </c>
      <c r="S1659" s="67" t="s">
        <v>5110</v>
      </c>
      <c r="T1659" s="26"/>
      <c r="U1659" s="24" t="s">
        <v>867</v>
      </c>
      <c r="V1659" s="58"/>
      <c r="W1659" s="58"/>
      <c r="X1659" s="26">
        <v>0</v>
      </c>
      <c r="Y1659" s="26">
        <v>0</v>
      </c>
      <c r="Z1659" s="26">
        <v>0</v>
      </c>
      <c r="AA1659" s="26"/>
      <c r="AB1659" s="58"/>
      <c r="AC1659" s="24"/>
      <c r="AD1659" s="26">
        <v>33</v>
      </c>
      <c r="AE1659" s="26">
        <v>0</v>
      </c>
      <c r="AF1659" s="26"/>
      <c r="AG1659" s="26"/>
      <c r="AH1659" s="26"/>
      <c r="AI1659" s="26"/>
      <c r="AJ1659" s="26" t="s">
        <v>1631</v>
      </c>
      <c r="AK1659" s="24"/>
      <c r="AL1659" s="24"/>
      <c r="AM1659" s="26"/>
      <c r="AN1659" s="26"/>
      <c r="AO1659" s="26"/>
      <c r="AP1659" s="26"/>
      <c r="AQ1659" s="26"/>
      <c r="AR1659" s="26" t="s">
        <v>129</v>
      </c>
      <c r="AS1659" s="26"/>
      <c r="AT1659" s="26"/>
      <c r="AU1659" s="26" t="s">
        <v>128</v>
      </c>
      <c r="AV1659" s="26" t="s">
        <v>128</v>
      </c>
      <c r="AW1659" s="26" t="s">
        <v>128</v>
      </c>
      <c r="AX1659" s="26" t="s">
        <v>129</v>
      </c>
      <c r="AY1659" s="26"/>
      <c r="AZ1659" s="26" t="s">
        <v>4480</v>
      </c>
      <c r="BA1659" s="41"/>
    </row>
    <row r="1660" spans="1:53" ht="16.05" customHeight="1" x14ac:dyDescent="0.3">
      <c r="A1660" s="26">
        <v>2016</v>
      </c>
      <c r="B1660" s="24" t="s">
        <v>187</v>
      </c>
      <c r="C1660" s="24" t="s">
        <v>188</v>
      </c>
      <c r="D1660" s="24" t="s">
        <v>5066</v>
      </c>
      <c r="E1660" s="25">
        <v>42460</v>
      </c>
      <c r="F1660" s="38">
        <v>0.30228761574074076</v>
      </c>
      <c r="G1660" s="22">
        <v>42460</v>
      </c>
      <c r="H1660" s="37">
        <v>0.48979166666666668</v>
      </c>
      <c r="I1660" s="34" t="s">
        <v>6250</v>
      </c>
      <c r="J1660" s="26">
        <v>31.866900000000001</v>
      </c>
      <c r="K1660" s="26">
        <v>50.665100000000002</v>
      </c>
      <c r="L1660" s="26">
        <v>10</v>
      </c>
      <c r="M1660" s="35">
        <v>4.9530000000000003</v>
      </c>
      <c r="N1660" s="43"/>
      <c r="O1660" s="57"/>
      <c r="P1660" s="57">
        <v>4.9000000000000004</v>
      </c>
      <c r="Q1660" s="57"/>
      <c r="R1660" s="57">
        <v>5</v>
      </c>
      <c r="S1660" s="24" t="s">
        <v>5346</v>
      </c>
      <c r="T1660" s="26"/>
      <c r="U1660" s="24"/>
      <c r="V1660" s="26"/>
      <c r="W1660" s="26"/>
      <c r="X1660" s="26">
        <v>0</v>
      </c>
      <c r="Y1660" s="26">
        <v>0</v>
      </c>
      <c r="Z1660" s="26">
        <v>0</v>
      </c>
      <c r="AA1660" s="26"/>
      <c r="AB1660" s="26"/>
      <c r="AC1660" s="24"/>
      <c r="AD1660" s="26" t="s">
        <v>1050</v>
      </c>
      <c r="AE1660" s="26">
        <v>0</v>
      </c>
      <c r="AF1660" s="26"/>
      <c r="AG1660" s="26"/>
      <c r="AH1660" s="26"/>
      <c r="AI1660" s="26"/>
      <c r="AJ1660" s="26" t="s">
        <v>3476</v>
      </c>
      <c r="AK1660" s="26"/>
      <c r="AL1660" s="24" t="s">
        <v>5087</v>
      </c>
      <c r="AM1660" s="41"/>
      <c r="AN1660" s="41"/>
      <c r="AO1660" s="41"/>
      <c r="AP1660" s="41"/>
      <c r="AQ1660" s="41"/>
      <c r="AR1660" s="26" t="s">
        <v>129</v>
      </c>
      <c r="AS1660" s="26"/>
      <c r="AT1660" s="26"/>
      <c r="AU1660" s="26" t="s">
        <v>128</v>
      </c>
      <c r="AV1660" s="26" t="s">
        <v>128</v>
      </c>
      <c r="AW1660" s="26" t="s">
        <v>128</v>
      </c>
      <c r="AX1660" s="26" t="s">
        <v>129</v>
      </c>
      <c r="AY1660" s="26"/>
      <c r="AZ1660" s="26" t="s">
        <v>5025</v>
      </c>
      <c r="BA1660" s="26"/>
    </row>
    <row r="1661" spans="1:53" ht="16.05" customHeight="1" x14ac:dyDescent="0.3">
      <c r="A1661" s="23">
        <v>2016</v>
      </c>
      <c r="B1661" s="24" t="s">
        <v>218</v>
      </c>
      <c r="C1661" s="24" t="s">
        <v>426</v>
      </c>
      <c r="D1661" s="24" t="s">
        <v>4436</v>
      </c>
      <c r="E1661" s="25">
        <v>42460</v>
      </c>
      <c r="F1661" s="38">
        <v>0.39914675925925924</v>
      </c>
      <c r="G1661" s="22">
        <v>42460</v>
      </c>
      <c r="H1661" s="37">
        <v>0.73247685185185185</v>
      </c>
      <c r="I1661" s="34" t="s">
        <v>6250</v>
      </c>
      <c r="J1661" s="43">
        <v>-8.4190000000000005</v>
      </c>
      <c r="K1661" s="43">
        <v>116.092</v>
      </c>
      <c r="L1661" s="56">
        <v>43.9</v>
      </c>
      <c r="M1661" s="43">
        <v>4.4400000000000004</v>
      </c>
      <c r="N1661" s="43"/>
      <c r="O1661" s="57"/>
      <c r="P1661" s="57">
        <v>4.4000000000000004</v>
      </c>
      <c r="Q1661" s="57">
        <v>3.6</v>
      </c>
      <c r="R1661" s="57">
        <v>4.5</v>
      </c>
      <c r="S1661" s="67" t="s">
        <v>5110</v>
      </c>
      <c r="T1661" s="26"/>
      <c r="U1661" s="24" t="s">
        <v>867</v>
      </c>
      <c r="V1661" s="58"/>
      <c r="W1661" s="58"/>
      <c r="X1661" s="26">
        <v>0</v>
      </c>
      <c r="Y1661" s="26">
        <v>0</v>
      </c>
      <c r="Z1661" s="26">
        <v>0</v>
      </c>
      <c r="AA1661" s="26"/>
      <c r="AB1661" s="58"/>
      <c r="AC1661" s="24"/>
      <c r="AD1661" s="26">
        <v>44</v>
      </c>
      <c r="AE1661" s="26">
        <v>0</v>
      </c>
      <c r="AF1661" s="26"/>
      <c r="AG1661" s="26"/>
      <c r="AH1661" s="26"/>
      <c r="AI1661" s="26"/>
      <c r="AJ1661" s="26" t="s">
        <v>1631</v>
      </c>
      <c r="AK1661" s="24"/>
      <c r="AL1661" s="24"/>
      <c r="AM1661" s="26"/>
      <c r="AN1661" s="26"/>
      <c r="AO1661" s="26"/>
      <c r="AP1661" s="26"/>
      <c r="AQ1661" s="26"/>
      <c r="AR1661" s="26" t="s">
        <v>129</v>
      </c>
      <c r="AS1661" s="26"/>
      <c r="AT1661" s="26"/>
      <c r="AU1661" s="26" t="s">
        <v>128</v>
      </c>
      <c r="AV1661" s="26" t="s">
        <v>128</v>
      </c>
      <c r="AW1661" s="26" t="s">
        <v>128</v>
      </c>
      <c r="AX1661" s="26" t="s">
        <v>129</v>
      </c>
      <c r="AY1661" s="26"/>
      <c r="AZ1661" s="26" t="s">
        <v>4481</v>
      </c>
      <c r="BA1661" s="41"/>
    </row>
    <row r="1662" spans="1:53" ht="16.05" customHeight="1" x14ac:dyDescent="0.3">
      <c r="A1662" s="23">
        <v>2016</v>
      </c>
      <c r="B1662" s="24" t="s">
        <v>357</v>
      </c>
      <c r="C1662" s="24" t="s">
        <v>1480</v>
      </c>
      <c r="D1662" s="24" t="s">
        <v>4255</v>
      </c>
      <c r="E1662" s="25">
        <v>42469</v>
      </c>
      <c r="F1662" s="38">
        <v>0.55568229166666672</v>
      </c>
      <c r="G1662" s="22">
        <v>42469</v>
      </c>
      <c r="H1662" s="37">
        <v>0.7952662037037036</v>
      </c>
      <c r="I1662" s="34" t="s">
        <v>6250</v>
      </c>
      <c r="J1662" s="43">
        <v>27.471</v>
      </c>
      <c r="K1662" s="43">
        <v>85.08</v>
      </c>
      <c r="L1662" s="56">
        <v>0</v>
      </c>
      <c r="M1662" s="43">
        <v>4.09</v>
      </c>
      <c r="N1662" s="43"/>
      <c r="O1662" s="57">
        <v>3.8</v>
      </c>
      <c r="P1662" s="57">
        <v>4.0999999999999996</v>
      </c>
      <c r="Q1662" s="57"/>
      <c r="R1662" s="57">
        <v>4.5</v>
      </c>
      <c r="S1662" s="67" t="s">
        <v>5110</v>
      </c>
      <c r="T1662" s="26"/>
      <c r="U1662" s="24" t="s">
        <v>867</v>
      </c>
      <c r="V1662" s="58"/>
      <c r="W1662" s="58"/>
      <c r="X1662" s="26">
        <v>0</v>
      </c>
      <c r="Y1662" s="26">
        <v>0</v>
      </c>
      <c r="Z1662" s="26">
        <v>5</v>
      </c>
      <c r="AA1662" s="26"/>
      <c r="AB1662" s="58"/>
      <c r="AC1662" s="24"/>
      <c r="AD1662" s="26" t="s">
        <v>3489</v>
      </c>
      <c r="AE1662" s="26">
        <v>0</v>
      </c>
      <c r="AF1662" s="26"/>
      <c r="AG1662" s="26"/>
      <c r="AH1662" s="26"/>
      <c r="AI1662" s="26"/>
      <c r="AJ1662" s="26" t="s">
        <v>3599</v>
      </c>
      <c r="AK1662" s="24"/>
      <c r="AL1662" s="24" t="s">
        <v>4247</v>
      </c>
      <c r="AM1662" s="26"/>
      <c r="AN1662" s="26"/>
      <c r="AO1662" s="26"/>
      <c r="AP1662" s="26"/>
      <c r="AQ1662" s="26"/>
      <c r="AR1662" s="26" t="s">
        <v>129</v>
      </c>
      <c r="AS1662" s="26"/>
      <c r="AT1662" s="26"/>
      <c r="AU1662" s="26" t="s">
        <v>128</v>
      </c>
      <c r="AV1662" s="26" t="s">
        <v>128</v>
      </c>
      <c r="AW1662" s="26" t="s">
        <v>128</v>
      </c>
      <c r="AX1662" s="26" t="s">
        <v>129</v>
      </c>
      <c r="AY1662" s="26"/>
      <c r="AZ1662" s="26" t="s">
        <v>4482</v>
      </c>
      <c r="BA1662" s="41"/>
    </row>
    <row r="1663" spans="1:53" ht="16.05" customHeight="1" x14ac:dyDescent="0.3">
      <c r="A1663" s="26">
        <v>2016</v>
      </c>
      <c r="B1663" s="24" t="s">
        <v>254</v>
      </c>
      <c r="C1663" s="24" t="s">
        <v>255</v>
      </c>
      <c r="D1663" s="24" t="s">
        <v>4921</v>
      </c>
      <c r="E1663" s="25">
        <v>42470</v>
      </c>
      <c r="F1663" s="38">
        <v>0.74228125</v>
      </c>
      <c r="G1663" s="22">
        <v>42470</v>
      </c>
      <c r="H1663" s="37">
        <v>0.78394675925925927</v>
      </c>
      <c r="I1663" s="34" t="s">
        <v>6250</v>
      </c>
      <c r="J1663" s="26">
        <v>36.29</v>
      </c>
      <c r="K1663" s="26">
        <v>3.35</v>
      </c>
      <c r="L1663" s="26">
        <v>19.5</v>
      </c>
      <c r="M1663" s="35">
        <v>4.9560000000000004</v>
      </c>
      <c r="N1663" s="43"/>
      <c r="O1663" s="57"/>
      <c r="P1663" s="57">
        <v>4.8</v>
      </c>
      <c r="Q1663" s="57"/>
      <c r="R1663" s="57">
        <v>5</v>
      </c>
      <c r="S1663" s="24" t="s">
        <v>5365</v>
      </c>
      <c r="T1663" s="26"/>
      <c r="U1663" s="24" t="s">
        <v>867</v>
      </c>
      <c r="V1663" s="26"/>
      <c r="W1663" s="26"/>
      <c r="X1663" s="26">
        <v>0</v>
      </c>
      <c r="Y1663" s="26">
        <v>0</v>
      </c>
      <c r="Z1663" s="26">
        <v>5</v>
      </c>
      <c r="AA1663" s="26"/>
      <c r="AB1663" s="26"/>
      <c r="AC1663" s="26"/>
      <c r="AD1663" s="26">
        <v>77</v>
      </c>
      <c r="AE1663" s="26">
        <v>0</v>
      </c>
      <c r="AF1663" s="26"/>
      <c r="AG1663" s="26"/>
      <c r="AH1663" s="26"/>
      <c r="AI1663" s="26"/>
      <c r="AJ1663" s="26" t="s">
        <v>3476</v>
      </c>
      <c r="AK1663" s="26"/>
      <c r="AL1663" s="24" t="s">
        <v>4457</v>
      </c>
      <c r="AM1663" s="41"/>
      <c r="AN1663" s="41"/>
      <c r="AO1663" s="41"/>
      <c r="AP1663" s="41"/>
      <c r="AQ1663" s="41"/>
      <c r="AR1663" s="26" t="s">
        <v>129</v>
      </c>
      <c r="AS1663" s="26"/>
      <c r="AT1663" s="26"/>
      <c r="AU1663" s="26" t="s">
        <v>128</v>
      </c>
      <c r="AV1663" s="26" t="s">
        <v>128</v>
      </c>
      <c r="AW1663" s="26" t="s">
        <v>128</v>
      </c>
      <c r="AX1663" s="26" t="s">
        <v>129</v>
      </c>
      <c r="AY1663" s="26"/>
      <c r="AZ1663" s="26" t="s">
        <v>5026</v>
      </c>
      <c r="BA1663" s="26"/>
    </row>
    <row r="1664" spans="1:53" ht="16.05" customHeight="1" x14ac:dyDescent="0.3">
      <c r="A1664" s="23">
        <v>2016</v>
      </c>
      <c r="B1664" s="24" t="s">
        <v>679</v>
      </c>
      <c r="C1664" s="24" t="s">
        <v>680</v>
      </c>
      <c r="D1664" s="24" t="s">
        <v>4483</v>
      </c>
      <c r="E1664" s="25">
        <v>42478</v>
      </c>
      <c r="F1664" s="38">
        <v>0.28210520833333336</v>
      </c>
      <c r="G1664" s="22">
        <v>42478</v>
      </c>
      <c r="H1664" s="37">
        <v>0.40710648148148149</v>
      </c>
      <c r="I1664" s="34" t="s">
        <v>6250</v>
      </c>
      <c r="J1664" s="43">
        <v>42.502000000000002</v>
      </c>
      <c r="K1664" s="43">
        <v>26.021000000000001</v>
      </c>
      <c r="L1664" s="56">
        <v>0</v>
      </c>
      <c r="M1664" s="43">
        <v>4.3019999999999996</v>
      </c>
      <c r="N1664" s="43"/>
      <c r="O1664" s="57"/>
      <c r="P1664" s="57">
        <v>4.3</v>
      </c>
      <c r="Q1664" s="57">
        <v>3.3</v>
      </c>
      <c r="R1664" s="57">
        <v>4.2</v>
      </c>
      <c r="S1664" s="67" t="s">
        <v>6053</v>
      </c>
      <c r="T1664" s="26"/>
      <c r="U1664" s="24" t="s">
        <v>867</v>
      </c>
      <c r="V1664" s="58"/>
      <c r="W1664" s="58"/>
      <c r="X1664" s="26">
        <v>0</v>
      </c>
      <c r="Y1664" s="26">
        <v>0</v>
      </c>
      <c r="Z1664" s="26">
        <v>0</v>
      </c>
      <c r="AA1664" s="26"/>
      <c r="AB1664" s="58"/>
      <c r="AC1664" s="24"/>
      <c r="AD1664" s="26">
        <v>6</v>
      </c>
      <c r="AE1664" s="26">
        <v>0</v>
      </c>
      <c r="AF1664" s="26"/>
      <c r="AG1664" s="26"/>
      <c r="AH1664" s="26"/>
      <c r="AI1664" s="26"/>
      <c r="AJ1664" s="26" t="s">
        <v>1631</v>
      </c>
      <c r="AK1664" s="24"/>
      <c r="AL1664" s="24"/>
      <c r="AM1664" s="26"/>
      <c r="AN1664" s="26"/>
      <c r="AO1664" s="26"/>
      <c r="AP1664" s="26"/>
      <c r="AQ1664" s="26"/>
      <c r="AR1664" s="26" t="s">
        <v>129</v>
      </c>
      <c r="AS1664" s="26"/>
      <c r="AT1664" s="26"/>
      <c r="AU1664" s="26" t="s">
        <v>128</v>
      </c>
      <c r="AV1664" s="26" t="s">
        <v>128</v>
      </c>
      <c r="AW1664" s="26" t="s">
        <v>128</v>
      </c>
      <c r="AX1664" s="26" t="s">
        <v>129</v>
      </c>
      <c r="AY1664" s="26"/>
      <c r="AZ1664" s="26" t="s">
        <v>4484</v>
      </c>
      <c r="BA1664" s="41"/>
    </row>
    <row r="1665" spans="1:53" ht="16.05" customHeight="1" x14ac:dyDescent="0.3">
      <c r="A1665" s="26">
        <v>2016</v>
      </c>
      <c r="B1665" s="24" t="s">
        <v>187</v>
      </c>
      <c r="C1665" s="24" t="s">
        <v>188</v>
      </c>
      <c r="D1665" s="24" t="s">
        <v>5066</v>
      </c>
      <c r="E1665" s="25">
        <v>42486</v>
      </c>
      <c r="F1665" s="38">
        <v>2.3327546296296298E-2</v>
      </c>
      <c r="G1665" s="22">
        <v>42486</v>
      </c>
      <c r="H1665" s="37">
        <v>0.21083333333333332</v>
      </c>
      <c r="I1665" s="34" t="s">
        <v>6250</v>
      </c>
      <c r="J1665" s="26">
        <v>31.773</v>
      </c>
      <c r="K1665" s="26">
        <v>51.098999999999997</v>
      </c>
      <c r="L1665" s="26">
        <v>8</v>
      </c>
      <c r="M1665" s="43">
        <v>4.67</v>
      </c>
      <c r="N1665" s="43"/>
      <c r="O1665" s="57">
        <v>4.3</v>
      </c>
      <c r="P1665" s="57">
        <v>4.5999999999999996</v>
      </c>
      <c r="Q1665" s="57"/>
      <c r="R1665" s="57">
        <v>4.4000000000000004</v>
      </c>
      <c r="S1665" s="24" t="s">
        <v>5110</v>
      </c>
      <c r="T1665" s="26"/>
      <c r="U1665" s="24"/>
      <c r="V1665" s="26"/>
      <c r="W1665" s="26"/>
      <c r="X1665" s="26">
        <v>0</v>
      </c>
      <c r="Y1665" s="26">
        <v>0</v>
      </c>
      <c r="Z1665" s="26">
        <v>0</v>
      </c>
      <c r="AA1665" s="26"/>
      <c r="AB1665" s="26"/>
      <c r="AC1665" s="24"/>
      <c r="AD1665" s="26" t="s">
        <v>3483</v>
      </c>
      <c r="AE1665" s="26">
        <v>0</v>
      </c>
      <c r="AF1665" s="26"/>
      <c r="AG1665" s="26"/>
      <c r="AH1665" s="26"/>
      <c r="AI1665" s="26"/>
      <c r="AJ1665" s="26" t="s">
        <v>3476</v>
      </c>
      <c r="AK1665" s="26"/>
      <c r="AL1665" s="24" t="s">
        <v>5087</v>
      </c>
      <c r="AM1665" s="41"/>
      <c r="AN1665" s="41"/>
      <c r="AO1665" s="41"/>
      <c r="AP1665" s="41"/>
      <c r="AQ1665" s="41"/>
      <c r="AR1665" s="26" t="s">
        <v>129</v>
      </c>
      <c r="AS1665" s="26"/>
      <c r="AT1665" s="26"/>
      <c r="AU1665" s="26" t="s">
        <v>128</v>
      </c>
      <c r="AV1665" s="26" t="s">
        <v>128</v>
      </c>
      <c r="AW1665" s="26" t="s">
        <v>128</v>
      </c>
      <c r="AX1665" s="26" t="s">
        <v>129</v>
      </c>
      <c r="AY1665" s="26"/>
      <c r="AZ1665" s="26" t="s">
        <v>5027</v>
      </c>
      <c r="BA1665" s="26"/>
    </row>
    <row r="1666" spans="1:53" ht="16.05" customHeight="1" x14ac:dyDescent="0.3">
      <c r="A1666" s="23">
        <v>2016</v>
      </c>
      <c r="B1666" s="24" t="s">
        <v>153</v>
      </c>
      <c r="C1666" s="24" t="s">
        <v>154</v>
      </c>
      <c r="D1666" s="24" t="s">
        <v>4488</v>
      </c>
      <c r="E1666" s="25">
        <v>42488</v>
      </c>
      <c r="F1666" s="38">
        <v>0.28252777777777777</v>
      </c>
      <c r="G1666" s="22">
        <v>42488</v>
      </c>
      <c r="H1666" s="37">
        <v>0.36585648148148148</v>
      </c>
      <c r="I1666" s="34" t="s">
        <v>6250</v>
      </c>
      <c r="J1666" s="43">
        <v>46.014000000000003</v>
      </c>
      <c r="K1666" s="43">
        <v>-1.0940000000000001</v>
      </c>
      <c r="L1666" s="56">
        <v>0</v>
      </c>
      <c r="M1666" s="43">
        <v>4.21</v>
      </c>
      <c r="N1666" s="43"/>
      <c r="O1666" s="57"/>
      <c r="P1666" s="57">
        <v>4.2</v>
      </c>
      <c r="Q1666" s="57">
        <v>3</v>
      </c>
      <c r="R1666" s="57">
        <v>4.9000000000000004</v>
      </c>
      <c r="S1666" s="67" t="s">
        <v>5110</v>
      </c>
      <c r="T1666" s="26" t="s">
        <v>497</v>
      </c>
      <c r="U1666" s="24" t="s">
        <v>867</v>
      </c>
      <c r="V1666" s="58"/>
      <c r="W1666" s="58"/>
      <c r="X1666" s="26">
        <v>0</v>
      </c>
      <c r="Y1666" s="26">
        <v>0</v>
      </c>
      <c r="Z1666" s="26">
        <v>0</v>
      </c>
      <c r="AA1666" s="26"/>
      <c r="AB1666" s="58"/>
      <c r="AC1666" s="24"/>
      <c r="AD1666" s="26" t="s">
        <v>3489</v>
      </c>
      <c r="AE1666" s="26">
        <v>0</v>
      </c>
      <c r="AF1666" s="26"/>
      <c r="AG1666" s="26"/>
      <c r="AH1666" s="26"/>
      <c r="AI1666" s="26"/>
      <c r="AJ1666" s="26" t="s">
        <v>1631</v>
      </c>
      <c r="AK1666" s="24"/>
      <c r="AL1666" s="24"/>
      <c r="AM1666" s="26"/>
      <c r="AN1666" s="26"/>
      <c r="AO1666" s="26"/>
      <c r="AP1666" s="26"/>
      <c r="AQ1666" s="26"/>
      <c r="AR1666" s="26" t="s">
        <v>129</v>
      </c>
      <c r="AS1666" s="26"/>
      <c r="AT1666" s="26"/>
      <c r="AU1666" s="26" t="s">
        <v>128</v>
      </c>
      <c r="AV1666" s="26" t="s">
        <v>128</v>
      </c>
      <c r="AW1666" s="26" t="s">
        <v>128</v>
      </c>
      <c r="AX1666" s="26" t="s">
        <v>129</v>
      </c>
      <c r="AY1666" s="26"/>
      <c r="AZ1666" s="26" t="s">
        <v>4489</v>
      </c>
      <c r="BA1666" s="41"/>
    </row>
    <row r="1667" spans="1:53" ht="16.05" customHeight="1" x14ac:dyDescent="0.3">
      <c r="A1667" s="23">
        <v>2016</v>
      </c>
      <c r="B1667" s="24" t="s">
        <v>1089</v>
      </c>
      <c r="C1667" s="24" t="s">
        <v>1090</v>
      </c>
      <c r="D1667" s="24" t="s">
        <v>3921</v>
      </c>
      <c r="E1667" s="25">
        <v>42492</v>
      </c>
      <c r="F1667" s="38">
        <v>0.38976423611111111</v>
      </c>
      <c r="G1667" s="22">
        <v>42492</v>
      </c>
      <c r="H1667" s="37">
        <v>0.26476851851851851</v>
      </c>
      <c r="I1667" s="34" t="s">
        <v>6250</v>
      </c>
      <c r="J1667" s="43">
        <v>-20.041</v>
      </c>
      <c r="K1667" s="43">
        <v>-44.323999999999998</v>
      </c>
      <c r="L1667" s="56">
        <v>0</v>
      </c>
      <c r="M1667" s="43">
        <v>4.306</v>
      </c>
      <c r="N1667" s="43"/>
      <c r="O1667" s="57">
        <v>4.2</v>
      </c>
      <c r="P1667" s="57">
        <v>4.2</v>
      </c>
      <c r="Q1667" s="57"/>
      <c r="R1667" s="57">
        <v>3.7</v>
      </c>
      <c r="S1667" s="67" t="s">
        <v>6056</v>
      </c>
      <c r="T1667" s="26"/>
      <c r="U1667" s="24" t="s">
        <v>867</v>
      </c>
      <c r="V1667" s="58"/>
      <c r="W1667" s="58"/>
      <c r="X1667" s="26">
        <v>0</v>
      </c>
      <c r="Y1667" s="26">
        <v>0</v>
      </c>
      <c r="Z1667" s="26">
        <v>0</v>
      </c>
      <c r="AA1667" s="26"/>
      <c r="AB1667" s="58"/>
      <c r="AC1667" s="24"/>
      <c r="AD1667" s="26" t="s">
        <v>3483</v>
      </c>
      <c r="AE1667" s="26">
        <v>0</v>
      </c>
      <c r="AF1667" s="26"/>
      <c r="AG1667" s="26"/>
      <c r="AH1667" s="26"/>
      <c r="AI1667" s="26"/>
      <c r="AJ1667" s="26" t="s">
        <v>1631</v>
      </c>
      <c r="AK1667" s="24"/>
      <c r="AL1667" s="24"/>
      <c r="AM1667" s="26"/>
      <c r="AN1667" s="26"/>
      <c r="AO1667" s="26"/>
      <c r="AP1667" s="26"/>
      <c r="AQ1667" s="26"/>
      <c r="AR1667" s="26" t="s">
        <v>129</v>
      </c>
      <c r="AS1667" s="26"/>
      <c r="AT1667" s="26"/>
      <c r="AU1667" s="26" t="s">
        <v>128</v>
      </c>
      <c r="AV1667" s="26" t="s">
        <v>128</v>
      </c>
      <c r="AW1667" s="26" t="s">
        <v>128</v>
      </c>
      <c r="AX1667" s="26" t="s">
        <v>129</v>
      </c>
      <c r="AY1667" s="26"/>
      <c r="AZ1667" s="26" t="s">
        <v>4490</v>
      </c>
      <c r="BA1667" s="41"/>
    </row>
    <row r="1668" spans="1:53" ht="16.05" customHeight="1" x14ac:dyDescent="0.3">
      <c r="A1668" s="23">
        <v>2016</v>
      </c>
      <c r="B1668" s="24" t="s">
        <v>130</v>
      </c>
      <c r="C1668" s="24" t="s">
        <v>131</v>
      </c>
      <c r="D1668" s="24" t="s">
        <v>132</v>
      </c>
      <c r="E1668" s="25">
        <v>42494</v>
      </c>
      <c r="F1668" s="38">
        <v>0.32765162037037038</v>
      </c>
      <c r="G1668" s="22">
        <v>42494</v>
      </c>
      <c r="H1668" s="37">
        <v>0.66098379629629633</v>
      </c>
      <c r="I1668" s="34" t="s">
        <v>6250</v>
      </c>
      <c r="J1668" s="43">
        <v>23.315000000000001</v>
      </c>
      <c r="K1668" s="43">
        <v>103.364</v>
      </c>
      <c r="L1668" s="56">
        <v>0</v>
      </c>
      <c r="M1668" s="43">
        <v>4.5599999999999996</v>
      </c>
      <c r="N1668" s="43"/>
      <c r="O1668" s="57"/>
      <c r="P1668" s="57">
        <v>4.5</v>
      </c>
      <c r="Q1668" s="57">
        <v>3.7</v>
      </c>
      <c r="R1668" s="57">
        <v>4.7</v>
      </c>
      <c r="S1668" s="67" t="s">
        <v>5110</v>
      </c>
      <c r="T1668" s="26"/>
      <c r="U1668" s="24" t="s">
        <v>867</v>
      </c>
      <c r="V1668" s="58"/>
      <c r="W1668" s="58"/>
      <c r="X1668" s="26">
        <v>0</v>
      </c>
      <c r="Y1668" s="26">
        <v>0</v>
      </c>
      <c r="Z1668" s="26">
        <v>0</v>
      </c>
      <c r="AA1668" s="26"/>
      <c r="AB1668" s="58"/>
      <c r="AC1668" s="24"/>
      <c r="AD1668" s="26">
        <v>164</v>
      </c>
      <c r="AE1668" s="26">
        <v>1</v>
      </c>
      <c r="AF1668" s="26"/>
      <c r="AG1668" s="26"/>
      <c r="AH1668" s="26"/>
      <c r="AI1668" s="26"/>
      <c r="AJ1668" s="26" t="s">
        <v>1631</v>
      </c>
      <c r="AK1668" s="24" t="s">
        <v>1227</v>
      </c>
      <c r="AL1668" s="24" t="s">
        <v>4492</v>
      </c>
      <c r="AM1668" s="26"/>
      <c r="AN1668" s="26"/>
      <c r="AO1668" s="26"/>
      <c r="AP1668" s="26"/>
      <c r="AQ1668" s="26"/>
      <c r="AR1668" s="26" t="s">
        <v>129</v>
      </c>
      <c r="AS1668" s="26"/>
      <c r="AT1668" s="26"/>
      <c r="AU1668" s="26" t="s">
        <v>128</v>
      </c>
      <c r="AV1668" s="26" t="s">
        <v>128</v>
      </c>
      <c r="AW1668" s="26" t="s">
        <v>128</v>
      </c>
      <c r="AX1668" s="26" t="s">
        <v>129</v>
      </c>
      <c r="AY1668" s="26"/>
      <c r="AZ1668" s="26" t="s">
        <v>4491</v>
      </c>
      <c r="BA1668" s="41"/>
    </row>
    <row r="1669" spans="1:53" ht="16.05" customHeight="1" x14ac:dyDescent="0.3">
      <c r="A1669" s="23">
        <v>2016</v>
      </c>
      <c r="B1669" s="24" t="s">
        <v>159</v>
      </c>
      <c r="C1669" s="24" t="s">
        <v>229</v>
      </c>
      <c r="D1669" s="24" t="s">
        <v>4493</v>
      </c>
      <c r="E1669" s="25">
        <v>42500</v>
      </c>
      <c r="F1669" s="38">
        <v>0.72137685185185185</v>
      </c>
      <c r="G1669" s="22">
        <v>42500</v>
      </c>
      <c r="H1669" s="37">
        <v>0.80471064814814808</v>
      </c>
      <c r="I1669" s="34" t="s">
        <v>6250</v>
      </c>
      <c r="J1669" s="43">
        <v>36.573</v>
      </c>
      <c r="K1669" s="43">
        <v>-5.8540000000000001</v>
      </c>
      <c r="L1669" s="56">
        <v>0</v>
      </c>
      <c r="M1669" s="43">
        <v>4.4359999999999999</v>
      </c>
      <c r="N1669" s="43"/>
      <c r="O1669" s="57"/>
      <c r="P1669" s="57"/>
      <c r="Q1669" s="57">
        <v>3.5</v>
      </c>
      <c r="R1669" s="57">
        <v>4.2</v>
      </c>
      <c r="S1669" s="67" t="s">
        <v>6084</v>
      </c>
      <c r="T1669" s="26" t="s">
        <v>497</v>
      </c>
      <c r="U1669" s="24" t="s">
        <v>867</v>
      </c>
      <c r="V1669" s="58"/>
      <c r="W1669" s="58"/>
      <c r="X1669" s="26">
        <v>0</v>
      </c>
      <c r="Y1669" s="26">
        <v>0</v>
      </c>
      <c r="Z1669" s="26">
        <v>0</v>
      </c>
      <c r="AA1669" s="26"/>
      <c r="AB1669" s="58"/>
      <c r="AC1669" s="24"/>
      <c r="AD1669" s="26" t="s">
        <v>3483</v>
      </c>
      <c r="AE1669" s="26">
        <v>1</v>
      </c>
      <c r="AF1669" s="26"/>
      <c r="AG1669" s="26"/>
      <c r="AH1669" s="26"/>
      <c r="AI1669" s="26"/>
      <c r="AJ1669" s="26" t="s">
        <v>1631</v>
      </c>
      <c r="AK1669" s="24"/>
      <c r="AL1669" s="24"/>
      <c r="AM1669" s="26"/>
      <c r="AN1669" s="26"/>
      <c r="AO1669" s="26"/>
      <c r="AP1669" s="26"/>
      <c r="AQ1669" s="26"/>
      <c r="AR1669" s="26" t="s">
        <v>129</v>
      </c>
      <c r="AS1669" s="26"/>
      <c r="AT1669" s="26"/>
      <c r="AU1669" s="26" t="s">
        <v>128</v>
      </c>
      <c r="AV1669" s="26" t="s">
        <v>128</v>
      </c>
      <c r="AW1669" s="26" t="s">
        <v>128</v>
      </c>
      <c r="AX1669" s="26" t="s">
        <v>129</v>
      </c>
      <c r="AY1669" s="26"/>
      <c r="AZ1669" s="26" t="s">
        <v>4494</v>
      </c>
      <c r="BA1669" s="41"/>
    </row>
    <row r="1670" spans="1:53" ht="16.05" customHeight="1" x14ac:dyDescent="0.3">
      <c r="A1670" s="23">
        <v>2016</v>
      </c>
      <c r="B1670" s="27" t="s">
        <v>130</v>
      </c>
      <c r="C1670" s="27" t="s">
        <v>131</v>
      </c>
      <c r="D1670" s="27" t="s">
        <v>3279</v>
      </c>
      <c r="E1670" s="28">
        <v>42501</v>
      </c>
      <c r="F1670" s="36">
        <v>5.2627314814814814E-2</v>
      </c>
      <c r="G1670" s="22">
        <v>42501</v>
      </c>
      <c r="H1670" s="37">
        <v>0.38596064814814812</v>
      </c>
      <c r="I1670" s="34" t="s">
        <v>6250</v>
      </c>
      <c r="J1670" s="35">
        <v>32.021999999999998</v>
      </c>
      <c r="K1670" s="35">
        <v>95.027000000000001</v>
      </c>
      <c r="L1670" s="42">
        <v>8</v>
      </c>
      <c r="M1670" s="35">
        <v>5.5270000000000001</v>
      </c>
      <c r="N1670" s="35">
        <v>5.2</v>
      </c>
      <c r="O1670" s="44">
        <v>5.2</v>
      </c>
      <c r="P1670" s="44">
        <v>5.5</v>
      </c>
      <c r="Q1670" s="44">
        <v>5.7</v>
      </c>
      <c r="R1670" s="44"/>
      <c r="S1670" s="27" t="s">
        <v>6188</v>
      </c>
      <c r="T1670" s="23" t="s">
        <v>497</v>
      </c>
      <c r="U1670" s="27"/>
      <c r="V1670" s="46">
        <v>18000</v>
      </c>
      <c r="W1670" s="47"/>
      <c r="X1670" s="23"/>
      <c r="Y1670" s="23"/>
      <c r="Z1670" s="50" t="s">
        <v>6300</v>
      </c>
      <c r="AA1670" s="23"/>
      <c r="AB1670" s="47"/>
      <c r="AC1670" s="27"/>
      <c r="AD1670" s="50"/>
      <c r="AE1670" s="50">
        <v>108</v>
      </c>
      <c r="AF1670" s="23" t="s">
        <v>141</v>
      </c>
      <c r="AG1670" s="23" t="s">
        <v>129</v>
      </c>
      <c r="AH1670" s="23" t="s">
        <v>129</v>
      </c>
      <c r="AI1670" s="23"/>
      <c r="AJ1670" s="23" t="s">
        <v>311</v>
      </c>
      <c r="AK1670" s="27" t="s">
        <v>100</v>
      </c>
      <c r="AL1670" s="27"/>
      <c r="AM1670" s="23"/>
      <c r="AN1670" s="23"/>
      <c r="AO1670" s="23"/>
      <c r="AP1670" s="23"/>
      <c r="AQ1670" s="23" t="s">
        <v>129</v>
      </c>
      <c r="AR1670" s="23"/>
      <c r="AS1670" s="23" t="s">
        <v>129</v>
      </c>
      <c r="AT1670" s="23"/>
      <c r="AU1670" s="23" t="s">
        <v>129</v>
      </c>
      <c r="AV1670" s="23" t="s">
        <v>128</v>
      </c>
      <c r="AW1670" s="23" t="s">
        <v>128</v>
      </c>
      <c r="AX1670" s="23" t="s">
        <v>129</v>
      </c>
      <c r="AY1670" s="23"/>
      <c r="AZ1670" s="23" t="s">
        <v>3280</v>
      </c>
      <c r="BA1670" s="39" t="s">
        <v>6301</v>
      </c>
    </row>
    <row r="1671" spans="1:53" ht="16.05" customHeight="1" x14ac:dyDescent="0.3">
      <c r="A1671" s="23">
        <v>2016</v>
      </c>
      <c r="B1671" s="24" t="s">
        <v>357</v>
      </c>
      <c r="C1671" s="24" t="s">
        <v>1480</v>
      </c>
      <c r="D1671" s="24" t="s">
        <v>4255</v>
      </c>
      <c r="E1671" s="25">
        <v>42501</v>
      </c>
      <c r="F1671" s="38">
        <v>0.37003368055555552</v>
      </c>
      <c r="G1671" s="22">
        <v>42501</v>
      </c>
      <c r="H1671" s="37">
        <v>0.60961805555555559</v>
      </c>
      <c r="I1671" s="34" t="s">
        <v>6250</v>
      </c>
      <c r="J1671" s="43">
        <v>28.036000000000001</v>
      </c>
      <c r="K1671" s="43">
        <v>84.659000000000006</v>
      </c>
      <c r="L1671" s="56">
        <v>45.8</v>
      </c>
      <c r="M1671" s="43">
        <v>4.5599999999999996</v>
      </c>
      <c r="N1671" s="43"/>
      <c r="O1671" s="57"/>
      <c r="P1671" s="57">
        <v>4.5</v>
      </c>
      <c r="Q1671" s="57">
        <v>3.2</v>
      </c>
      <c r="R1671" s="57">
        <v>4.5</v>
      </c>
      <c r="S1671" s="67" t="s">
        <v>5110</v>
      </c>
      <c r="T1671" s="26"/>
      <c r="U1671" s="24" t="s">
        <v>867</v>
      </c>
      <c r="V1671" s="58"/>
      <c r="W1671" s="58"/>
      <c r="X1671" s="26">
        <v>0</v>
      </c>
      <c r="Y1671" s="26">
        <v>0</v>
      </c>
      <c r="Z1671" s="26">
        <v>3</v>
      </c>
      <c r="AA1671" s="26"/>
      <c r="AB1671" s="58"/>
      <c r="AC1671" s="24"/>
      <c r="AD1671" s="26"/>
      <c r="AE1671" s="26">
        <v>0</v>
      </c>
      <c r="AF1671" s="26"/>
      <c r="AG1671" s="26"/>
      <c r="AH1671" s="26"/>
      <c r="AI1671" s="26"/>
      <c r="AJ1671" s="26" t="s">
        <v>3599</v>
      </c>
      <c r="AK1671" s="24" t="s">
        <v>290</v>
      </c>
      <c r="AL1671" s="24" t="s">
        <v>4496</v>
      </c>
      <c r="AM1671" s="26"/>
      <c r="AN1671" s="26"/>
      <c r="AO1671" s="26"/>
      <c r="AP1671" s="26"/>
      <c r="AQ1671" s="26"/>
      <c r="AR1671" s="26" t="s">
        <v>129</v>
      </c>
      <c r="AS1671" s="26"/>
      <c r="AT1671" s="26"/>
      <c r="AU1671" s="26" t="s">
        <v>128</v>
      </c>
      <c r="AV1671" s="26" t="s">
        <v>128</v>
      </c>
      <c r="AW1671" s="26" t="s">
        <v>128</v>
      </c>
      <c r="AX1671" s="26" t="s">
        <v>129</v>
      </c>
      <c r="AY1671" s="26"/>
      <c r="AZ1671" s="26" t="s">
        <v>4495</v>
      </c>
      <c r="BA1671" s="41"/>
    </row>
    <row r="1672" spans="1:53" ht="16.05" customHeight="1" x14ac:dyDescent="0.3">
      <c r="A1672" s="23">
        <v>2016</v>
      </c>
      <c r="B1672" s="24" t="s">
        <v>148</v>
      </c>
      <c r="C1672" s="24" t="s">
        <v>149</v>
      </c>
      <c r="D1672" s="24" t="s">
        <v>4415</v>
      </c>
      <c r="E1672" s="25">
        <v>42501</v>
      </c>
      <c r="F1672" s="38">
        <v>0.94120486111111112</v>
      </c>
      <c r="G1672" s="22">
        <v>42501</v>
      </c>
      <c r="H1672" s="37">
        <v>0.73287037037037039</v>
      </c>
      <c r="I1672" s="34" t="s">
        <v>6250</v>
      </c>
      <c r="J1672" s="43">
        <v>20.88</v>
      </c>
      <c r="K1672" s="43">
        <v>-103.51</v>
      </c>
      <c r="L1672" s="56">
        <v>17.399999999999999</v>
      </c>
      <c r="M1672" s="35">
        <v>4.9580000000000002</v>
      </c>
      <c r="N1672" s="43"/>
      <c r="O1672" s="57"/>
      <c r="P1672" s="57">
        <v>4.5</v>
      </c>
      <c r="Q1672" s="57"/>
      <c r="R1672" s="57">
        <v>4.8</v>
      </c>
      <c r="S1672" s="24" t="s">
        <v>5365</v>
      </c>
      <c r="T1672" s="26"/>
      <c r="U1672" s="24" t="s">
        <v>867</v>
      </c>
      <c r="V1672" s="58"/>
      <c r="W1672" s="58"/>
      <c r="X1672" s="26">
        <v>0</v>
      </c>
      <c r="Y1672" s="26">
        <v>0</v>
      </c>
      <c r="Z1672" s="26">
        <v>1</v>
      </c>
      <c r="AA1672" s="26"/>
      <c r="AB1672" s="58"/>
      <c r="AC1672" s="24"/>
      <c r="AD1672" s="26">
        <v>69</v>
      </c>
      <c r="AE1672" s="26">
        <v>2</v>
      </c>
      <c r="AF1672" s="26"/>
      <c r="AG1672" s="26"/>
      <c r="AH1672" s="26"/>
      <c r="AI1672" s="26"/>
      <c r="AJ1672" s="26" t="s">
        <v>1631</v>
      </c>
      <c r="AK1672" s="24"/>
      <c r="AL1672" s="24"/>
      <c r="AM1672" s="26"/>
      <c r="AN1672" s="26"/>
      <c r="AO1672" s="26"/>
      <c r="AP1672" s="26"/>
      <c r="AQ1672" s="26"/>
      <c r="AR1672" s="26" t="s">
        <v>129</v>
      </c>
      <c r="AS1672" s="26"/>
      <c r="AT1672" s="26"/>
      <c r="AU1672" s="26" t="s">
        <v>128</v>
      </c>
      <c r="AV1672" s="26" t="s">
        <v>128</v>
      </c>
      <c r="AW1672" s="26" t="s">
        <v>128</v>
      </c>
      <c r="AX1672" s="26" t="s">
        <v>129</v>
      </c>
      <c r="AY1672" s="26"/>
      <c r="AZ1672" s="26" t="s">
        <v>4497</v>
      </c>
      <c r="BA1672" s="41"/>
    </row>
    <row r="1673" spans="1:53" ht="16.05" customHeight="1" x14ac:dyDescent="0.3">
      <c r="A1673" s="23">
        <v>2016</v>
      </c>
      <c r="B1673" s="24" t="s">
        <v>159</v>
      </c>
      <c r="C1673" s="24" t="s">
        <v>1818</v>
      </c>
      <c r="D1673" s="24" t="s">
        <v>4498</v>
      </c>
      <c r="E1673" s="25">
        <v>42502</v>
      </c>
      <c r="F1673" s="38">
        <v>1.2926273148148147E-2</v>
      </c>
      <c r="G1673" s="22">
        <v>42502</v>
      </c>
      <c r="H1673" s="37">
        <v>0.13792824074074075</v>
      </c>
      <c r="I1673" s="34" t="s">
        <v>6250</v>
      </c>
      <c r="J1673" s="43">
        <v>34.968000000000004</v>
      </c>
      <c r="K1673" s="43">
        <v>33.557000000000002</v>
      </c>
      <c r="L1673" s="56">
        <v>0</v>
      </c>
      <c r="M1673" s="43">
        <v>4.1680000000000001</v>
      </c>
      <c r="N1673" s="43"/>
      <c r="O1673" s="57"/>
      <c r="P1673" s="57">
        <v>4.3</v>
      </c>
      <c r="Q1673" s="57">
        <v>3.1</v>
      </c>
      <c r="R1673" s="57">
        <v>4.2</v>
      </c>
      <c r="S1673" s="24" t="s">
        <v>6075</v>
      </c>
      <c r="T1673" s="26"/>
      <c r="U1673" s="24" t="s">
        <v>867</v>
      </c>
      <c r="V1673" s="58"/>
      <c r="W1673" s="58"/>
      <c r="X1673" s="26">
        <v>0</v>
      </c>
      <c r="Y1673" s="26">
        <v>0</v>
      </c>
      <c r="Z1673" s="26">
        <v>0</v>
      </c>
      <c r="AA1673" s="26"/>
      <c r="AB1673" s="58"/>
      <c r="AC1673" s="24"/>
      <c r="AD1673" s="26">
        <v>1</v>
      </c>
      <c r="AE1673" s="26">
        <v>0</v>
      </c>
      <c r="AF1673" s="26"/>
      <c r="AG1673" s="26"/>
      <c r="AH1673" s="26"/>
      <c r="AI1673" s="26"/>
      <c r="AJ1673" s="26" t="s">
        <v>1631</v>
      </c>
      <c r="AK1673" s="24"/>
      <c r="AL1673" s="24"/>
      <c r="AM1673" s="26"/>
      <c r="AN1673" s="26"/>
      <c r="AO1673" s="26"/>
      <c r="AP1673" s="26"/>
      <c r="AQ1673" s="26"/>
      <c r="AR1673" s="26" t="s">
        <v>129</v>
      </c>
      <c r="AS1673" s="26"/>
      <c r="AT1673" s="26"/>
      <c r="AU1673" s="26" t="s">
        <v>128</v>
      </c>
      <c r="AV1673" s="26" t="s">
        <v>128</v>
      </c>
      <c r="AW1673" s="26" t="s">
        <v>128</v>
      </c>
      <c r="AX1673" s="26" t="s">
        <v>129</v>
      </c>
      <c r="AY1673" s="26"/>
      <c r="AZ1673" s="26" t="s">
        <v>4499</v>
      </c>
      <c r="BA1673" s="41"/>
    </row>
    <row r="1674" spans="1:53" ht="16.05" customHeight="1" x14ac:dyDescent="0.3">
      <c r="A1674" s="26">
        <v>2016</v>
      </c>
      <c r="B1674" s="24" t="s">
        <v>254</v>
      </c>
      <c r="C1674" s="24" t="s">
        <v>255</v>
      </c>
      <c r="D1674" s="24" t="s">
        <v>4921</v>
      </c>
      <c r="E1674" s="25">
        <v>42506</v>
      </c>
      <c r="F1674" s="38">
        <v>0.38823240740740744</v>
      </c>
      <c r="G1674" s="22">
        <v>42506</v>
      </c>
      <c r="H1674" s="37">
        <v>0.42989583333333337</v>
      </c>
      <c r="I1674" s="34" t="s">
        <v>6250</v>
      </c>
      <c r="J1674" s="26">
        <v>36.414000000000001</v>
      </c>
      <c r="K1674" s="26">
        <v>3.4849999999999999</v>
      </c>
      <c r="L1674" s="26">
        <v>0</v>
      </c>
      <c r="M1674" s="43">
        <v>4.79</v>
      </c>
      <c r="N1674" s="43"/>
      <c r="O1674" s="57"/>
      <c r="P1674" s="57">
        <v>4.7</v>
      </c>
      <c r="Q1674" s="57">
        <v>4</v>
      </c>
      <c r="R1674" s="57">
        <v>4.9000000000000004</v>
      </c>
      <c r="S1674" s="24" t="s">
        <v>5110</v>
      </c>
      <c r="T1674" s="26"/>
      <c r="U1674" s="24" t="s">
        <v>867</v>
      </c>
      <c r="V1674" s="26"/>
      <c r="W1674" s="26"/>
      <c r="X1674" s="26">
        <v>0</v>
      </c>
      <c r="Y1674" s="26">
        <v>0</v>
      </c>
      <c r="Z1674" s="26">
        <v>4</v>
      </c>
      <c r="AA1674" s="26"/>
      <c r="AB1674" s="26"/>
      <c r="AC1674" s="26"/>
      <c r="AD1674" s="26"/>
      <c r="AE1674" s="26">
        <v>0</v>
      </c>
      <c r="AF1674" s="26"/>
      <c r="AG1674" s="26"/>
      <c r="AH1674" s="26"/>
      <c r="AI1674" s="26"/>
      <c r="AJ1674" s="26" t="s">
        <v>3476</v>
      </c>
      <c r="AK1674" s="26"/>
      <c r="AL1674" s="24" t="s">
        <v>4457</v>
      </c>
      <c r="AM1674" s="41"/>
      <c r="AN1674" s="41"/>
      <c r="AO1674" s="41"/>
      <c r="AP1674" s="41"/>
      <c r="AQ1674" s="41"/>
      <c r="AR1674" s="26" t="s">
        <v>129</v>
      </c>
      <c r="AS1674" s="26"/>
      <c r="AT1674" s="26"/>
      <c r="AU1674" s="26" t="s">
        <v>128</v>
      </c>
      <c r="AV1674" s="26" t="s">
        <v>128</v>
      </c>
      <c r="AW1674" s="26" t="s">
        <v>128</v>
      </c>
      <c r="AX1674" s="26" t="s">
        <v>129</v>
      </c>
      <c r="AY1674" s="26"/>
      <c r="AZ1674" s="26" t="s">
        <v>5028</v>
      </c>
      <c r="BA1674" s="26"/>
    </row>
    <row r="1675" spans="1:53" ht="16.05" customHeight="1" x14ac:dyDescent="0.3">
      <c r="A1675" s="23">
        <v>2016</v>
      </c>
      <c r="B1675" s="24" t="s">
        <v>598</v>
      </c>
      <c r="C1675" s="24" t="s">
        <v>598</v>
      </c>
      <c r="D1675" s="24" t="s">
        <v>1785</v>
      </c>
      <c r="E1675" s="25">
        <v>42506</v>
      </c>
      <c r="F1675" s="38">
        <v>0.51602430555555556</v>
      </c>
      <c r="G1675" s="22">
        <v>42506</v>
      </c>
      <c r="H1675" s="37">
        <v>0.89103009259259258</v>
      </c>
      <c r="I1675" s="34" t="s">
        <v>6250</v>
      </c>
      <c r="J1675" s="43">
        <v>35.94</v>
      </c>
      <c r="K1675" s="43">
        <v>139.93</v>
      </c>
      <c r="L1675" s="56">
        <v>47.4</v>
      </c>
      <c r="M1675" s="35">
        <v>5.476</v>
      </c>
      <c r="N1675" s="43"/>
      <c r="O1675" s="57"/>
      <c r="P1675" s="57">
        <v>5.4</v>
      </c>
      <c r="Q1675" s="57"/>
      <c r="R1675" s="57">
        <v>5.6</v>
      </c>
      <c r="S1675" s="24" t="s">
        <v>5370</v>
      </c>
      <c r="T1675" s="26" t="s">
        <v>3990</v>
      </c>
      <c r="U1675" s="24" t="s">
        <v>867</v>
      </c>
      <c r="V1675" s="58"/>
      <c r="W1675" s="58"/>
      <c r="X1675" s="26">
        <v>0</v>
      </c>
      <c r="Y1675" s="26">
        <v>0</v>
      </c>
      <c r="Z1675" s="26">
        <v>1</v>
      </c>
      <c r="AA1675" s="26"/>
      <c r="AB1675" s="58"/>
      <c r="AC1675" s="24"/>
      <c r="AD1675" s="26"/>
      <c r="AE1675" s="26">
        <v>0</v>
      </c>
      <c r="AF1675" s="26"/>
      <c r="AG1675" s="26"/>
      <c r="AH1675" s="26"/>
      <c r="AI1675" s="26"/>
      <c r="AJ1675" s="26" t="s">
        <v>1631</v>
      </c>
      <c r="AK1675" s="24" t="s">
        <v>290</v>
      </c>
      <c r="AL1675" s="24" t="s">
        <v>4501</v>
      </c>
      <c r="AM1675" s="26"/>
      <c r="AN1675" s="26"/>
      <c r="AO1675" s="26"/>
      <c r="AP1675" s="26"/>
      <c r="AQ1675" s="26"/>
      <c r="AR1675" s="26" t="s">
        <v>129</v>
      </c>
      <c r="AS1675" s="26"/>
      <c r="AT1675" s="26"/>
      <c r="AU1675" s="26" t="s">
        <v>128</v>
      </c>
      <c r="AV1675" s="26" t="s">
        <v>128</v>
      </c>
      <c r="AW1675" s="26" t="s">
        <v>128</v>
      </c>
      <c r="AX1675" s="26" t="s">
        <v>129</v>
      </c>
      <c r="AY1675" s="26"/>
      <c r="AZ1675" s="26" t="s">
        <v>4500</v>
      </c>
      <c r="BA1675" s="41"/>
    </row>
    <row r="1676" spans="1:53" ht="16.05" customHeight="1" x14ac:dyDescent="0.3">
      <c r="A1676" s="23">
        <v>2016</v>
      </c>
      <c r="B1676" s="27" t="s">
        <v>130</v>
      </c>
      <c r="C1676" s="27" t="s">
        <v>131</v>
      </c>
      <c r="D1676" s="27" t="s">
        <v>3281</v>
      </c>
      <c r="E1676" s="28">
        <v>42507</v>
      </c>
      <c r="F1676" s="36">
        <v>0.70063657407407398</v>
      </c>
      <c r="G1676" s="22">
        <v>42508</v>
      </c>
      <c r="H1676" s="37">
        <v>3.3969907407407407E-2</v>
      </c>
      <c r="I1676" s="34" t="s">
        <v>6250</v>
      </c>
      <c r="J1676" s="35">
        <v>26.047999999999998</v>
      </c>
      <c r="K1676" s="35">
        <v>99.492000000000004</v>
      </c>
      <c r="L1676" s="42">
        <v>54</v>
      </c>
      <c r="M1676" s="35">
        <v>5.0570000000000004</v>
      </c>
      <c r="N1676" s="35"/>
      <c r="O1676" s="44"/>
      <c r="P1676" s="44">
        <v>4.9000000000000004</v>
      </c>
      <c r="Q1676" s="44"/>
      <c r="R1676" s="44"/>
      <c r="S1676" s="27" t="s">
        <v>5372</v>
      </c>
      <c r="T1676" s="23"/>
      <c r="U1676" s="27"/>
      <c r="V1676" s="46"/>
      <c r="W1676" s="47">
        <v>5000</v>
      </c>
      <c r="X1676" s="23">
        <v>2</v>
      </c>
      <c r="Y1676" s="23"/>
      <c r="Z1676" s="23"/>
      <c r="AA1676" s="23"/>
      <c r="AB1676" s="47"/>
      <c r="AC1676" s="24" t="s">
        <v>5969</v>
      </c>
      <c r="AD1676" s="23"/>
      <c r="AE1676" s="23"/>
      <c r="AF1676" s="66">
        <v>60000000</v>
      </c>
      <c r="AG1676" s="23"/>
      <c r="AH1676" s="23"/>
      <c r="AI1676" s="23"/>
      <c r="AJ1676" s="23" t="s">
        <v>1631</v>
      </c>
      <c r="AK1676" s="27" t="s">
        <v>290</v>
      </c>
      <c r="AL1676" s="27" t="s">
        <v>5685</v>
      </c>
      <c r="AM1676" s="23"/>
      <c r="AN1676" s="23"/>
      <c r="AO1676" s="23"/>
      <c r="AP1676" s="23"/>
      <c r="AQ1676" s="23"/>
      <c r="AR1676" s="23"/>
      <c r="AS1676" s="23" t="s">
        <v>128</v>
      </c>
      <c r="AT1676" s="23"/>
      <c r="AU1676" s="23" t="s">
        <v>128</v>
      </c>
      <c r="AV1676" s="23" t="s">
        <v>129</v>
      </c>
      <c r="AW1676" s="23" t="s">
        <v>128</v>
      </c>
      <c r="AX1676" s="23" t="s">
        <v>129</v>
      </c>
      <c r="AY1676" s="23"/>
      <c r="AZ1676" s="23" t="s">
        <v>3282</v>
      </c>
      <c r="BA1676" s="45"/>
    </row>
    <row r="1677" spans="1:53" ht="16.05" customHeight="1" x14ac:dyDescent="0.3">
      <c r="A1677" s="23">
        <v>2016</v>
      </c>
      <c r="B1677" s="24" t="s">
        <v>159</v>
      </c>
      <c r="C1677" s="24" t="s">
        <v>888</v>
      </c>
      <c r="D1677" s="24" t="s">
        <v>4502</v>
      </c>
      <c r="E1677" s="25">
        <v>42511</v>
      </c>
      <c r="F1677" s="38">
        <v>0.69547569444444435</v>
      </c>
      <c r="G1677" s="22">
        <v>42511</v>
      </c>
      <c r="H1677" s="37">
        <v>0.77880787037037036</v>
      </c>
      <c r="I1677" s="34" t="s">
        <v>6250</v>
      </c>
      <c r="J1677" s="43">
        <v>41.11</v>
      </c>
      <c r="K1677" s="43">
        <v>20.98</v>
      </c>
      <c r="L1677" s="56">
        <v>23.3</v>
      </c>
      <c r="M1677" s="35">
        <v>4.9740000000000002</v>
      </c>
      <c r="N1677" s="43"/>
      <c r="O1677" s="57"/>
      <c r="P1677" s="57">
        <v>4.8</v>
      </c>
      <c r="Q1677" s="57"/>
      <c r="R1677" s="57">
        <v>4.8</v>
      </c>
      <c r="S1677" s="24" t="s">
        <v>5367</v>
      </c>
      <c r="T1677" s="26" t="s">
        <v>139</v>
      </c>
      <c r="U1677" s="24" t="s">
        <v>867</v>
      </c>
      <c r="V1677" s="58"/>
      <c r="W1677" s="58"/>
      <c r="X1677" s="26">
        <v>0</v>
      </c>
      <c r="Y1677" s="26">
        <v>0</v>
      </c>
      <c r="Z1677" s="26">
        <v>0</v>
      </c>
      <c r="AA1677" s="26"/>
      <c r="AB1677" s="58"/>
      <c r="AC1677" s="24"/>
      <c r="AD1677" s="26" t="s">
        <v>1050</v>
      </c>
      <c r="AE1677" s="26">
        <v>0</v>
      </c>
      <c r="AF1677" s="26"/>
      <c r="AG1677" s="26"/>
      <c r="AH1677" s="26"/>
      <c r="AI1677" s="26"/>
      <c r="AJ1677" s="26" t="s">
        <v>3493</v>
      </c>
      <c r="AK1677" s="24" t="s">
        <v>102</v>
      </c>
      <c r="AL1677" s="24" t="s">
        <v>4504</v>
      </c>
      <c r="AM1677" s="26"/>
      <c r="AN1677" s="26"/>
      <c r="AO1677" s="26"/>
      <c r="AP1677" s="26"/>
      <c r="AQ1677" s="26"/>
      <c r="AR1677" s="26" t="s">
        <v>129</v>
      </c>
      <c r="AS1677" s="26"/>
      <c r="AT1677" s="26"/>
      <c r="AU1677" s="26" t="s">
        <v>128</v>
      </c>
      <c r="AV1677" s="26" t="s">
        <v>128</v>
      </c>
      <c r="AW1677" s="26" t="s">
        <v>128</v>
      </c>
      <c r="AX1677" s="26" t="s">
        <v>129</v>
      </c>
      <c r="AY1677" s="26"/>
      <c r="AZ1677" s="26" t="s">
        <v>4503</v>
      </c>
      <c r="BA1677" s="41"/>
    </row>
    <row r="1678" spans="1:53" ht="16.05" customHeight="1" x14ac:dyDescent="0.3">
      <c r="A1678" s="23">
        <v>2016</v>
      </c>
      <c r="B1678" s="24" t="s">
        <v>130</v>
      </c>
      <c r="C1678" s="24" t="s">
        <v>131</v>
      </c>
      <c r="D1678" s="24" t="s">
        <v>3558</v>
      </c>
      <c r="E1678" s="25">
        <v>42512</v>
      </c>
      <c r="F1678" s="38">
        <v>7.5568287037037038E-2</v>
      </c>
      <c r="G1678" s="22">
        <v>42512</v>
      </c>
      <c r="H1678" s="37">
        <v>0.40890046296296295</v>
      </c>
      <c r="I1678" s="34" t="s">
        <v>6250</v>
      </c>
      <c r="J1678" s="43">
        <v>28.22</v>
      </c>
      <c r="K1678" s="43">
        <v>87.62</v>
      </c>
      <c r="L1678" s="56">
        <v>12</v>
      </c>
      <c r="M1678" s="35">
        <v>5.3739999999999997</v>
      </c>
      <c r="N1678" s="43">
        <v>5.4</v>
      </c>
      <c r="O1678" s="57"/>
      <c r="P1678" s="57">
        <v>5</v>
      </c>
      <c r="Q1678" s="57"/>
      <c r="R1678" s="57">
        <v>5.3</v>
      </c>
      <c r="S1678" s="24" t="s">
        <v>5576</v>
      </c>
      <c r="T1678" s="26"/>
      <c r="U1678" s="24" t="s">
        <v>867</v>
      </c>
      <c r="V1678" s="58"/>
      <c r="W1678" s="58"/>
      <c r="X1678" s="26">
        <v>0</v>
      </c>
      <c r="Y1678" s="26">
        <v>0</v>
      </c>
      <c r="Z1678" s="26">
        <v>0</v>
      </c>
      <c r="AA1678" s="26"/>
      <c r="AB1678" s="58"/>
      <c r="AC1678" s="24"/>
      <c r="AD1678" s="26">
        <v>816</v>
      </c>
      <c r="AE1678" s="26">
        <v>0</v>
      </c>
      <c r="AF1678" s="26"/>
      <c r="AG1678" s="26"/>
      <c r="AH1678" s="26"/>
      <c r="AI1678" s="26"/>
      <c r="AJ1678" s="26" t="s">
        <v>311</v>
      </c>
      <c r="AK1678" s="24" t="s">
        <v>102</v>
      </c>
      <c r="AL1678" s="24" t="s">
        <v>4506</v>
      </c>
      <c r="AM1678" s="26"/>
      <c r="AN1678" s="26"/>
      <c r="AO1678" s="26"/>
      <c r="AP1678" s="26"/>
      <c r="AQ1678" s="26"/>
      <c r="AR1678" s="26" t="s">
        <v>129</v>
      </c>
      <c r="AS1678" s="26"/>
      <c r="AT1678" s="26"/>
      <c r="AU1678" s="26" t="s">
        <v>128</v>
      </c>
      <c r="AV1678" s="26" t="s">
        <v>128</v>
      </c>
      <c r="AW1678" s="26" t="s">
        <v>128</v>
      </c>
      <c r="AX1678" s="26" t="s">
        <v>129</v>
      </c>
      <c r="AY1678" s="26"/>
      <c r="AZ1678" s="26" t="s">
        <v>4505</v>
      </c>
      <c r="BA1678" s="41"/>
    </row>
    <row r="1679" spans="1:53" ht="16.05" customHeight="1" x14ac:dyDescent="0.3">
      <c r="A1679" s="23">
        <v>2016</v>
      </c>
      <c r="B1679" s="24" t="s">
        <v>130</v>
      </c>
      <c r="C1679" s="24" t="s">
        <v>131</v>
      </c>
      <c r="D1679" s="24" t="s">
        <v>1867</v>
      </c>
      <c r="E1679" s="25">
        <v>42512</v>
      </c>
      <c r="F1679" s="38">
        <v>0.3805820601851852</v>
      </c>
      <c r="G1679" s="22">
        <v>42512</v>
      </c>
      <c r="H1679" s="37">
        <v>0.71391203703703709</v>
      </c>
      <c r="I1679" s="34" t="s">
        <v>6250</v>
      </c>
      <c r="J1679" s="43">
        <v>41.588000000000001</v>
      </c>
      <c r="K1679" s="43">
        <v>120.142</v>
      </c>
      <c r="L1679" s="56">
        <v>0</v>
      </c>
      <c r="M1679" s="43">
        <v>4.9000000000000004</v>
      </c>
      <c r="N1679" s="43"/>
      <c r="O1679" s="57"/>
      <c r="P1679" s="57">
        <v>4.8</v>
      </c>
      <c r="Q1679" s="57">
        <v>3.8</v>
      </c>
      <c r="R1679" s="57">
        <v>4.5999999999999996</v>
      </c>
      <c r="S1679" s="67" t="s">
        <v>5110</v>
      </c>
      <c r="T1679" s="26"/>
      <c r="U1679" s="24" t="s">
        <v>867</v>
      </c>
      <c r="V1679" s="58"/>
      <c r="W1679" s="58"/>
      <c r="X1679" s="26">
        <v>0</v>
      </c>
      <c r="Y1679" s="26">
        <v>0</v>
      </c>
      <c r="Z1679" s="26">
        <v>0</v>
      </c>
      <c r="AA1679" s="26"/>
      <c r="AB1679" s="58"/>
      <c r="AC1679" s="24"/>
      <c r="AD1679" s="26" t="s">
        <v>3483</v>
      </c>
      <c r="AE1679" s="26">
        <v>0</v>
      </c>
      <c r="AF1679" s="26"/>
      <c r="AG1679" s="26"/>
      <c r="AH1679" s="26"/>
      <c r="AI1679" s="26"/>
      <c r="AJ1679" s="26" t="s">
        <v>1631</v>
      </c>
      <c r="AK1679" s="24"/>
      <c r="AL1679" s="24"/>
      <c r="AM1679" s="26"/>
      <c r="AN1679" s="26"/>
      <c r="AO1679" s="26"/>
      <c r="AP1679" s="26"/>
      <c r="AQ1679" s="26"/>
      <c r="AR1679" s="26" t="s">
        <v>129</v>
      </c>
      <c r="AS1679" s="26"/>
      <c r="AT1679" s="26"/>
      <c r="AU1679" s="26" t="s">
        <v>128</v>
      </c>
      <c r="AV1679" s="26" t="s">
        <v>128</v>
      </c>
      <c r="AW1679" s="26" t="s">
        <v>128</v>
      </c>
      <c r="AX1679" s="26" t="s">
        <v>129</v>
      </c>
      <c r="AY1679" s="26"/>
      <c r="AZ1679" s="26" t="s">
        <v>4509</v>
      </c>
      <c r="BA1679" s="41"/>
    </row>
    <row r="1680" spans="1:53" ht="16.05" customHeight="1" x14ac:dyDescent="0.3">
      <c r="A1680" s="23">
        <v>2016</v>
      </c>
      <c r="B1680" s="24" t="s">
        <v>269</v>
      </c>
      <c r="C1680" s="24" t="s">
        <v>1567</v>
      </c>
      <c r="D1680" s="24" t="s">
        <v>4507</v>
      </c>
      <c r="E1680" s="25">
        <v>42512</v>
      </c>
      <c r="F1680" s="38">
        <v>0.51445370370370369</v>
      </c>
      <c r="G1680" s="22">
        <v>42512</v>
      </c>
      <c r="H1680" s="37">
        <v>0.34778935185185184</v>
      </c>
      <c r="I1680" s="34" t="s">
        <v>6250</v>
      </c>
      <c r="J1680" s="43">
        <v>-22.49</v>
      </c>
      <c r="K1680" s="43">
        <v>-64.25</v>
      </c>
      <c r="L1680" s="56">
        <v>12</v>
      </c>
      <c r="M1680" s="35">
        <v>5.27</v>
      </c>
      <c r="N1680" s="43"/>
      <c r="O1680" s="57"/>
      <c r="P1680" s="57">
        <v>5.5</v>
      </c>
      <c r="Q1680" s="57"/>
      <c r="R1680" s="57">
        <v>5.5</v>
      </c>
      <c r="S1680" s="24" t="s">
        <v>5351</v>
      </c>
      <c r="T1680" s="26"/>
      <c r="U1680" s="24" t="s">
        <v>867</v>
      </c>
      <c r="V1680" s="58"/>
      <c r="W1680" s="58"/>
      <c r="X1680" s="26">
        <v>0</v>
      </c>
      <c r="Y1680" s="26">
        <v>0</v>
      </c>
      <c r="Z1680" s="26">
        <v>0</v>
      </c>
      <c r="AA1680" s="26"/>
      <c r="AB1680" s="58"/>
      <c r="AC1680" s="24"/>
      <c r="AD1680" s="26" t="s">
        <v>3489</v>
      </c>
      <c r="AE1680" s="26">
        <v>0</v>
      </c>
      <c r="AF1680" s="26"/>
      <c r="AG1680" s="26"/>
      <c r="AH1680" s="26"/>
      <c r="AI1680" s="26"/>
      <c r="AJ1680" s="26" t="s">
        <v>1631</v>
      </c>
      <c r="AK1680" s="24"/>
      <c r="AL1680" s="24"/>
      <c r="AM1680" s="26"/>
      <c r="AN1680" s="26"/>
      <c r="AO1680" s="26"/>
      <c r="AP1680" s="26"/>
      <c r="AQ1680" s="26"/>
      <c r="AR1680" s="26" t="s">
        <v>129</v>
      </c>
      <c r="AS1680" s="26"/>
      <c r="AT1680" s="26"/>
      <c r="AU1680" s="26" t="s">
        <v>128</v>
      </c>
      <c r="AV1680" s="26" t="s">
        <v>128</v>
      </c>
      <c r="AW1680" s="26" t="s">
        <v>128</v>
      </c>
      <c r="AX1680" s="26" t="s">
        <v>129</v>
      </c>
      <c r="AY1680" s="26"/>
      <c r="AZ1680" s="26" t="s">
        <v>4508</v>
      </c>
      <c r="BA1680" s="41"/>
    </row>
    <row r="1681" spans="1:53" ht="16.05" customHeight="1" x14ac:dyDescent="0.3">
      <c r="A1681" s="23">
        <v>2016</v>
      </c>
      <c r="B1681" s="24" t="s">
        <v>187</v>
      </c>
      <c r="C1681" s="24" t="s">
        <v>880</v>
      </c>
      <c r="D1681" s="24" t="s">
        <v>4510</v>
      </c>
      <c r="E1681" s="25">
        <v>42514</v>
      </c>
      <c r="F1681" s="38">
        <v>0.73851504629629627</v>
      </c>
      <c r="G1681" s="22">
        <v>42514</v>
      </c>
      <c r="H1681" s="37">
        <v>0.86351851851851846</v>
      </c>
      <c r="I1681" s="34" t="s">
        <v>6250</v>
      </c>
      <c r="J1681" s="43">
        <v>14.11</v>
      </c>
      <c r="K1681" s="43">
        <v>45.37</v>
      </c>
      <c r="L1681" s="56">
        <v>19.3</v>
      </c>
      <c r="M1681" s="35">
        <v>4.88</v>
      </c>
      <c r="N1681" s="43"/>
      <c r="O1681" s="57"/>
      <c r="P1681" s="57">
        <v>4.9000000000000004</v>
      </c>
      <c r="Q1681" s="57"/>
      <c r="R1681" s="57">
        <v>4.8</v>
      </c>
      <c r="S1681" s="24" t="s">
        <v>5516</v>
      </c>
      <c r="T1681" s="26"/>
      <c r="U1681" s="24" t="s">
        <v>867</v>
      </c>
      <c r="V1681" s="58"/>
      <c r="W1681" s="58"/>
      <c r="X1681" s="26">
        <v>3</v>
      </c>
      <c r="Y1681" s="26">
        <v>3</v>
      </c>
      <c r="Z1681" s="26"/>
      <c r="AA1681" s="26"/>
      <c r="AB1681" s="58"/>
      <c r="AC1681" s="24" t="s">
        <v>5643</v>
      </c>
      <c r="AD1681" s="26" t="s">
        <v>361</v>
      </c>
      <c r="AE1681" s="26">
        <v>18</v>
      </c>
      <c r="AF1681" s="26"/>
      <c r="AG1681" s="26"/>
      <c r="AH1681" s="26"/>
      <c r="AI1681" s="26"/>
      <c r="AJ1681" s="26" t="s">
        <v>1631</v>
      </c>
      <c r="AK1681" s="24"/>
      <c r="AL1681" s="24"/>
      <c r="AM1681" s="26"/>
      <c r="AN1681" s="26"/>
      <c r="AO1681" s="26"/>
      <c r="AP1681" s="26"/>
      <c r="AQ1681" s="26"/>
      <c r="AR1681" s="26" t="s">
        <v>129</v>
      </c>
      <c r="AS1681" s="26"/>
      <c r="AT1681" s="26"/>
      <c r="AU1681" s="26" t="s">
        <v>128</v>
      </c>
      <c r="AV1681" s="26" t="s">
        <v>128</v>
      </c>
      <c r="AW1681" s="26" t="s">
        <v>128</v>
      </c>
      <c r="AX1681" s="26" t="s">
        <v>129</v>
      </c>
      <c r="AY1681" s="26"/>
      <c r="AZ1681" s="26" t="s">
        <v>4511</v>
      </c>
      <c r="BA1681" s="41" t="s">
        <v>5644</v>
      </c>
    </row>
    <row r="1682" spans="1:53" ht="16.05" customHeight="1" x14ac:dyDescent="0.3">
      <c r="A1682" s="23">
        <v>2016</v>
      </c>
      <c r="B1682" s="24" t="s">
        <v>187</v>
      </c>
      <c r="C1682" s="24" t="s">
        <v>188</v>
      </c>
      <c r="D1682" s="24" t="s">
        <v>4074</v>
      </c>
      <c r="E1682" s="25">
        <v>42514</v>
      </c>
      <c r="F1682" s="38">
        <v>0.74446643518518518</v>
      </c>
      <c r="G1682" s="22">
        <v>42514</v>
      </c>
      <c r="H1682" s="37">
        <v>0.93196759259259254</v>
      </c>
      <c r="I1682" s="34" t="s">
        <v>6250</v>
      </c>
      <c r="J1682" s="43">
        <v>37.479999999999997</v>
      </c>
      <c r="K1682" s="43">
        <v>57.5</v>
      </c>
      <c r="L1682" s="56">
        <v>17.600000000000001</v>
      </c>
      <c r="M1682" s="35">
        <v>4.8410000000000002</v>
      </c>
      <c r="N1682" s="43"/>
      <c r="O1682" s="57"/>
      <c r="P1682" s="57">
        <v>4.8</v>
      </c>
      <c r="Q1682" s="57"/>
      <c r="R1682" s="57">
        <v>4.8</v>
      </c>
      <c r="S1682" s="24" t="s">
        <v>5546</v>
      </c>
      <c r="T1682" s="26"/>
      <c r="U1682" s="24" t="s">
        <v>867</v>
      </c>
      <c r="V1682" s="58"/>
      <c r="W1682" s="58"/>
      <c r="X1682" s="26">
        <v>0</v>
      </c>
      <c r="Y1682" s="26">
        <v>0</v>
      </c>
      <c r="Z1682" s="26">
        <v>0</v>
      </c>
      <c r="AA1682" s="26"/>
      <c r="AB1682" s="58"/>
      <c r="AC1682" s="24"/>
      <c r="AD1682" s="26">
        <v>67</v>
      </c>
      <c r="AE1682" s="26">
        <v>0</v>
      </c>
      <c r="AF1682" s="26"/>
      <c r="AG1682" s="26"/>
      <c r="AH1682" s="26"/>
      <c r="AI1682" s="26"/>
      <c r="AJ1682" s="26" t="s">
        <v>1631</v>
      </c>
      <c r="AK1682" s="24"/>
      <c r="AL1682" s="24"/>
      <c r="AM1682" s="26"/>
      <c r="AN1682" s="26"/>
      <c r="AO1682" s="26"/>
      <c r="AP1682" s="26"/>
      <c r="AQ1682" s="26"/>
      <c r="AR1682" s="26" t="s">
        <v>129</v>
      </c>
      <c r="AS1682" s="26"/>
      <c r="AT1682" s="26"/>
      <c r="AU1682" s="26" t="s">
        <v>128</v>
      </c>
      <c r="AV1682" s="26" t="s">
        <v>128</v>
      </c>
      <c r="AW1682" s="26" t="s">
        <v>128</v>
      </c>
      <c r="AX1682" s="26" t="s">
        <v>129</v>
      </c>
      <c r="AY1682" s="26"/>
      <c r="AZ1682" s="26" t="s">
        <v>4512</v>
      </c>
      <c r="BA1682" s="41"/>
    </row>
    <row r="1683" spans="1:53" ht="16.05" customHeight="1" x14ac:dyDescent="0.3">
      <c r="A1683" s="23">
        <v>2016</v>
      </c>
      <c r="B1683" s="24" t="s">
        <v>357</v>
      </c>
      <c r="C1683" s="24" t="s">
        <v>358</v>
      </c>
      <c r="D1683" s="24" t="s">
        <v>4514</v>
      </c>
      <c r="E1683" s="25">
        <v>42518</v>
      </c>
      <c r="F1683" s="38">
        <v>0.30036921296296298</v>
      </c>
      <c r="G1683" s="22">
        <v>42518</v>
      </c>
      <c r="H1683" s="37">
        <v>0.52953703703703703</v>
      </c>
      <c r="I1683" s="34" t="s">
        <v>6250</v>
      </c>
      <c r="J1683" s="43">
        <v>14.941000000000001</v>
      </c>
      <c r="K1683" s="43">
        <v>79.405000000000001</v>
      </c>
      <c r="L1683" s="56">
        <v>11</v>
      </c>
      <c r="M1683" s="43">
        <v>4.0999999999999996</v>
      </c>
      <c r="N1683" s="43"/>
      <c r="O1683" s="57">
        <v>4.0999999999999996</v>
      </c>
      <c r="P1683" s="57"/>
      <c r="Q1683" s="57"/>
      <c r="R1683" s="57">
        <v>3.4</v>
      </c>
      <c r="S1683" s="24" t="s">
        <v>6044</v>
      </c>
      <c r="T1683" s="26"/>
      <c r="U1683" s="24" t="s">
        <v>867</v>
      </c>
      <c r="V1683" s="58"/>
      <c r="W1683" s="58"/>
      <c r="X1683" s="26">
        <v>0</v>
      </c>
      <c r="Y1683" s="26">
        <v>0</v>
      </c>
      <c r="Z1683" s="26">
        <v>0</v>
      </c>
      <c r="AA1683" s="26"/>
      <c r="AB1683" s="58"/>
      <c r="AC1683" s="24"/>
      <c r="AD1683" s="26" t="s">
        <v>3483</v>
      </c>
      <c r="AE1683" s="26">
        <v>0</v>
      </c>
      <c r="AF1683" s="26"/>
      <c r="AG1683" s="26"/>
      <c r="AH1683" s="26"/>
      <c r="AI1683" s="26"/>
      <c r="AJ1683" s="26"/>
      <c r="AK1683" s="24"/>
      <c r="AL1683" s="24"/>
      <c r="AM1683" s="26"/>
      <c r="AN1683" s="26"/>
      <c r="AO1683" s="26"/>
      <c r="AP1683" s="26"/>
      <c r="AQ1683" s="26"/>
      <c r="AR1683" s="26" t="s">
        <v>129</v>
      </c>
      <c r="AS1683" s="26"/>
      <c r="AT1683" s="26"/>
      <c r="AU1683" s="26" t="s">
        <v>128</v>
      </c>
      <c r="AV1683" s="26" t="s">
        <v>128</v>
      </c>
      <c r="AW1683" s="26" t="s">
        <v>128</v>
      </c>
      <c r="AX1683" s="26" t="s">
        <v>129</v>
      </c>
      <c r="AY1683" s="26"/>
      <c r="AZ1683" s="26" t="s">
        <v>4515</v>
      </c>
      <c r="BA1683" s="41"/>
    </row>
    <row r="1684" spans="1:53" ht="16.05" customHeight="1" x14ac:dyDescent="0.3">
      <c r="A1684" s="23">
        <v>2016</v>
      </c>
      <c r="B1684" s="24" t="s">
        <v>294</v>
      </c>
      <c r="C1684" s="24" t="s">
        <v>295</v>
      </c>
      <c r="D1684" s="24" t="s">
        <v>4516</v>
      </c>
      <c r="E1684" s="25">
        <v>42518</v>
      </c>
      <c r="F1684" s="38">
        <v>0.64615023148148143</v>
      </c>
      <c r="G1684" s="22">
        <v>42518</v>
      </c>
      <c r="H1684" s="37">
        <v>0.97947916666666668</v>
      </c>
      <c r="I1684" s="34" t="s">
        <v>6250</v>
      </c>
      <c r="J1684" s="43">
        <v>-32.552999999999997</v>
      </c>
      <c r="K1684" s="43">
        <v>122.91500000000001</v>
      </c>
      <c r="L1684" s="56">
        <v>0</v>
      </c>
      <c r="M1684" s="43">
        <v>4.8380000000000001</v>
      </c>
      <c r="N1684" s="43"/>
      <c r="O1684" s="57">
        <v>5</v>
      </c>
      <c r="P1684" s="57">
        <v>4.8</v>
      </c>
      <c r="Q1684" s="57">
        <v>4.0999999999999996</v>
      </c>
      <c r="R1684" s="57">
        <v>5.0999999999999996</v>
      </c>
      <c r="S1684" s="67" t="s">
        <v>6079</v>
      </c>
      <c r="T1684" s="26"/>
      <c r="U1684" s="24" t="s">
        <v>867</v>
      </c>
      <c r="V1684" s="58"/>
      <c r="W1684" s="58"/>
      <c r="X1684" s="26">
        <v>0</v>
      </c>
      <c r="Y1684" s="26">
        <v>0</v>
      </c>
      <c r="Z1684" s="26">
        <v>0</v>
      </c>
      <c r="AA1684" s="26"/>
      <c r="AB1684" s="58"/>
      <c r="AC1684" s="24"/>
      <c r="AD1684" s="26">
        <v>1</v>
      </c>
      <c r="AE1684" s="26">
        <v>0</v>
      </c>
      <c r="AF1684" s="26"/>
      <c r="AG1684" s="26"/>
      <c r="AH1684" s="26"/>
      <c r="AI1684" s="26"/>
      <c r="AJ1684" s="26" t="s">
        <v>1631</v>
      </c>
      <c r="AK1684" s="24" t="s">
        <v>290</v>
      </c>
      <c r="AL1684" s="24" t="s">
        <v>4518</v>
      </c>
      <c r="AM1684" s="26"/>
      <c r="AN1684" s="26"/>
      <c r="AO1684" s="26"/>
      <c r="AP1684" s="26"/>
      <c r="AQ1684" s="26"/>
      <c r="AR1684" s="26" t="s">
        <v>129</v>
      </c>
      <c r="AS1684" s="26"/>
      <c r="AT1684" s="26"/>
      <c r="AU1684" s="26" t="s">
        <v>128</v>
      </c>
      <c r="AV1684" s="26" t="s">
        <v>128</v>
      </c>
      <c r="AW1684" s="26" t="s">
        <v>128</v>
      </c>
      <c r="AX1684" s="26" t="s">
        <v>129</v>
      </c>
      <c r="AY1684" s="26"/>
      <c r="AZ1684" s="26" t="s">
        <v>4517</v>
      </c>
      <c r="BA1684" s="41"/>
    </row>
    <row r="1685" spans="1:53" ht="16.05" customHeight="1" x14ac:dyDescent="0.3">
      <c r="A1685" s="26">
        <v>2016</v>
      </c>
      <c r="B1685" s="24" t="s">
        <v>254</v>
      </c>
      <c r="C1685" s="24" t="s">
        <v>255</v>
      </c>
      <c r="D1685" s="24" t="s">
        <v>4921</v>
      </c>
      <c r="E1685" s="25">
        <v>42518</v>
      </c>
      <c r="F1685" s="38">
        <v>0.99643981481481481</v>
      </c>
      <c r="G1685" s="22">
        <v>42519</v>
      </c>
      <c r="H1685" s="37">
        <v>3.8101851851851852E-2</v>
      </c>
      <c r="I1685" s="34" t="s">
        <v>6250</v>
      </c>
      <c r="J1685" s="26">
        <v>36.22</v>
      </c>
      <c r="K1685" s="26">
        <v>3.47</v>
      </c>
      <c r="L1685" s="26">
        <v>12</v>
      </c>
      <c r="M1685" s="35">
        <v>5.3460000000000001</v>
      </c>
      <c r="N1685" s="43"/>
      <c r="O1685" s="57"/>
      <c r="P1685" s="57"/>
      <c r="Q1685" s="57"/>
      <c r="R1685" s="57">
        <v>5.3</v>
      </c>
      <c r="S1685" s="24" t="s">
        <v>5313</v>
      </c>
      <c r="T1685" s="26"/>
      <c r="U1685" s="24" t="s">
        <v>867</v>
      </c>
      <c r="V1685" s="26"/>
      <c r="W1685" s="26"/>
      <c r="X1685" s="26">
        <v>0</v>
      </c>
      <c r="Y1685" s="26">
        <v>0</v>
      </c>
      <c r="Z1685" s="26">
        <v>88</v>
      </c>
      <c r="AA1685" s="26"/>
      <c r="AB1685" s="26"/>
      <c r="AC1685" s="26"/>
      <c r="AD1685" s="26">
        <v>3740</v>
      </c>
      <c r="AE1685" s="26"/>
      <c r="AF1685" s="26"/>
      <c r="AG1685" s="26"/>
      <c r="AH1685" s="26"/>
      <c r="AI1685" s="26"/>
      <c r="AJ1685" s="26" t="s">
        <v>1631</v>
      </c>
      <c r="AK1685" s="26"/>
      <c r="AL1685" s="24"/>
      <c r="AM1685" s="41"/>
      <c r="AN1685" s="41"/>
      <c r="AO1685" s="41"/>
      <c r="AP1685" s="41"/>
      <c r="AQ1685" s="41"/>
      <c r="AR1685" s="26" t="s">
        <v>129</v>
      </c>
      <c r="AS1685" s="26"/>
      <c r="AT1685" s="26"/>
      <c r="AU1685" s="26" t="s">
        <v>128</v>
      </c>
      <c r="AV1685" s="26" t="s">
        <v>128</v>
      </c>
      <c r="AW1685" s="26" t="s">
        <v>128</v>
      </c>
      <c r="AX1685" s="26" t="s">
        <v>129</v>
      </c>
      <c r="AY1685" s="26"/>
      <c r="AZ1685" s="26" t="s">
        <v>5029</v>
      </c>
      <c r="BA1685" s="26"/>
    </row>
    <row r="1686" spans="1:53" ht="16.05" customHeight="1" x14ac:dyDescent="0.3">
      <c r="A1686" s="23">
        <v>2016</v>
      </c>
      <c r="B1686" s="24" t="s">
        <v>159</v>
      </c>
      <c r="C1686" s="24" t="s">
        <v>160</v>
      </c>
      <c r="D1686" s="24" t="s">
        <v>3808</v>
      </c>
      <c r="E1686" s="25">
        <v>42520</v>
      </c>
      <c r="F1686" s="38">
        <v>0.85022939814814824</v>
      </c>
      <c r="G1686" s="22">
        <v>42520</v>
      </c>
      <c r="H1686" s="37">
        <v>0.93356481481481479</v>
      </c>
      <c r="I1686" s="34" t="s">
        <v>6250</v>
      </c>
      <c r="J1686" s="43">
        <v>42.828000000000003</v>
      </c>
      <c r="K1686" s="43">
        <v>11.971</v>
      </c>
      <c r="L1686" s="56">
        <v>0</v>
      </c>
      <c r="M1686" s="35">
        <v>4.0999999999999996</v>
      </c>
      <c r="N1686" s="43"/>
      <c r="O1686" s="57"/>
      <c r="P1686" s="57">
        <v>4.5999999999999996</v>
      </c>
      <c r="Q1686" s="57">
        <v>3.5</v>
      </c>
      <c r="R1686" s="57">
        <v>4.0999999999999996</v>
      </c>
      <c r="S1686" s="67" t="s">
        <v>5440</v>
      </c>
      <c r="T1686" s="26"/>
      <c r="U1686" s="24" t="s">
        <v>867</v>
      </c>
      <c r="V1686" s="58"/>
      <c r="W1686" s="58"/>
      <c r="X1686" s="26">
        <v>0</v>
      </c>
      <c r="Y1686" s="26">
        <v>0</v>
      </c>
      <c r="Z1686" s="26">
        <v>0</v>
      </c>
      <c r="AA1686" s="26"/>
      <c r="AB1686" s="58"/>
      <c r="AC1686" s="24"/>
      <c r="AD1686" s="26" t="s">
        <v>3489</v>
      </c>
      <c r="AE1686" s="26">
        <v>0</v>
      </c>
      <c r="AF1686" s="26"/>
      <c r="AG1686" s="26"/>
      <c r="AH1686" s="26"/>
      <c r="AI1686" s="26"/>
      <c r="AJ1686" s="26" t="s">
        <v>1631</v>
      </c>
      <c r="AK1686" s="24"/>
      <c r="AL1686" s="24"/>
      <c r="AM1686" s="26"/>
      <c r="AN1686" s="26"/>
      <c r="AO1686" s="26"/>
      <c r="AP1686" s="26"/>
      <c r="AQ1686" s="26"/>
      <c r="AR1686" s="26" t="s">
        <v>129</v>
      </c>
      <c r="AS1686" s="26"/>
      <c r="AT1686" s="26"/>
      <c r="AU1686" s="26" t="s">
        <v>128</v>
      </c>
      <c r="AV1686" s="26" t="s">
        <v>128</v>
      </c>
      <c r="AW1686" s="26" t="s">
        <v>128</v>
      </c>
      <c r="AX1686" s="26" t="s">
        <v>129</v>
      </c>
      <c r="AY1686" s="26"/>
      <c r="AZ1686" s="26" t="s">
        <v>4519</v>
      </c>
      <c r="BA1686" s="41"/>
    </row>
    <row r="1687" spans="1:53" ht="16.05" customHeight="1" x14ac:dyDescent="0.3">
      <c r="A1687" s="23">
        <v>2016</v>
      </c>
      <c r="B1687" s="24" t="s">
        <v>153</v>
      </c>
      <c r="C1687" s="24" t="s">
        <v>860</v>
      </c>
      <c r="D1687" s="24" t="s">
        <v>4233</v>
      </c>
      <c r="E1687" s="25">
        <v>42524</v>
      </c>
      <c r="F1687" s="38">
        <v>0.27928090277777778</v>
      </c>
      <c r="G1687" s="22">
        <v>42524</v>
      </c>
      <c r="H1687" s="37">
        <v>0.36261574074074071</v>
      </c>
      <c r="I1687" s="34" t="s">
        <v>6250</v>
      </c>
      <c r="J1687" s="43">
        <v>50.271000000000001</v>
      </c>
      <c r="K1687" s="43">
        <v>18.690999999999999</v>
      </c>
      <c r="L1687" s="56">
        <v>0</v>
      </c>
      <c r="M1687" s="35">
        <v>4.2350000000000003</v>
      </c>
      <c r="N1687" s="43"/>
      <c r="O1687" s="57"/>
      <c r="P1687" s="57"/>
      <c r="Q1687" s="57">
        <v>3.2</v>
      </c>
      <c r="R1687" s="57">
        <v>3.5</v>
      </c>
      <c r="S1687" s="67" t="s">
        <v>6058</v>
      </c>
      <c r="T1687" s="26"/>
      <c r="U1687" s="24" t="s">
        <v>193</v>
      </c>
      <c r="V1687" s="58"/>
      <c r="W1687" s="58"/>
      <c r="X1687" s="26">
        <v>0</v>
      </c>
      <c r="Y1687" s="26">
        <v>0</v>
      </c>
      <c r="Z1687" s="26">
        <v>0</v>
      </c>
      <c r="AA1687" s="26"/>
      <c r="AB1687" s="58"/>
      <c r="AC1687" s="24"/>
      <c r="AD1687" s="26">
        <v>1</v>
      </c>
      <c r="AE1687" s="26">
        <v>0</v>
      </c>
      <c r="AF1687" s="26"/>
      <c r="AG1687" s="26"/>
      <c r="AH1687" s="26"/>
      <c r="AI1687" s="26"/>
      <c r="AJ1687" s="26" t="s">
        <v>1631</v>
      </c>
      <c r="AK1687" s="24"/>
      <c r="AL1687" s="24" t="s">
        <v>6201</v>
      </c>
      <c r="AM1687" s="26"/>
      <c r="AN1687" s="26"/>
      <c r="AO1687" s="26"/>
      <c r="AP1687" s="26"/>
      <c r="AQ1687" s="26"/>
      <c r="AR1687" s="26" t="s">
        <v>129</v>
      </c>
      <c r="AS1687" s="26"/>
      <c r="AT1687" s="26"/>
      <c r="AU1687" s="26" t="s">
        <v>128</v>
      </c>
      <c r="AV1687" s="26" t="s">
        <v>128</v>
      </c>
      <c r="AW1687" s="26" t="s">
        <v>128</v>
      </c>
      <c r="AX1687" s="26" t="s">
        <v>129</v>
      </c>
      <c r="AY1687" s="26"/>
      <c r="AZ1687" s="26" t="s">
        <v>4520</v>
      </c>
      <c r="BA1687" s="39" t="s">
        <v>6198</v>
      </c>
    </row>
    <row r="1688" spans="1:53" ht="16.05" customHeight="1" x14ac:dyDescent="0.3">
      <c r="A1688" s="23">
        <v>2016</v>
      </c>
      <c r="B1688" s="24" t="s">
        <v>187</v>
      </c>
      <c r="C1688" s="24" t="s">
        <v>188</v>
      </c>
      <c r="D1688" s="24" t="s">
        <v>4074</v>
      </c>
      <c r="E1688" s="25">
        <v>42528</v>
      </c>
      <c r="F1688" s="38">
        <v>0.91977662037037033</v>
      </c>
      <c r="G1688" s="22">
        <v>42529</v>
      </c>
      <c r="H1688" s="37">
        <v>0.10728009259259259</v>
      </c>
      <c r="I1688" s="34" t="s">
        <v>6250</v>
      </c>
      <c r="J1688" s="43">
        <v>37.540999999999997</v>
      </c>
      <c r="K1688" s="43">
        <v>57.328000000000003</v>
      </c>
      <c r="L1688" s="56">
        <v>0</v>
      </c>
      <c r="M1688" s="43">
        <v>4.4359999999999999</v>
      </c>
      <c r="N1688" s="43"/>
      <c r="O1688" s="57">
        <v>4.0999999999999996</v>
      </c>
      <c r="P1688" s="57"/>
      <c r="Q1688" s="57">
        <v>3.5</v>
      </c>
      <c r="R1688" s="57">
        <v>4</v>
      </c>
      <c r="S1688" s="67" t="s">
        <v>6084</v>
      </c>
      <c r="T1688" s="26"/>
      <c r="U1688" s="24" t="s">
        <v>867</v>
      </c>
      <c r="V1688" s="58"/>
      <c r="W1688" s="58"/>
      <c r="X1688" s="26">
        <v>0</v>
      </c>
      <c r="Y1688" s="26">
        <v>0</v>
      </c>
      <c r="Z1688" s="26">
        <v>0</v>
      </c>
      <c r="AA1688" s="26"/>
      <c r="AB1688" s="58"/>
      <c r="AC1688" s="24"/>
      <c r="AD1688" s="26" t="s">
        <v>3483</v>
      </c>
      <c r="AE1688" s="26">
        <v>0</v>
      </c>
      <c r="AF1688" s="26"/>
      <c r="AG1688" s="26"/>
      <c r="AH1688" s="26"/>
      <c r="AI1688" s="26"/>
      <c r="AJ1688" s="26" t="s">
        <v>3599</v>
      </c>
      <c r="AK1688" s="24"/>
      <c r="AL1688" s="24" t="s">
        <v>4522</v>
      </c>
      <c r="AM1688" s="26"/>
      <c r="AN1688" s="26"/>
      <c r="AO1688" s="26"/>
      <c r="AP1688" s="26"/>
      <c r="AQ1688" s="26"/>
      <c r="AR1688" s="26" t="s">
        <v>129</v>
      </c>
      <c r="AS1688" s="26"/>
      <c r="AT1688" s="26"/>
      <c r="AU1688" s="26" t="s">
        <v>128</v>
      </c>
      <c r="AV1688" s="26" t="s">
        <v>128</v>
      </c>
      <c r="AW1688" s="26" t="s">
        <v>128</v>
      </c>
      <c r="AX1688" s="26" t="s">
        <v>129</v>
      </c>
      <c r="AY1688" s="26"/>
      <c r="AZ1688" s="26" t="s">
        <v>4521</v>
      </c>
      <c r="BA1688" s="41"/>
    </row>
    <row r="1689" spans="1:53" ht="16.05" customHeight="1" x14ac:dyDescent="0.3">
      <c r="A1689" s="23">
        <v>2016</v>
      </c>
      <c r="B1689" s="24" t="s">
        <v>218</v>
      </c>
      <c r="C1689" s="24" t="s">
        <v>481</v>
      </c>
      <c r="D1689" s="24" t="s">
        <v>4523</v>
      </c>
      <c r="E1689" s="25">
        <v>42530</v>
      </c>
      <c r="F1689" s="38">
        <v>0.82956481481481481</v>
      </c>
      <c r="G1689" s="22">
        <v>42531</v>
      </c>
      <c r="H1689" s="37">
        <v>0.16289351851851852</v>
      </c>
      <c r="I1689" s="34" t="s">
        <v>6250</v>
      </c>
      <c r="J1689" s="43">
        <v>16.47</v>
      </c>
      <c r="K1689" s="43">
        <v>120.95</v>
      </c>
      <c r="L1689" s="56">
        <v>12</v>
      </c>
      <c r="M1689" s="35">
        <v>5.2720000000000002</v>
      </c>
      <c r="N1689" s="43"/>
      <c r="O1689" s="57"/>
      <c r="P1689" s="57">
        <v>5.3</v>
      </c>
      <c r="Q1689" s="57"/>
      <c r="R1689" s="57">
        <v>5.2</v>
      </c>
      <c r="S1689" s="24" t="s">
        <v>5351</v>
      </c>
      <c r="T1689" s="26" t="s">
        <v>3629</v>
      </c>
      <c r="U1689" s="24" t="s">
        <v>867</v>
      </c>
      <c r="V1689" s="58"/>
      <c r="W1689" s="58"/>
      <c r="X1689" s="26">
        <v>0</v>
      </c>
      <c r="Y1689" s="26">
        <v>0</v>
      </c>
      <c r="Z1689" s="26">
        <v>0</v>
      </c>
      <c r="AA1689" s="26"/>
      <c r="AB1689" s="58"/>
      <c r="AC1689" s="24"/>
      <c r="AD1689" s="26">
        <v>2</v>
      </c>
      <c r="AE1689" s="26">
        <v>0</v>
      </c>
      <c r="AF1689" s="26"/>
      <c r="AG1689" s="26"/>
      <c r="AH1689" s="26"/>
      <c r="AI1689" s="26"/>
      <c r="AJ1689" s="26" t="s">
        <v>3476</v>
      </c>
      <c r="AK1689" s="24"/>
      <c r="AL1689" s="24" t="s">
        <v>4525</v>
      </c>
      <c r="AM1689" s="26"/>
      <c r="AN1689" s="26"/>
      <c r="AO1689" s="26"/>
      <c r="AP1689" s="26"/>
      <c r="AQ1689" s="26"/>
      <c r="AR1689" s="26" t="s">
        <v>129</v>
      </c>
      <c r="AS1689" s="26"/>
      <c r="AT1689" s="26"/>
      <c r="AU1689" s="26" t="s">
        <v>128</v>
      </c>
      <c r="AV1689" s="26" t="s">
        <v>128</v>
      </c>
      <c r="AW1689" s="26" t="s">
        <v>128</v>
      </c>
      <c r="AX1689" s="26" t="s">
        <v>129</v>
      </c>
      <c r="AY1689" s="26"/>
      <c r="AZ1689" s="26" t="s">
        <v>4524</v>
      </c>
      <c r="BA1689" s="41"/>
    </row>
    <row r="1690" spans="1:53" ht="16.05" customHeight="1" x14ac:dyDescent="0.3">
      <c r="A1690" s="26">
        <v>2016</v>
      </c>
      <c r="B1690" s="24" t="s">
        <v>123</v>
      </c>
      <c r="C1690" s="24" t="s">
        <v>124</v>
      </c>
      <c r="D1690" s="24" t="s">
        <v>1178</v>
      </c>
      <c r="E1690" s="25">
        <v>42531</v>
      </c>
      <c r="F1690" s="38">
        <v>0.78959837962962964</v>
      </c>
      <c r="G1690" s="22">
        <v>42531</v>
      </c>
      <c r="H1690" s="37">
        <v>0.91459490740740745</v>
      </c>
      <c r="I1690" s="34" t="s">
        <v>6250</v>
      </c>
      <c r="J1690" s="26">
        <v>39.024999999999999</v>
      </c>
      <c r="K1690" s="26">
        <v>40.738300000000002</v>
      </c>
      <c r="L1690" s="26">
        <v>5.3</v>
      </c>
      <c r="M1690" s="43">
        <v>4.32</v>
      </c>
      <c r="N1690" s="43"/>
      <c r="O1690" s="57">
        <v>4.4000000000000004</v>
      </c>
      <c r="P1690" s="57">
        <v>4.3</v>
      </c>
      <c r="Q1690" s="57"/>
      <c r="R1690" s="57">
        <v>4.4000000000000004</v>
      </c>
      <c r="S1690" s="24" t="s">
        <v>5110</v>
      </c>
      <c r="T1690" s="26"/>
      <c r="U1690" s="24"/>
      <c r="V1690" s="26"/>
      <c r="W1690" s="26"/>
      <c r="X1690" s="26">
        <v>0</v>
      </c>
      <c r="Y1690" s="26">
        <v>0</v>
      </c>
      <c r="Z1690" s="26">
        <v>0</v>
      </c>
      <c r="AA1690" s="26"/>
      <c r="AB1690" s="26"/>
      <c r="AC1690" s="24"/>
      <c r="AD1690" s="26">
        <v>10</v>
      </c>
      <c r="AE1690" s="26">
        <v>0</v>
      </c>
      <c r="AF1690" s="26"/>
      <c r="AG1690" s="26"/>
      <c r="AH1690" s="26"/>
      <c r="AI1690" s="26"/>
      <c r="AJ1690" s="26" t="s">
        <v>1631</v>
      </c>
      <c r="AK1690" s="26"/>
      <c r="AL1690" s="24"/>
      <c r="AM1690" s="41"/>
      <c r="AN1690" s="41"/>
      <c r="AO1690" s="41"/>
      <c r="AP1690" s="41"/>
      <c r="AQ1690" s="41"/>
      <c r="AR1690" s="26" t="s">
        <v>129</v>
      </c>
      <c r="AS1690" s="26"/>
      <c r="AT1690" s="26"/>
      <c r="AU1690" s="26" t="s">
        <v>128</v>
      </c>
      <c r="AV1690" s="26" t="s">
        <v>128</v>
      </c>
      <c r="AW1690" s="26" t="s">
        <v>128</v>
      </c>
      <c r="AX1690" s="26" t="s">
        <v>129</v>
      </c>
      <c r="AY1690" s="26"/>
      <c r="AZ1690" s="26" t="s">
        <v>5030</v>
      </c>
      <c r="BA1690" s="26"/>
    </row>
    <row r="1691" spans="1:53" ht="16.05" customHeight="1" x14ac:dyDescent="0.3">
      <c r="A1691" s="23">
        <v>2016</v>
      </c>
      <c r="B1691" s="24" t="s">
        <v>443</v>
      </c>
      <c r="C1691" s="24" t="s">
        <v>635</v>
      </c>
      <c r="D1691" s="24" t="s">
        <v>4526</v>
      </c>
      <c r="E1691" s="25">
        <v>42536</v>
      </c>
      <c r="F1691" s="38">
        <v>0.57422569444444449</v>
      </c>
      <c r="G1691" s="25">
        <v>42536</v>
      </c>
      <c r="H1691" s="38">
        <v>0.32422453703703707</v>
      </c>
      <c r="I1691" s="34" t="s">
        <v>6252</v>
      </c>
      <c r="J1691" s="43">
        <v>14.01</v>
      </c>
      <c r="K1691" s="43">
        <v>-91.98</v>
      </c>
      <c r="L1691" s="56">
        <v>59.2</v>
      </c>
      <c r="M1691" s="35">
        <v>5.4509999999999996</v>
      </c>
      <c r="N1691" s="43"/>
      <c r="O1691" s="57"/>
      <c r="P1691" s="57">
        <v>5.4</v>
      </c>
      <c r="Q1691" s="57"/>
      <c r="R1691" s="57">
        <v>5.2</v>
      </c>
      <c r="S1691" s="24" t="s">
        <v>5311</v>
      </c>
      <c r="T1691" s="26"/>
      <c r="U1691" s="24" t="s">
        <v>867</v>
      </c>
      <c r="V1691" s="58"/>
      <c r="W1691" s="58"/>
      <c r="X1691" s="26">
        <v>0</v>
      </c>
      <c r="Y1691" s="26">
        <v>0</v>
      </c>
      <c r="Z1691" s="26">
        <v>0</v>
      </c>
      <c r="AA1691" s="26"/>
      <c r="AB1691" s="58"/>
      <c r="AC1691" s="24"/>
      <c r="AD1691" s="26">
        <v>0</v>
      </c>
      <c r="AE1691" s="26">
        <v>1</v>
      </c>
      <c r="AF1691" s="26"/>
      <c r="AG1691" s="26"/>
      <c r="AH1691" s="26"/>
      <c r="AI1691" s="26"/>
      <c r="AJ1691" s="26" t="s">
        <v>1631</v>
      </c>
      <c r="AK1691" s="24"/>
      <c r="AL1691" s="24"/>
      <c r="AM1691" s="26"/>
      <c r="AN1691" s="26"/>
      <c r="AO1691" s="26"/>
      <c r="AP1691" s="26"/>
      <c r="AQ1691" s="26"/>
      <c r="AR1691" s="26" t="s">
        <v>129</v>
      </c>
      <c r="AS1691" s="26"/>
      <c r="AT1691" s="26"/>
      <c r="AU1691" s="26" t="s">
        <v>128</v>
      </c>
      <c r="AV1691" s="26" t="s">
        <v>128</v>
      </c>
      <c r="AW1691" s="26" t="s">
        <v>128</v>
      </c>
      <c r="AX1691" s="26" t="s">
        <v>129</v>
      </c>
      <c r="AY1691" s="26"/>
      <c r="AZ1691" s="26" t="s">
        <v>4527</v>
      </c>
      <c r="BA1691" s="41"/>
    </row>
    <row r="1692" spans="1:53" ht="16.05" customHeight="1" x14ac:dyDescent="0.3">
      <c r="A1692" s="23">
        <v>2016</v>
      </c>
      <c r="B1692" s="24" t="s">
        <v>598</v>
      </c>
      <c r="C1692" s="24" t="s">
        <v>598</v>
      </c>
      <c r="D1692" s="24" t="s">
        <v>3989</v>
      </c>
      <c r="E1692" s="25">
        <v>42537</v>
      </c>
      <c r="F1692" s="38">
        <v>0.22327893518518518</v>
      </c>
      <c r="G1692" s="22">
        <v>42537</v>
      </c>
      <c r="H1692" s="37">
        <v>0.59827546296296297</v>
      </c>
      <c r="I1692" s="34" t="s">
        <v>6250</v>
      </c>
      <c r="J1692" s="43">
        <v>42.01</v>
      </c>
      <c r="K1692" s="43">
        <v>140.88999999999999</v>
      </c>
      <c r="L1692" s="56">
        <v>13.1</v>
      </c>
      <c r="M1692" s="35">
        <v>5.1689999999999996</v>
      </c>
      <c r="N1692" s="43">
        <v>5.2</v>
      </c>
      <c r="O1692" s="57"/>
      <c r="P1692" s="57">
        <v>5.2</v>
      </c>
      <c r="Q1692" s="57"/>
      <c r="R1692" s="57">
        <v>5.3</v>
      </c>
      <c r="S1692" s="24" t="s">
        <v>5577</v>
      </c>
      <c r="T1692" s="26" t="s">
        <v>4528</v>
      </c>
      <c r="U1692" s="24" t="s">
        <v>867</v>
      </c>
      <c r="V1692" s="58"/>
      <c r="W1692" s="58"/>
      <c r="X1692" s="26">
        <v>0</v>
      </c>
      <c r="Y1692" s="26">
        <v>0</v>
      </c>
      <c r="Z1692" s="26">
        <v>1</v>
      </c>
      <c r="AA1692" s="26"/>
      <c r="AB1692" s="58"/>
      <c r="AC1692" s="24"/>
      <c r="AD1692" s="26">
        <v>3</v>
      </c>
      <c r="AE1692" s="26">
        <v>0</v>
      </c>
      <c r="AF1692" s="26"/>
      <c r="AG1692" s="26"/>
      <c r="AH1692" s="26"/>
      <c r="AI1692" s="26"/>
      <c r="AJ1692" s="26" t="s">
        <v>1631</v>
      </c>
      <c r="AK1692" s="24"/>
      <c r="AL1692" s="24"/>
      <c r="AM1692" s="26"/>
      <c r="AN1692" s="26"/>
      <c r="AO1692" s="26"/>
      <c r="AP1692" s="26"/>
      <c r="AQ1692" s="26"/>
      <c r="AR1692" s="26" t="s">
        <v>129</v>
      </c>
      <c r="AS1692" s="26"/>
      <c r="AT1692" s="26"/>
      <c r="AU1692" s="26" t="s">
        <v>128</v>
      </c>
      <c r="AV1692" s="26" t="s">
        <v>128</v>
      </c>
      <c r="AW1692" s="26" t="s">
        <v>128</v>
      </c>
      <c r="AX1692" s="26" t="s">
        <v>129</v>
      </c>
      <c r="AY1692" s="26"/>
      <c r="AZ1692" s="26" t="s">
        <v>4529</v>
      </c>
      <c r="BA1692" s="41"/>
    </row>
    <row r="1693" spans="1:53" ht="16.05" customHeight="1" x14ac:dyDescent="0.3">
      <c r="A1693" s="26">
        <v>2016</v>
      </c>
      <c r="B1693" s="24" t="s">
        <v>269</v>
      </c>
      <c r="C1693" s="24" t="s">
        <v>270</v>
      </c>
      <c r="D1693" s="24" t="s">
        <v>5067</v>
      </c>
      <c r="E1693" s="25">
        <v>42542</v>
      </c>
      <c r="F1693" s="38">
        <v>0.4346180555555556</v>
      </c>
      <c r="G1693" s="22">
        <v>42542</v>
      </c>
      <c r="H1693" s="37">
        <v>0.22628472222222221</v>
      </c>
      <c r="I1693" s="34" t="s">
        <v>6250</v>
      </c>
      <c r="J1693" s="26">
        <v>-17.54</v>
      </c>
      <c r="K1693" s="26">
        <v>-71.41</v>
      </c>
      <c r="L1693" s="26">
        <v>40</v>
      </c>
      <c r="M1693" s="43">
        <v>4.32</v>
      </c>
      <c r="N1693" s="43"/>
      <c r="O1693" s="57">
        <v>4.4000000000000004</v>
      </c>
      <c r="P1693" s="57">
        <v>4.3</v>
      </c>
      <c r="Q1693" s="57"/>
      <c r="R1693" s="57">
        <v>4.5</v>
      </c>
      <c r="S1693" s="24" t="s">
        <v>5110</v>
      </c>
      <c r="T1693" s="26" t="s">
        <v>1336</v>
      </c>
      <c r="U1693" s="24"/>
      <c r="V1693" s="26"/>
      <c r="W1693" s="26"/>
      <c r="X1693" s="26">
        <v>0</v>
      </c>
      <c r="Y1693" s="26">
        <v>0</v>
      </c>
      <c r="Z1693" s="26">
        <v>1</v>
      </c>
      <c r="AA1693" s="26"/>
      <c r="AB1693" s="26"/>
      <c r="AC1693" s="24" t="s">
        <v>5031</v>
      </c>
      <c r="AD1693" s="26">
        <v>0</v>
      </c>
      <c r="AE1693" s="26">
        <v>0</v>
      </c>
      <c r="AF1693" s="26"/>
      <c r="AG1693" s="26"/>
      <c r="AH1693" s="26"/>
      <c r="AI1693" s="26"/>
      <c r="AJ1693" s="26" t="s">
        <v>1631</v>
      </c>
      <c r="AK1693" s="26"/>
      <c r="AL1693" s="24"/>
      <c r="AM1693" s="41"/>
      <c r="AN1693" s="41"/>
      <c r="AO1693" s="41"/>
      <c r="AP1693" s="41"/>
      <c r="AQ1693" s="41"/>
      <c r="AR1693" s="26" t="s">
        <v>129</v>
      </c>
      <c r="AS1693" s="26"/>
      <c r="AT1693" s="26"/>
      <c r="AU1693" s="26" t="s">
        <v>128</v>
      </c>
      <c r="AV1693" s="26" t="s">
        <v>128</v>
      </c>
      <c r="AW1693" s="26" t="s">
        <v>128</v>
      </c>
      <c r="AX1693" s="26" t="s">
        <v>129</v>
      </c>
      <c r="AY1693" s="26"/>
      <c r="AZ1693" s="26" t="s">
        <v>5032</v>
      </c>
      <c r="BA1693" s="26"/>
    </row>
    <row r="1694" spans="1:53" ht="16.05" customHeight="1" x14ac:dyDescent="0.3">
      <c r="A1694" s="23">
        <v>2016</v>
      </c>
      <c r="B1694" s="24" t="s">
        <v>187</v>
      </c>
      <c r="C1694" s="24" t="s">
        <v>188</v>
      </c>
      <c r="D1694" s="24" t="s">
        <v>3616</v>
      </c>
      <c r="E1694" s="25">
        <v>42543</v>
      </c>
      <c r="F1694" s="38">
        <v>0.449352662037037</v>
      </c>
      <c r="G1694" s="22">
        <v>42543</v>
      </c>
      <c r="H1694" s="37">
        <v>0.63685185185185189</v>
      </c>
      <c r="I1694" s="34" t="s">
        <v>6250</v>
      </c>
      <c r="J1694" s="43">
        <v>38.448</v>
      </c>
      <c r="K1694" s="43">
        <v>44.927999999999997</v>
      </c>
      <c r="L1694" s="56">
        <v>0</v>
      </c>
      <c r="M1694" s="43">
        <v>4.5030000000000001</v>
      </c>
      <c r="N1694" s="43"/>
      <c r="O1694" s="57"/>
      <c r="P1694" s="57">
        <v>4.5</v>
      </c>
      <c r="Q1694" s="57">
        <v>3.6</v>
      </c>
      <c r="R1694" s="57">
        <v>4.5</v>
      </c>
      <c r="S1694" s="67" t="s">
        <v>6052</v>
      </c>
      <c r="T1694" s="26"/>
      <c r="U1694" s="24" t="s">
        <v>867</v>
      </c>
      <c r="V1694" s="58"/>
      <c r="W1694" s="58"/>
      <c r="X1694" s="26">
        <v>0</v>
      </c>
      <c r="Y1694" s="26">
        <v>0</v>
      </c>
      <c r="Z1694" s="26">
        <v>0</v>
      </c>
      <c r="AA1694" s="26"/>
      <c r="AB1694" s="58"/>
      <c r="AC1694" s="24"/>
      <c r="AD1694" s="26" t="s">
        <v>3489</v>
      </c>
      <c r="AE1694" s="26">
        <v>0</v>
      </c>
      <c r="AF1694" s="26"/>
      <c r="AG1694" s="26"/>
      <c r="AH1694" s="26"/>
      <c r="AI1694" s="26"/>
      <c r="AJ1694" s="26" t="s">
        <v>3476</v>
      </c>
      <c r="AK1694" s="24" t="s">
        <v>102</v>
      </c>
      <c r="AL1694" s="24" t="s">
        <v>4531</v>
      </c>
      <c r="AM1694" s="26"/>
      <c r="AN1694" s="26"/>
      <c r="AO1694" s="26"/>
      <c r="AP1694" s="26"/>
      <c r="AQ1694" s="26"/>
      <c r="AR1694" s="26" t="s">
        <v>129</v>
      </c>
      <c r="AS1694" s="26"/>
      <c r="AT1694" s="26"/>
      <c r="AU1694" s="26" t="s">
        <v>128</v>
      </c>
      <c r="AV1694" s="26" t="s">
        <v>128</v>
      </c>
      <c r="AW1694" s="26" t="s">
        <v>128</v>
      </c>
      <c r="AX1694" s="26" t="s">
        <v>129</v>
      </c>
      <c r="AY1694" s="26"/>
      <c r="AZ1694" s="26" t="s">
        <v>4530</v>
      </c>
      <c r="BA1694" s="41"/>
    </row>
    <row r="1695" spans="1:53" ht="16.05" customHeight="1" x14ac:dyDescent="0.3">
      <c r="A1695" s="23">
        <v>2016</v>
      </c>
      <c r="B1695" s="24" t="s">
        <v>218</v>
      </c>
      <c r="C1695" s="24" t="s">
        <v>426</v>
      </c>
      <c r="D1695" s="24" t="s">
        <v>4532</v>
      </c>
      <c r="E1695" s="25">
        <v>42545</v>
      </c>
      <c r="F1695" s="38">
        <v>2.8840046296296298E-2</v>
      </c>
      <c r="G1695" s="22">
        <v>42545</v>
      </c>
      <c r="H1695" s="37">
        <v>0.32050925925925927</v>
      </c>
      <c r="I1695" s="34" t="s">
        <v>6250</v>
      </c>
      <c r="J1695" s="43">
        <v>-2.698</v>
      </c>
      <c r="K1695" s="43">
        <v>110.093</v>
      </c>
      <c r="L1695" s="56">
        <v>0</v>
      </c>
      <c r="M1695" s="43">
        <v>4.79</v>
      </c>
      <c r="N1695" s="43"/>
      <c r="O1695" s="57"/>
      <c r="P1695" s="57">
        <v>4.7</v>
      </c>
      <c r="Q1695" s="57">
        <v>3.7</v>
      </c>
      <c r="R1695" s="57">
        <v>5.0999999999999996</v>
      </c>
      <c r="S1695" s="67" t="s">
        <v>5110</v>
      </c>
      <c r="T1695" s="26" t="s">
        <v>139</v>
      </c>
      <c r="U1695" s="24" t="s">
        <v>867</v>
      </c>
      <c r="V1695" s="58"/>
      <c r="W1695" s="58"/>
      <c r="X1695" s="26">
        <v>0</v>
      </c>
      <c r="Y1695" s="26">
        <v>0</v>
      </c>
      <c r="Z1695" s="26">
        <v>0</v>
      </c>
      <c r="AA1695" s="26"/>
      <c r="AB1695" s="58"/>
      <c r="AC1695" s="24"/>
      <c r="AD1695" s="26" t="s">
        <v>3483</v>
      </c>
      <c r="AE1695" s="26">
        <v>0</v>
      </c>
      <c r="AF1695" s="26"/>
      <c r="AG1695" s="26"/>
      <c r="AH1695" s="26"/>
      <c r="AI1695" s="26"/>
      <c r="AJ1695" s="26" t="s">
        <v>1631</v>
      </c>
      <c r="AK1695" s="24"/>
      <c r="AL1695" s="24"/>
      <c r="AM1695" s="26"/>
      <c r="AN1695" s="26"/>
      <c r="AO1695" s="26"/>
      <c r="AP1695" s="26"/>
      <c r="AQ1695" s="26"/>
      <c r="AR1695" s="26" t="s">
        <v>129</v>
      </c>
      <c r="AS1695" s="26"/>
      <c r="AT1695" s="26"/>
      <c r="AU1695" s="26" t="s">
        <v>128</v>
      </c>
      <c r="AV1695" s="26" t="s">
        <v>128</v>
      </c>
      <c r="AW1695" s="26" t="s">
        <v>128</v>
      </c>
      <c r="AX1695" s="26" t="s">
        <v>129</v>
      </c>
      <c r="AY1695" s="26"/>
      <c r="AZ1695" s="26" t="s">
        <v>4533</v>
      </c>
      <c r="BA1695" s="41"/>
    </row>
    <row r="1696" spans="1:53" ht="16.05" customHeight="1" x14ac:dyDescent="0.3">
      <c r="A1696" s="23">
        <v>2016</v>
      </c>
      <c r="B1696" s="24" t="s">
        <v>357</v>
      </c>
      <c r="C1696" s="24" t="s">
        <v>1480</v>
      </c>
      <c r="D1696" s="24" t="s">
        <v>4417</v>
      </c>
      <c r="E1696" s="25">
        <v>42550</v>
      </c>
      <c r="F1696" s="38">
        <v>0.38231932870370372</v>
      </c>
      <c r="G1696" s="22">
        <v>42550</v>
      </c>
      <c r="H1696" s="37">
        <v>0.62189814814814814</v>
      </c>
      <c r="I1696" s="34" t="s">
        <v>6250</v>
      </c>
      <c r="J1696" s="43">
        <v>29.47</v>
      </c>
      <c r="K1696" s="43">
        <v>81.257999999999996</v>
      </c>
      <c r="L1696" s="56">
        <v>41.1</v>
      </c>
      <c r="M1696" s="43">
        <v>4.67</v>
      </c>
      <c r="N1696" s="43"/>
      <c r="O1696" s="57"/>
      <c r="P1696" s="57">
        <v>4.5999999999999996</v>
      </c>
      <c r="Q1696" s="57">
        <v>3.8</v>
      </c>
      <c r="R1696" s="57">
        <v>5</v>
      </c>
      <c r="S1696" s="67" t="s">
        <v>5110</v>
      </c>
      <c r="T1696" s="26"/>
      <c r="U1696" s="24" t="s">
        <v>867</v>
      </c>
      <c r="V1696" s="58"/>
      <c r="W1696" s="58"/>
      <c r="X1696" s="26">
        <v>0</v>
      </c>
      <c r="Y1696" s="26">
        <v>0</v>
      </c>
      <c r="Z1696" s="26"/>
      <c r="AA1696" s="26"/>
      <c r="AB1696" s="58"/>
      <c r="AC1696" s="24"/>
      <c r="AD1696" s="26" t="s">
        <v>2152</v>
      </c>
      <c r="AE1696" s="26">
        <v>1</v>
      </c>
      <c r="AF1696" s="26"/>
      <c r="AG1696" s="26"/>
      <c r="AH1696" s="26"/>
      <c r="AI1696" s="26"/>
      <c r="AJ1696" s="26" t="s">
        <v>1631</v>
      </c>
      <c r="AK1696" s="24" t="s">
        <v>290</v>
      </c>
      <c r="AL1696" s="24" t="s">
        <v>4535</v>
      </c>
      <c r="AM1696" s="26"/>
      <c r="AN1696" s="26"/>
      <c r="AO1696" s="26"/>
      <c r="AP1696" s="26"/>
      <c r="AQ1696" s="26"/>
      <c r="AR1696" s="26" t="s">
        <v>129</v>
      </c>
      <c r="AS1696" s="26"/>
      <c r="AT1696" s="26"/>
      <c r="AU1696" s="26" t="s">
        <v>128</v>
      </c>
      <c r="AV1696" s="26" t="s">
        <v>128</v>
      </c>
      <c r="AW1696" s="26" t="s">
        <v>128</v>
      </c>
      <c r="AX1696" s="26" t="s">
        <v>129</v>
      </c>
      <c r="AY1696" s="26"/>
      <c r="AZ1696" s="26" t="s">
        <v>4534</v>
      </c>
      <c r="BA1696" s="41"/>
    </row>
    <row r="1697" spans="1:53" ht="16.05" customHeight="1" x14ac:dyDescent="0.3">
      <c r="A1697" s="26">
        <v>2016</v>
      </c>
      <c r="B1697" s="24" t="s">
        <v>187</v>
      </c>
      <c r="C1697" s="24" t="s">
        <v>188</v>
      </c>
      <c r="D1697" s="24" t="s">
        <v>4074</v>
      </c>
      <c r="E1697" s="25">
        <v>42550</v>
      </c>
      <c r="F1697" s="38">
        <v>0.95569097222222232</v>
      </c>
      <c r="G1697" s="22">
        <v>42551</v>
      </c>
      <c r="H1697" s="37">
        <v>0.14319444444444443</v>
      </c>
      <c r="I1697" s="34" t="s">
        <v>6250</v>
      </c>
      <c r="J1697" s="26">
        <v>37.438000000000002</v>
      </c>
      <c r="K1697" s="26">
        <v>57.463999999999999</v>
      </c>
      <c r="L1697" s="26">
        <v>6</v>
      </c>
      <c r="M1697" s="35">
        <v>4.8209999999999997</v>
      </c>
      <c r="N1697" s="43"/>
      <c r="O1697" s="57"/>
      <c r="P1697" s="57">
        <v>4.7</v>
      </c>
      <c r="Q1697" s="57"/>
      <c r="R1697" s="57">
        <v>5</v>
      </c>
      <c r="S1697" s="24" t="s">
        <v>5543</v>
      </c>
      <c r="T1697" s="26"/>
      <c r="U1697" s="24"/>
      <c r="V1697" s="26"/>
      <c r="W1697" s="26"/>
      <c r="X1697" s="26">
        <v>0</v>
      </c>
      <c r="Y1697" s="26">
        <v>0</v>
      </c>
      <c r="Z1697" s="26">
        <v>0</v>
      </c>
      <c r="AA1697" s="26"/>
      <c r="AB1697" s="26"/>
      <c r="AC1697" s="24"/>
      <c r="AD1697" s="26" t="s">
        <v>3491</v>
      </c>
      <c r="AE1697" s="26">
        <v>0</v>
      </c>
      <c r="AF1697" s="26"/>
      <c r="AG1697" s="26"/>
      <c r="AH1697" s="26"/>
      <c r="AI1697" s="26"/>
      <c r="AJ1697" s="26" t="s">
        <v>3493</v>
      </c>
      <c r="AK1697" s="26"/>
      <c r="AL1697" s="24" t="s">
        <v>4522</v>
      </c>
      <c r="AM1697" s="41"/>
      <c r="AN1697" s="41"/>
      <c r="AO1697" s="41"/>
      <c r="AP1697" s="41"/>
      <c r="AQ1697" s="41"/>
      <c r="AR1697" s="26" t="s">
        <v>129</v>
      </c>
      <c r="AS1697" s="26"/>
      <c r="AT1697" s="26"/>
      <c r="AU1697" s="26" t="s">
        <v>128</v>
      </c>
      <c r="AV1697" s="26" t="s">
        <v>128</v>
      </c>
      <c r="AW1697" s="26" t="s">
        <v>128</v>
      </c>
      <c r="AX1697" s="26" t="s">
        <v>129</v>
      </c>
      <c r="AY1697" s="26"/>
      <c r="AZ1697" s="26" t="s">
        <v>5033</v>
      </c>
      <c r="BA1697" s="26"/>
    </row>
    <row r="1698" spans="1:53" ht="16.05" customHeight="1" x14ac:dyDescent="0.3">
      <c r="A1698" s="26">
        <v>2016</v>
      </c>
      <c r="B1698" s="24" t="s">
        <v>148</v>
      </c>
      <c r="C1698" s="24" t="s">
        <v>149</v>
      </c>
      <c r="D1698" s="24" t="s">
        <v>3900</v>
      </c>
      <c r="E1698" s="25">
        <v>42552</v>
      </c>
      <c r="F1698" s="38">
        <v>4.0754629629629634E-2</v>
      </c>
      <c r="G1698" s="22">
        <v>42551</v>
      </c>
      <c r="H1698" s="37">
        <v>0.83241898148148152</v>
      </c>
      <c r="I1698" s="34" t="s">
        <v>6250</v>
      </c>
      <c r="J1698" s="26">
        <v>23.843</v>
      </c>
      <c r="K1698" s="26">
        <v>-100.083</v>
      </c>
      <c r="L1698" s="26">
        <v>10</v>
      </c>
      <c r="M1698" s="43">
        <v>4</v>
      </c>
      <c r="N1698" s="43"/>
      <c r="O1698" s="57">
        <v>4</v>
      </c>
      <c r="P1698" s="57"/>
      <c r="Q1698" s="57"/>
      <c r="R1698" s="57">
        <v>4</v>
      </c>
      <c r="S1698" s="24" t="s">
        <v>6073</v>
      </c>
      <c r="T1698" s="26"/>
      <c r="U1698" s="24" t="s">
        <v>867</v>
      </c>
      <c r="V1698" s="26"/>
      <c r="W1698" s="26"/>
      <c r="X1698" s="26">
        <v>0</v>
      </c>
      <c r="Y1698" s="26">
        <v>0</v>
      </c>
      <c r="Z1698" s="26">
        <v>0</v>
      </c>
      <c r="AA1698" s="26"/>
      <c r="AB1698" s="26"/>
      <c r="AC1698" s="26"/>
      <c r="AD1698" s="26">
        <v>3</v>
      </c>
      <c r="AE1698" s="26">
        <v>0</v>
      </c>
      <c r="AF1698" s="26"/>
      <c r="AG1698" s="26"/>
      <c r="AH1698" s="26"/>
      <c r="AI1698" s="26"/>
      <c r="AJ1698" s="26"/>
      <c r="AK1698" s="26"/>
      <c r="AL1698" s="24" t="s">
        <v>5477</v>
      </c>
      <c r="AM1698" s="41"/>
      <c r="AN1698" s="41"/>
      <c r="AO1698" s="41"/>
      <c r="AP1698" s="41"/>
      <c r="AQ1698" s="41"/>
      <c r="AR1698" s="26" t="s">
        <v>129</v>
      </c>
      <c r="AS1698" s="26"/>
      <c r="AT1698" s="26"/>
      <c r="AU1698" s="26" t="s">
        <v>128</v>
      </c>
      <c r="AV1698" s="26" t="s">
        <v>128</v>
      </c>
      <c r="AW1698" s="26" t="s">
        <v>128</v>
      </c>
      <c r="AX1698" s="26" t="s">
        <v>129</v>
      </c>
      <c r="AY1698" s="26"/>
      <c r="AZ1698" s="26" t="s">
        <v>5034</v>
      </c>
      <c r="BA1698" s="94" t="s">
        <v>5491</v>
      </c>
    </row>
    <row r="1699" spans="1:53" ht="16.05" customHeight="1" x14ac:dyDescent="0.3">
      <c r="A1699" s="23">
        <v>2016</v>
      </c>
      <c r="B1699" s="27" t="s">
        <v>393</v>
      </c>
      <c r="C1699" s="27" t="s">
        <v>769</v>
      </c>
      <c r="D1699" s="27" t="s">
        <v>3283</v>
      </c>
      <c r="E1699" s="28">
        <v>42552</v>
      </c>
      <c r="F1699" s="36" t="s">
        <v>3284</v>
      </c>
      <c r="G1699" s="22">
        <v>42552</v>
      </c>
      <c r="H1699" s="37">
        <v>0.83258101851851851</v>
      </c>
      <c r="I1699" s="34" t="s">
        <v>6250</v>
      </c>
      <c r="J1699" s="35">
        <v>38.881</v>
      </c>
      <c r="K1699" s="35">
        <v>70.558999999999997</v>
      </c>
      <c r="L1699" s="42">
        <v>10</v>
      </c>
      <c r="M1699" s="35">
        <v>4.9850000000000003</v>
      </c>
      <c r="N1699" s="35"/>
      <c r="O1699" s="44"/>
      <c r="P1699" s="44">
        <v>5.4</v>
      </c>
      <c r="Q1699" s="44"/>
      <c r="R1699" s="44"/>
      <c r="S1699" s="27" t="s">
        <v>5352</v>
      </c>
      <c r="T1699" s="23" t="s">
        <v>582</v>
      </c>
      <c r="U1699" s="27"/>
      <c r="V1699" s="46"/>
      <c r="W1699" s="47">
        <v>155</v>
      </c>
      <c r="X1699" s="23"/>
      <c r="Y1699" s="23"/>
      <c r="Z1699" s="23"/>
      <c r="AA1699" s="23"/>
      <c r="AB1699" s="47"/>
      <c r="AC1699" s="27"/>
      <c r="AD1699" s="23">
        <v>30</v>
      </c>
      <c r="AE1699" s="50" t="s">
        <v>6302</v>
      </c>
      <c r="AF1699" s="23" t="s">
        <v>141</v>
      </c>
      <c r="AG1699" s="23"/>
      <c r="AH1699" s="23"/>
      <c r="AI1699" s="23"/>
      <c r="AJ1699" s="26" t="s">
        <v>3493</v>
      </c>
      <c r="AK1699" s="27"/>
      <c r="AL1699" s="27" t="s">
        <v>3286</v>
      </c>
      <c r="AM1699" s="23"/>
      <c r="AN1699" s="23"/>
      <c r="AO1699" s="23"/>
      <c r="AP1699" s="23"/>
      <c r="AQ1699" s="23" t="s">
        <v>129</v>
      </c>
      <c r="AR1699" s="23"/>
      <c r="AS1699" s="23" t="s">
        <v>129</v>
      </c>
      <c r="AT1699" s="23"/>
      <c r="AU1699" s="23" t="s">
        <v>129</v>
      </c>
      <c r="AV1699" s="23" t="s">
        <v>129</v>
      </c>
      <c r="AW1699" s="23" t="s">
        <v>128</v>
      </c>
      <c r="AX1699" s="23" t="s">
        <v>129</v>
      </c>
      <c r="AY1699" s="23"/>
      <c r="AZ1699" s="23" t="s">
        <v>3285</v>
      </c>
      <c r="BA1699" s="45" t="s">
        <v>6303</v>
      </c>
    </row>
    <row r="1700" spans="1:53" ht="16.05" customHeight="1" x14ac:dyDescent="0.3">
      <c r="A1700" s="23">
        <v>2016</v>
      </c>
      <c r="B1700" s="24" t="s">
        <v>357</v>
      </c>
      <c r="C1700" s="24" t="s">
        <v>1480</v>
      </c>
      <c r="D1700" s="24" t="s">
        <v>4417</v>
      </c>
      <c r="E1700" s="25">
        <v>42553</v>
      </c>
      <c r="F1700" s="38">
        <v>1.6473263888888888E-2</v>
      </c>
      <c r="G1700" s="22">
        <v>42553</v>
      </c>
      <c r="H1700" s="37">
        <v>0.25605324074074071</v>
      </c>
      <c r="I1700" s="34" t="s">
        <v>6250</v>
      </c>
      <c r="J1700" s="43">
        <v>29.425999999999998</v>
      </c>
      <c r="K1700" s="43">
        <v>81.231999999999999</v>
      </c>
      <c r="L1700" s="56">
        <v>0</v>
      </c>
      <c r="M1700" s="43">
        <v>4.4400000000000004</v>
      </c>
      <c r="N1700" s="43"/>
      <c r="O1700" s="57"/>
      <c r="P1700" s="57">
        <v>4.4000000000000004</v>
      </c>
      <c r="Q1700" s="57">
        <v>2.6</v>
      </c>
      <c r="R1700" s="57">
        <v>4.4000000000000004</v>
      </c>
      <c r="S1700" s="67" t="s">
        <v>5110</v>
      </c>
      <c r="T1700" s="26"/>
      <c r="U1700" s="24" t="s">
        <v>867</v>
      </c>
      <c r="V1700" s="58"/>
      <c r="W1700" s="58"/>
      <c r="X1700" s="26">
        <v>0</v>
      </c>
      <c r="Y1700" s="26">
        <v>0</v>
      </c>
      <c r="Z1700" s="26">
        <v>0</v>
      </c>
      <c r="AA1700" s="26"/>
      <c r="AB1700" s="58"/>
      <c r="AC1700" s="24"/>
      <c r="AD1700" s="26">
        <v>3</v>
      </c>
      <c r="AE1700" s="26">
        <v>0</v>
      </c>
      <c r="AF1700" s="26"/>
      <c r="AG1700" s="26"/>
      <c r="AH1700" s="26"/>
      <c r="AI1700" s="26"/>
      <c r="AJ1700" s="26" t="s">
        <v>3599</v>
      </c>
      <c r="AK1700" s="24"/>
      <c r="AL1700" s="24" t="s">
        <v>4537</v>
      </c>
      <c r="AM1700" s="26"/>
      <c r="AN1700" s="26"/>
      <c r="AO1700" s="26"/>
      <c r="AP1700" s="26"/>
      <c r="AQ1700" s="26"/>
      <c r="AR1700" s="26" t="s">
        <v>129</v>
      </c>
      <c r="AS1700" s="26"/>
      <c r="AT1700" s="26"/>
      <c r="AU1700" s="26" t="s">
        <v>128</v>
      </c>
      <c r="AV1700" s="26" t="s">
        <v>128</v>
      </c>
      <c r="AW1700" s="26" t="s">
        <v>128</v>
      </c>
      <c r="AX1700" s="26" t="s">
        <v>129</v>
      </c>
      <c r="AY1700" s="26"/>
      <c r="AZ1700" s="26" t="s">
        <v>4536</v>
      </c>
      <c r="BA1700" s="41"/>
    </row>
    <row r="1701" spans="1:53" ht="16.05" customHeight="1" x14ac:dyDescent="0.3">
      <c r="A1701" s="23">
        <v>2016</v>
      </c>
      <c r="B1701" s="24" t="s">
        <v>443</v>
      </c>
      <c r="C1701" s="24" t="s">
        <v>1213</v>
      </c>
      <c r="D1701" s="24" t="s">
        <v>4538</v>
      </c>
      <c r="E1701" s="25">
        <v>42554</v>
      </c>
      <c r="F1701" s="38">
        <v>8.2362268518518522E-2</v>
      </c>
      <c r="G1701" s="22">
        <v>42553</v>
      </c>
      <c r="H1701" s="37">
        <v>0.83236111111111111</v>
      </c>
      <c r="I1701" s="34" t="s">
        <v>6250</v>
      </c>
      <c r="J1701" s="43">
        <v>10.88</v>
      </c>
      <c r="K1701" s="43">
        <v>-85.07</v>
      </c>
      <c r="L1701" s="56">
        <v>12</v>
      </c>
      <c r="M1701" s="35">
        <v>5.46</v>
      </c>
      <c r="N1701" s="43"/>
      <c r="O1701" s="57"/>
      <c r="P1701" s="57">
        <v>5.3</v>
      </c>
      <c r="Q1701" s="57"/>
      <c r="R1701" s="57">
        <v>5.4</v>
      </c>
      <c r="S1701" s="24" t="s">
        <v>5335</v>
      </c>
      <c r="T1701" s="26" t="s">
        <v>139</v>
      </c>
      <c r="U1701" s="24" t="s">
        <v>867</v>
      </c>
      <c r="V1701" s="58"/>
      <c r="W1701" s="58"/>
      <c r="X1701" s="26">
        <v>0</v>
      </c>
      <c r="Y1701" s="26">
        <v>0</v>
      </c>
      <c r="Z1701" s="26">
        <v>0</v>
      </c>
      <c r="AA1701" s="26"/>
      <c r="AB1701" s="58"/>
      <c r="AC1701" s="24"/>
      <c r="AD1701" s="26" t="s">
        <v>2152</v>
      </c>
      <c r="AE1701" s="26">
        <v>6</v>
      </c>
      <c r="AF1701" s="26"/>
      <c r="AG1701" s="26"/>
      <c r="AH1701" s="26"/>
      <c r="AI1701" s="26"/>
      <c r="AJ1701" s="26" t="s">
        <v>1631</v>
      </c>
      <c r="AK1701" s="24" t="s">
        <v>290</v>
      </c>
      <c r="AL1701" s="24" t="s">
        <v>4540</v>
      </c>
      <c r="AM1701" s="26"/>
      <c r="AN1701" s="26"/>
      <c r="AO1701" s="26"/>
      <c r="AP1701" s="26"/>
      <c r="AQ1701" s="26"/>
      <c r="AR1701" s="26" t="s">
        <v>129</v>
      </c>
      <c r="AS1701" s="26"/>
      <c r="AT1701" s="26"/>
      <c r="AU1701" s="26" t="s">
        <v>128</v>
      </c>
      <c r="AV1701" s="26" t="s">
        <v>128</v>
      </c>
      <c r="AW1701" s="26" t="s">
        <v>128</v>
      </c>
      <c r="AX1701" s="26" t="s">
        <v>129</v>
      </c>
      <c r="AY1701" s="26"/>
      <c r="AZ1701" s="26" t="s">
        <v>4539</v>
      </c>
      <c r="BA1701" s="41"/>
    </row>
    <row r="1702" spans="1:53" ht="16.05" customHeight="1" x14ac:dyDescent="0.3">
      <c r="A1702" s="23">
        <v>2016</v>
      </c>
      <c r="B1702" s="24" t="s">
        <v>130</v>
      </c>
      <c r="C1702" s="24" t="s">
        <v>250</v>
      </c>
      <c r="D1702" s="24" t="s">
        <v>4541</v>
      </c>
      <c r="E1702" s="25">
        <v>42556</v>
      </c>
      <c r="F1702" s="38">
        <v>0.481337962962963</v>
      </c>
      <c r="G1702" s="25">
        <v>42556</v>
      </c>
      <c r="H1702" s="38">
        <v>0.8563425925925926</v>
      </c>
      <c r="I1702" s="34" t="s">
        <v>6252</v>
      </c>
      <c r="J1702" s="43">
        <v>35.56</v>
      </c>
      <c r="K1702" s="43">
        <v>129.77000000000001</v>
      </c>
      <c r="L1702" s="56">
        <v>23.5</v>
      </c>
      <c r="M1702" s="35">
        <v>4.9160000000000004</v>
      </c>
      <c r="N1702" s="43">
        <v>4.8</v>
      </c>
      <c r="O1702" s="57"/>
      <c r="P1702" s="57">
        <v>4.8</v>
      </c>
      <c r="Q1702" s="57"/>
      <c r="R1702" s="57">
        <v>5</v>
      </c>
      <c r="S1702" s="24" t="s">
        <v>5578</v>
      </c>
      <c r="T1702" s="26"/>
      <c r="U1702" s="24" t="s">
        <v>867</v>
      </c>
      <c r="V1702" s="58"/>
      <c r="W1702" s="58"/>
      <c r="X1702" s="26">
        <v>0</v>
      </c>
      <c r="Y1702" s="26">
        <v>0</v>
      </c>
      <c r="Z1702" s="26">
        <v>0</v>
      </c>
      <c r="AA1702" s="26"/>
      <c r="AB1702" s="58"/>
      <c r="AC1702" s="24"/>
      <c r="AD1702" s="26">
        <v>1</v>
      </c>
      <c r="AE1702" s="26">
        <v>0</v>
      </c>
      <c r="AF1702" s="26"/>
      <c r="AG1702" s="26"/>
      <c r="AH1702" s="26"/>
      <c r="AI1702" s="26"/>
      <c r="AJ1702" s="26" t="s">
        <v>1631</v>
      </c>
      <c r="AK1702" s="24"/>
      <c r="AL1702" s="24"/>
      <c r="AM1702" s="26"/>
      <c r="AN1702" s="26"/>
      <c r="AO1702" s="26"/>
      <c r="AP1702" s="26"/>
      <c r="AQ1702" s="26"/>
      <c r="AR1702" s="26" t="s">
        <v>129</v>
      </c>
      <c r="AS1702" s="26"/>
      <c r="AT1702" s="26"/>
      <c r="AU1702" s="26" t="s">
        <v>128</v>
      </c>
      <c r="AV1702" s="26" t="s">
        <v>128</v>
      </c>
      <c r="AW1702" s="26" t="s">
        <v>128</v>
      </c>
      <c r="AX1702" s="26" t="s">
        <v>129</v>
      </c>
      <c r="AY1702" s="26"/>
      <c r="AZ1702" s="26" t="s">
        <v>4542</v>
      </c>
      <c r="BA1702" s="41"/>
    </row>
    <row r="1703" spans="1:53" ht="16.05" customHeight="1" x14ac:dyDescent="0.3">
      <c r="A1703" s="26">
        <v>2016</v>
      </c>
      <c r="B1703" s="24" t="s">
        <v>187</v>
      </c>
      <c r="C1703" s="24" t="s">
        <v>188</v>
      </c>
      <c r="D1703" s="24" t="s">
        <v>5066</v>
      </c>
      <c r="E1703" s="25">
        <v>42557</v>
      </c>
      <c r="F1703" s="38">
        <v>0.78222337962962962</v>
      </c>
      <c r="G1703" s="22">
        <v>42557</v>
      </c>
      <c r="H1703" s="37">
        <v>0.96972222222222226</v>
      </c>
      <c r="I1703" s="34" t="s">
        <v>6250</v>
      </c>
      <c r="J1703" s="26">
        <v>32.014000000000003</v>
      </c>
      <c r="K1703" s="26">
        <v>50.588999999999999</v>
      </c>
      <c r="L1703" s="26">
        <v>8.1999999999999993</v>
      </c>
      <c r="M1703" s="43">
        <v>4.5599999999999996</v>
      </c>
      <c r="N1703" s="43"/>
      <c r="O1703" s="57">
        <v>4.4000000000000004</v>
      </c>
      <c r="P1703" s="57">
        <v>4.5</v>
      </c>
      <c r="Q1703" s="57"/>
      <c r="R1703" s="57">
        <v>4.4000000000000004</v>
      </c>
      <c r="S1703" s="24" t="s">
        <v>5110</v>
      </c>
      <c r="T1703" s="26"/>
      <c r="U1703" s="24"/>
      <c r="V1703" s="26"/>
      <c r="W1703" s="26"/>
      <c r="X1703" s="26">
        <v>0</v>
      </c>
      <c r="Y1703" s="26">
        <v>0</v>
      </c>
      <c r="Z1703" s="26">
        <v>0</v>
      </c>
      <c r="AA1703" s="26"/>
      <c r="AB1703" s="26"/>
      <c r="AC1703" s="24"/>
      <c r="AD1703" s="26" t="s">
        <v>3483</v>
      </c>
      <c r="AE1703" s="26">
        <v>0</v>
      </c>
      <c r="AF1703" s="26"/>
      <c r="AG1703" s="26"/>
      <c r="AH1703" s="26"/>
      <c r="AI1703" s="26"/>
      <c r="AJ1703" s="26" t="s">
        <v>1631</v>
      </c>
      <c r="AK1703" s="26"/>
      <c r="AL1703" s="24"/>
      <c r="AM1703" s="41"/>
      <c r="AN1703" s="41"/>
      <c r="AO1703" s="41"/>
      <c r="AP1703" s="41"/>
      <c r="AQ1703" s="41"/>
      <c r="AR1703" s="26" t="s">
        <v>129</v>
      </c>
      <c r="AS1703" s="26"/>
      <c r="AT1703" s="26"/>
      <c r="AU1703" s="26" t="s">
        <v>128</v>
      </c>
      <c r="AV1703" s="26" t="s">
        <v>128</v>
      </c>
      <c r="AW1703" s="26" t="s">
        <v>128</v>
      </c>
      <c r="AX1703" s="26" t="s">
        <v>129</v>
      </c>
      <c r="AY1703" s="26"/>
      <c r="AZ1703" s="26" t="s">
        <v>5035</v>
      </c>
      <c r="BA1703" s="26"/>
    </row>
    <row r="1704" spans="1:53" ht="16.05" customHeight="1" x14ac:dyDescent="0.3">
      <c r="A1704" s="23">
        <v>2016</v>
      </c>
      <c r="B1704" s="24" t="s">
        <v>218</v>
      </c>
      <c r="C1704" s="24" t="s">
        <v>426</v>
      </c>
      <c r="D1704" s="24" t="s">
        <v>4543</v>
      </c>
      <c r="E1704" s="25">
        <v>42561</v>
      </c>
      <c r="F1704" s="38">
        <v>0.39720717592592591</v>
      </c>
      <c r="G1704" s="22">
        <v>42561</v>
      </c>
      <c r="H1704" s="37">
        <v>0.68887731481481485</v>
      </c>
      <c r="I1704" s="34" t="s">
        <v>6250</v>
      </c>
      <c r="J1704" s="43">
        <v>0.09</v>
      </c>
      <c r="K1704" s="43">
        <v>100.12</v>
      </c>
      <c r="L1704" s="56">
        <v>22.2</v>
      </c>
      <c r="M1704" s="35">
        <v>5.0670000000000002</v>
      </c>
      <c r="N1704" s="43"/>
      <c r="O1704" s="57"/>
      <c r="P1704" s="57">
        <v>5.0999999999999996</v>
      </c>
      <c r="Q1704" s="57"/>
      <c r="R1704" s="57">
        <v>5.4</v>
      </c>
      <c r="S1704" s="27" t="s">
        <v>5349</v>
      </c>
      <c r="T1704" s="26"/>
      <c r="U1704" s="24" t="s">
        <v>867</v>
      </c>
      <c r="V1704" s="58"/>
      <c r="W1704" s="58"/>
      <c r="X1704" s="26">
        <v>1</v>
      </c>
      <c r="Y1704" s="26">
        <v>0</v>
      </c>
      <c r="Z1704" s="26">
        <v>0</v>
      </c>
      <c r="AA1704" s="26"/>
      <c r="AB1704" s="58"/>
      <c r="AC1704" s="24" t="s">
        <v>2515</v>
      </c>
      <c r="AD1704" s="26" t="s">
        <v>3489</v>
      </c>
      <c r="AE1704" s="26">
        <v>0</v>
      </c>
      <c r="AF1704" s="26"/>
      <c r="AG1704" s="26"/>
      <c r="AH1704" s="26" t="s">
        <v>129</v>
      </c>
      <c r="AI1704" s="26"/>
      <c r="AJ1704" s="26" t="s">
        <v>1631</v>
      </c>
      <c r="AK1704" s="24" t="s">
        <v>290</v>
      </c>
      <c r="AL1704" s="24"/>
      <c r="AM1704" s="26"/>
      <c r="AN1704" s="26"/>
      <c r="AO1704" s="26"/>
      <c r="AP1704" s="26"/>
      <c r="AQ1704" s="26"/>
      <c r="AR1704" s="26" t="s">
        <v>129</v>
      </c>
      <c r="AS1704" s="26"/>
      <c r="AT1704" s="26"/>
      <c r="AU1704" s="26" t="s">
        <v>128</v>
      </c>
      <c r="AV1704" s="26" t="s">
        <v>128</v>
      </c>
      <c r="AW1704" s="26" t="s">
        <v>128</v>
      </c>
      <c r="AX1704" s="26" t="s">
        <v>129</v>
      </c>
      <c r="AY1704" s="26"/>
      <c r="AZ1704" s="26" t="s">
        <v>4544</v>
      </c>
      <c r="BA1704" s="39" t="s">
        <v>5662</v>
      </c>
    </row>
    <row r="1705" spans="1:53" ht="16.05" customHeight="1" x14ac:dyDescent="0.3">
      <c r="A1705" s="23">
        <v>2016</v>
      </c>
      <c r="B1705" s="24" t="s">
        <v>123</v>
      </c>
      <c r="C1705" s="24" t="s">
        <v>1338</v>
      </c>
      <c r="D1705" s="24" t="s">
        <v>4545</v>
      </c>
      <c r="E1705" s="25">
        <v>42563</v>
      </c>
      <c r="F1705" s="38">
        <v>0.42645717592592591</v>
      </c>
      <c r="G1705" s="22">
        <v>42563</v>
      </c>
      <c r="H1705" s="37">
        <v>0.59312500000000001</v>
      </c>
      <c r="I1705" s="34" t="s">
        <v>6250</v>
      </c>
      <c r="J1705" s="43">
        <v>41.44</v>
      </c>
      <c r="K1705" s="43">
        <v>44.01</v>
      </c>
      <c r="L1705" s="56">
        <v>23.5</v>
      </c>
      <c r="M1705" s="35">
        <v>4.9470000000000001</v>
      </c>
      <c r="N1705" s="43"/>
      <c r="O1705" s="57"/>
      <c r="P1705" s="57">
        <v>4.5999999999999996</v>
      </c>
      <c r="Q1705" s="57"/>
      <c r="R1705" s="57">
        <v>4.7</v>
      </c>
      <c r="S1705" s="24" t="s">
        <v>5346</v>
      </c>
      <c r="T1705" s="26" t="s">
        <v>139</v>
      </c>
      <c r="U1705" s="24" t="s">
        <v>867</v>
      </c>
      <c r="V1705" s="58"/>
      <c r="W1705" s="58"/>
      <c r="X1705" s="26"/>
      <c r="Y1705" s="26">
        <v>0</v>
      </c>
      <c r="Z1705" s="26"/>
      <c r="AA1705" s="26"/>
      <c r="AB1705" s="58"/>
      <c r="AC1705" s="24"/>
      <c r="AD1705" s="26" t="s">
        <v>1050</v>
      </c>
      <c r="AE1705" s="26">
        <v>0</v>
      </c>
      <c r="AF1705" s="26"/>
      <c r="AG1705" s="26"/>
      <c r="AH1705" s="26"/>
      <c r="AI1705" s="26"/>
      <c r="AJ1705" s="26" t="s">
        <v>1631</v>
      </c>
      <c r="AK1705" s="24"/>
      <c r="AL1705" s="24"/>
      <c r="AM1705" s="26"/>
      <c r="AN1705" s="26"/>
      <c r="AO1705" s="26"/>
      <c r="AP1705" s="26"/>
      <c r="AQ1705" s="26"/>
      <c r="AR1705" s="26" t="s">
        <v>129</v>
      </c>
      <c r="AS1705" s="26"/>
      <c r="AT1705" s="26"/>
      <c r="AU1705" s="26" t="s">
        <v>128</v>
      </c>
      <c r="AV1705" s="26" t="s">
        <v>128</v>
      </c>
      <c r="AW1705" s="26" t="s">
        <v>128</v>
      </c>
      <c r="AX1705" s="26" t="s">
        <v>129</v>
      </c>
      <c r="AY1705" s="26"/>
      <c r="AZ1705" s="26" t="s">
        <v>4546</v>
      </c>
      <c r="BA1705" s="41"/>
    </row>
    <row r="1706" spans="1:53" ht="16.05" customHeight="1" x14ac:dyDescent="0.3">
      <c r="A1706" s="23">
        <v>2016</v>
      </c>
      <c r="B1706" s="24" t="s">
        <v>143</v>
      </c>
      <c r="C1706" s="24" t="s">
        <v>2090</v>
      </c>
      <c r="D1706" s="24" t="s">
        <v>4547</v>
      </c>
      <c r="E1706" s="25">
        <v>42564</v>
      </c>
      <c r="F1706" s="38">
        <v>0.1258599537037037</v>
      </c>
      <c r="G1706" s="22">
        <v>42564</v>
      </c>
      <c r="H1706" s="37">
        <v>0.25085648148148149</v>
      </c>
      <c r="I1706" s="34" t="s">
        <v>6250</v>
      </c>
      <c r="J1706" s="43">
        <v>-5.37</v>
      </c>
      <c r="K1706" s="43">
        <v>35.869999999999997</v>
      </c>
      <c r="L1706" s="56">
        <v>12</v>
      </c>
      <c r="M1706" s="35">
        <v>5.202</v>
      </c>
      <c r="N1706" s="43"/>
      <c r="O1706" s="57"/>
      <c r="P1706" s="57">
        <v>5.0999999999999996</v>
      </c>
      <c r="Q1706" s="57"/>
      <c r="R1706" s="57">
        <v>5.0999999999999996</v>
      </c>
      <c r="S1706" s="24" t="s">
        <v>5497</v>
      </c>
      <c r="T1706" s="26"/>
      <c r="U1706" s="24" t="s">
        <v>867</v>
      </c>
      <c r="V1706" s="58"/>
      <c r="W1706" s="58"/>
      <c r="X1706" s="26">
        <v>0</v>
      </c>
      <c r="Y1706" s="26">
        <v>0</v>
      </c>
      <c r="Z1706" s="26">
        <v>0</v>
      </c>
      <c r="AA1706" s="26"/>
      <c r="AB1706" s="58"/>
      <c r="AC1706" s="24"/>
      <c r="AD1706" s="26" t="s">
        <v>361</v>
      </c>
      <c r="AE1706" s="26">
        <v>60</v>
      </c>
      <c r="AF1706" s="26"/>
      <c r="AG1706" s="26"/>
      <c r="AH1706" s="26"/>
      <c r="AI1706" s="26"/>
      <c r="AJ1706" s="26" t="s">
        <v>1631</v>
      </c>
      <c r="AK1706" s="24"/>
      <c r="AL1706" s="24"/>
      <c r="AM1706" s="26"/>
      <c r="AN1706" s="26"/>
      <c r="AO1706" s="26"/>
      <c r="AP1706" s="26"/>
      <c r="AQ1706" s="26"/>
      <c r="AR1706" s="26" t="s">
        <v>129</v>
      </c>
      <c r="AS1706" s="26"/>
      <c r="AT1706" s="26"/>
      <c r="AU1706" s="26" t="s">
        <v>128</v>
      </c>
      <c r="AV1706" s="26" t="s">
        <v>128</v>
      </c>
      <c r="AW1706" s="26" t="s">
        <v>128</v>
      </c>
      <c r="AX1706" s="26" t="s">
        <v>129</v>
      </c>
      <c r="AY1706" s="26"/>
      <c r="AZ1706" s="26" t="s">
        <v>4548</v>
      </c>
      <c r="BA1706" s="41"/>
    </row>
    <row r="1707" spans="1:53" ht="16.05" customHeight="1" x14ac:dyDescent="0.3">
      <c r="A1707" s="23">
        <v>2016</v>
      </c>
      <c r="B1707" s="24" t="s">
        <v>269</v>
      </c>
      <c r="C1707" s="24" t="s">
        <v>414</v>
      </c>
      <c r="D1707" s="24" t="s">
        <v>4549</v>
      </c>
      <c r="E1707" s="25">
        <v>42566</v>
      </c>
      <c r="F1707" s="38">
        <v>0.27919618055555556</v>
      </c>
      <c r="G1707" s="22">
        <v>42566</v>
      </c>
      <c r="H1707" s="37">
        <v>0.11253472222222222</v>
      </c>
      <c r="I1707" s="34" t="s">
        <v>6251</v>
      </c>
      <c r="J1707" s="43">
        <v>9.3309999999999995</v>
      </c>
      <c r="K1707" s="43">
        <v>-70.656999999999996</v>
      </c>
      <c r="L1707" s="56">
        <v>0</v>
      </c>
      <c r="M1707" s="43">
        <v>4.79</v>
      </c>
      <c r="N1707" s="43"/>
      <c r="O1707" s="57"/>
      <c r="P1707" s="57">
        <v>4.7</v>
      </c>
      <c r="Q1707" s="57">
        <v>3.7</v>
      </c>
      <c r="R1707" s="57">
        <v>4.0999999999999996</v>
      </c>
      <c r="S1707" s="67" t="s">
        <v>5110</v>
      </c>
      <c r="T1707" s="26"/>
      <c r="U1707" s="24" t="s">
        <v>867</v>
      </c>
      <c r="V1707" s="58"/>
      <c r="W1707" s="58"/>
      <c r="X1707" s="26">
        <v>1</v>
      </c>
      <c r="Y1707" s="26"/>
      <c r="Z1707" s="26">
        <v>0</v>
      </c>
      <c r="AA1707" s="26"/>
      <c r="AB1707" s="58"/>
      <c r="AC1707" s="24" t="s">
        <v>5969</v>
      </c>
      <c r="AD1707" s="26" t="s">
        <v>3483</v>
      </c>
      <c r="AE1707" s="26">
        <v>0</v>
      </c>
      <c r="AF1707" s="26"/>
      <c r="AG1707" s="26"/>
      <c r="AH1707" s="26"/>
      <c r="AI1707" s="26"/>
      <c r="AJ1707" s="26" t="s">
        <v>1631</v>
      </c>
      <c r="AK1707" s="24"/>
      <c r="AL1707" s="24" t="s">
        <v>6365</v>
      </c>
      <c r="AM1707" s="26"/>
      <c r="AN1707" s="26"/>
      <c r="AO1707" s="26"/>
      <c r="AP1707" s="26"/>
      <c r="AQ1707" s="26"/>
      <c r="AR1707" s="26" t="s">
        <v>129</v>
      </c>
      <c r="AS1707" s="26"/>
      <c r="AT1707" s="26"/>
      <c r="AU1707" s="26" t="s">
        <v>128</v>
      </c>
      <c r="AV1707" s="26" t="s">
        <v>128</v>
      </c>
      <c r="AW1707" s="26" t="s">
        <v>128</v>
      </c>
      <c r="AX1707" s="26" t="s">
        <v>129</v>
      </c>
      <c r="AY1707" s="26"/>
      <c r="AZ1707" s="26" t="s">
        <v>4550</v>
      </c>
      <c r="BA1707" s="41"/>
    </row>
    <row r="1708" spans="1:53" ht="16.05" customHeight="1" x14ac:dyDescent="0.3">
      <c r="A1708" s="23">
        <v>2016</v>
      </c>
      <c r="B1708" s="24" t="s">
        <v>357</v>
      </c>
      <c r="C1708" s="24" t="s">
        <v>358</v>
      </c>
      <c r="D1708" s="24" t="s">
        <v>1957</v>
      </c>
      <c r="E1708" s="25">
        <v>42568</v>
      </c>
      <c r="F1708" s="38">
        <v>0.16318530092592592</v>
      </c>
      <c r="G1708" s="22">
        <v>42568</v>
      </c>
      <c r="H1708" s="37">
        <v>0.39234953703703707</v>
      </c>
      <c r="I1708" s="34" t="s">
        <v>6250</v>
      </c>
      <c r="J1708" s="43">
        <v>21.521000000000001</v>
      </c>
      <c r="K1708" s="43">
        <v>72.394000000000005</v>
      </c>
      <c r="L1708" s="56">
        <v>0</v>
      </c>
      <c r="M1708" s="43">
        <v>4.09</v>
      </c>
      <c r="N1708" s="43"/>
      <c r="O1708" s="57"/>
      <c r="P1708" s="57">
        <v>4.0999999999999996</v>
      </c>
      <c r="Q1708" s="57">
        <v>3.3</v>
      </c>
      <c r="R1708" s="57">
        <v>4.5</v>
      </c>
      <c r="S1708" s="67" t="s">
        <v>5110</v>
      </c>
      <c r="T1708" s="26"/>
      <c r="U1708" s="24" t="s">
        <v>867</v>
      </c>
      <c r="V1708" s="58"/>
      <c r="W1708" s="58"/>
      <c r="X1708" s="26">
        <v>0</v>
      </c>
      <c r="Y1708" s="26">
        <v>0</v>
      </c>
      <c r="Z1708" s="26">
        <v>1</v>
      </c>
      <c r="AA1708" s="26"/>
      <c r="AB1708" s="58"/>
      <c r="AC1708" s="24"/>
      <c r="AD1708" s="26"/>
      <c r="AE1708" s="26"/>
      <c r="AF1708" s="26"/>
      <c r="AG1708" s="26"/>
      <c r="AH1708" s="26"/>
      <c r="AI1708" s="26"/>
      <c r="AJ1708" s="26" t="s">
        <v>1631</v>
      </c>
      <c r="AK1708" s="24"/>
      <c r="AL1708" s="24"/>
      <c r="AM1708" s="26"/>
      <c r="AN1708" s="26"/>
      <c r="AO1708" s="26"/>
      <c r="AP1708" s="26"/>
      <c r="AQ1708" s="26"/>
      <c r="AR1708" s="26" t="s">
        <v>129</v>
      </c>
      <c r="AS1708" s="26"/>
      <c r="AT1708" s="26"/>
      <c r="AU1708" s="26" t="s">
        <v>128</v>
      </c>
      <c r="AV1708" s="26" t="s">
        <v>128</v>
      </c>
      <c r="AW1708" s="26" t="s">
        <v>128</v>
      </c>
      <c r="AX1708" s="26" t="s">
        <v>129</v>
      </c>
      <c r="AY1708" s="26"/>
      <c r="AZ1708" s="26" t="s">
        <v>4551</v>
      </c>
      <c r="BA1708" s="41"/>
    </row>
    <row r="1709" spans="1:53" ht="16.05" customHeight="1" x14ac:dyDescent="0.3">
      <c r="A1709" s="23">
        <v>2016</v>
      </c>
      <c r="B1709" s="24" t="s">
        <v>357</v>
      </c>
      <c r="C1709" s="24" t="s">
        <v>648</v>
      </c>
      <c r="D1709" s="24" t="s">
        <v>4552</v>
      </c>
      <c r="E1709" s="25">
        <v>42568</v>
      </c>
      <c r="F1709" s="38">
        <v>0.49577430555555552</v>
      </c>
      <c r="G1709" s="22">
        <v>42568</v>
      </c>
      <c r="H1709" s="37">
        <v>0.7041087962962963</v>
      </c>
      <c r="I1709" s="34" t="s">
        <v>6250</v>
      </c>
      <c r="J1709" s="43">
        <v>31.169</v>
      </c>
      <c r="K1709" s="43">
        <v>74.369</v>
      </c>
      <c r="L1709" s="56">
        <v>39.6</v>
      </c>
      <c r="M1709" s="43">
        <v>4.5599999999999996</v>
      </c>
      <c r="N1709" s="43"/>
      <c r="O1709" s="57"/>
      <c r="P1709" s="57">
        <v>4.5</v>
      </c>
      <c r="Q1709" s="57">
        <v>3.5</v>
      </c>
      <c r="R1709" s="57">
        <v>4.4000000000000004</v>
      </c>
      <c r="S1709" s="67" t="s">
        <v>5110</v>
      </c>
      <c r="T1709" s="26"/>
      <c r="U1709" s="24" t="s">
        <v>867</v>
      </c>
      <c r="V1709" s="58"/>
      <c r="W1709" s="58"/>
      <c r="X1709" s="26">
        <v>0</v>
      </c>
      <c r="Y1709" s="26">
        <v>0</v>
      </c>
      <c r="Z1709" s="26">
        <v>3</v>
      </c>
      <c r="AA1709" s="26"/>
      <c r="AB1709" s="58"/>
      <c r="AC1709" s="24"/>
      <c r="AD1709" s="26" t="s">
        <v>1050</v>
      </c>
      <c r="AE1709" s="26">
        <v>0</v>
      </c>
      <c r="AF1709" s="26"/>
      <c r="AG1709" s="26"/>
      <c r="AH1709" s="26"/>
      <c r="AI1709" s="26"/>
      <c r="AJ1709" s="26" t="s">
        <v>1631</v>
      </c>
      <c r="AK1709" s="24"/>
      <c r="AL1709" s="24"/>
      <c r="AM1709" s="26"/>
      <c r="AN1709" s="26"/>
      <c r="AO1709" s="26"/>
      <c r="AP1709" s="26"/>
      <c r="AQ1709" s="26"/>
      <c r="AR1709" s="26" t="s">
        <v>129</v>
      </c>
      <c r="AS1709" s="26"/>
      <c r="AT1709" s="26"/>
      <c r="AU1709" s="26" t="s">
        <v>128</v>
      </c>
      <c r="AV1709" s="26" t="s">
        <v>128</v>
      </c>
      <c r="AW1709" s="26" t="s">
        <v>128</v>
      </c>
      <c r="AX1709" s="26" t="s">
        <v>129</v>
      </c>
      <c r="AY1709" s="26"/>
      <c r="AZ1709" s="26" t="s">
        <v>4553</v>
      </c>
      <c r="BA1709" s="41"/>
    </row>
    <row r="1710" spans="1:53" ht="16.05" customHeight="1" x14ac:dyDescent="0.3">
      <c r="A1710" s="23">
        <v>2016</v>
      </c>
      <c r="B1710" s="24" t="s">
        <v>218</v>
      </c>
      <c r="C1710" s="24" t="s">
        <v>481</v>
      </c>
      <c r="D1710" s="24" t="s">
        <v>4554</v>
      </c>
      <c r="E1710" s="25">
        <v>42577</v>
      </c>
      <c r="F1710" s="38">
        <v>0.60360185185185189</v>
      </c>
      <c r="G1710" s="22">
        <v>42577</v>
      </c>
      <c r="H1710" s="37">
        <v>0.93693287037037043</v>
      </c>
      <c r="I1710" s="34" t="s">
        <v>6250</v>
      </c>
      <c r="J1710" s="43">
        <v>9.77</v>
      </c>
      <c r="K1710" s="43">
        <v>125.55</v>
      </c>
      <c r="L1710" s="56">
        <v>18.2</v>
      </c>
      <c r="M1710" s="35">
        <v>5.3159999999999998</v>
      </c>
      <c r="N1710" s="43"/>
      <c r="O1710" s="57"/>
      <c r="P1710" s="57"/>
      <c r="Q1710" s="57"/>
      <c r="R1710" s="57">
        <v>5.2</v>
      </c>
      <c r="S1710" s="24" t="s">
        <v>5297</v>
      </c>
      <c r="T1710" s="26" t="s">
        <v>139</v>
      </c>
      <c r="U1710" s="24" t="s">
        <v>867</v>
      </c>
      <c r="V1710" s="58"/>
      <c r="W1710" s="58"/>
      <c r="X1710" s="26">
        <v>0</v>
      </c>
      <c r="Y1710" s="26">
        <v>0</v>
      </c>
      <c r="Z1710" s="26">
        <v>8</v>
      </c>
      <c r="AA1710" s="26"/>
      <c r="AB1710" s="58"/>
      <c r="AC1710" s="24"/>
      <c r="AD1710" s="26" t="s">
        <v>1050</v>
      </c>
      <c r="AE1710" s="26">
        <v>0</v>
      </c>
      <c r="AF1710" s="26"/>
      <c r="AG1710" s="26"/>
      <c r="AH1710" s="26"/>
      <c r="AI1710" s="26"/>
      <c r="AJ1710" s="26" t="s">
        <v>3476</v>
      </c>
      <c r="AK1710" s="24"/>
      <c r="AL1710" s="24" t="s">
        <v>4556</v>
      </c>
      <c r="AM1710" s="26"/>
      <c r="AN1710" s="26"/>
      <c r="AO1710" s="26"/>
      <c r="AP1710" s="26"/>
      <c r="AQ1710" s="26"/>
      <c r="AR1710" s="26" t="s">
        <v>129</v>
      </c>
      <c r="AS1710" s="26"/>
      <c r="AT1710" s="26"/>
      <c r="AU1710" s="26" t="s">
        <v>128</v>
      </c>
      <c r="AV1710" s="26" t="s">
        <v>128</v>
      </c>
      <c r="AW1710" s="26" t="s">
        <v>128</v>
      </c>
      <c r="AX1710" s="26" t="s">
        <v>129</v>
      </c>
      <c r="AY1710" s="26"/>
      <c r="AZ1710" s="26" t="s">
        <v>4555</v>
      </c>
      <c r="BA1710" s="41"/>
    </row>
    <row r="1711" spans="1:53" ht="16.05" customHeight="1" x14ac:dyDescent="0.3">
      <c r="A1711" s="23">
        <v>2016</v>
      </c>
      <c r="B1711" s="24" t="s">
        <v>218</v>
      </c>
      <c r="C1711" s="24" t="s">
        <v>481</v>
      </c>
      <c r="D1711" s="24" t="s">
        <v>482</v>
      </c>
      <c r="E1711" s="25">
        <v>42578</v>
      </c>
      <c r="F1711" s="38">
        <v>0.49736458333333333</v>
      </c>
      <c r="G1711" s="22">
        <v>42578</v>
      </c>
      <c r="H1711" s="37">
        <v>0.83069444444444451</v>
      </c>
      <c r="I1711" s="34" t="s">
        <v>6250</v>
      </c>
      <c r="J1711" s="43">
        <v>11.05</v>
      </c>
      <c r="K1711" s="43">
        <v>124.67</v>
      </c>
      <c r="L1711" s="56">
        <v>15.6</v>
      </c>
      <c r="M1711" s="35">
        <v>4.9740000000000002</v>
      </c>
      <c r="N1711" s="43"/>
      <c r="O1711" s="57"/>
      <c r="P1711" s="57">
        <v>4.9000000000000004</v>
      </c>
      <c r="Q1711" s="57"/>
      <c r="R1711" s="57">
        <v>5.2</v>
      </c>
      <c r="S1711" s="24" t="s">
        <v>5367</v>
      </c>
      <c r="T1711" s="26" t="s">
        <v>139</v>
      </c>
      <c r="U1711" s="24" t="s">
        <v>867</v>
      </c>
      <c r="V1711" s="58"/>
      <c r="W1711" s="58"/>
      <c r="X1711" s="26">
        <v>0</v>
      </c>
      <c r="Y1711" s="26">
        <v>0</v>
      </c>
      <c r="Z1711" s="26"/>
      <c r="AA1711" s="26"/>
      <c r="AB1711" s="58"/>
      <c r="AC1711" s="24"/>
      <c r="AD1711" s="26" t="s">
        <v>3489</v>
      </c>
      <c r="AE1711" s="26">
        <v>0</v>
      </c>
      <c r="AF1711" s="26"/>
      <c r="AG1711" s="26"/>
      <c r="AH1711" s="26"/>
      <c r="AI1711" s="26"/>
      <c r="AJ1711" s="26" t="s">
        <v>1631</v>
      </c>
      <c r="AK1711" s="24"/>
      <c r="AL1711" s="24"/>
      <c r="AM1711" s="26"/>
      <c r="AN1711" s="26"/>
      <c r="AO1711" s="26"/>
      <c r="AP1711" s="26"/>
      <c r="AQ1711" s="26"/>
      <c r="AR1711" s="26" t="s">
        <v>129</v>
      </c>
      <c r="AS1711" s="26"/>
      <c r="AT1711" s="26"/>
      <c r="AU1711" s="26" t="s">
        <v>128</v>
      </c>
      <c r="AV1711" s="26" t="s">
        <v>128</v>
      </c>
      <c r="AW1711" s="26" t="s">
        <v>128</v>
      </c>
      <c r="AX1711" s="26" t="s">
        <v>129</v>
      </c>
      <c r="AY1711" s="26"/>
      <c r="AZ1711" s="26" t="s">
        <v>4557</v>
      </c>
      <c r="BA1711" s="41"/>
    </row>
    <row r="1712" spans="1:53" ht="16.05" customHeight="1" x14ac:dyDescent="0.3">
      <c r="A1712" s="23">
        <v>2016</v>
      </c>
      <c r="B1712" s="24" t="s">
        <v>130</v>
      </c>
      <c r="C1712" s="24" t="s">
        <v>131</v>
      </c>
      <c r="D1712" s="24" t="s">
        <v>2514</v>
      </c>
      <c r="E1712" s="25">
        <v>42582</v>
      </c>
      <c r="F1712" s="38">
        <v>0.38763773148148145</v>
      </c>
      <c r="G1712" s="22">
        <v>42582</v>
      </c>
      <c r="H1712" s="37">
        <v>0.72097222222222224</v>
      </c>
      <c r="I1712" s="34" t="s">
        <v>6250</v>
      </c>
      <c r="J1712" s="43">
        <v>24.1</v>
      </c>
      <c r="K1712" s="43">
        <v>111.62</v>
      </c>
      <c r="L1712" s="56">
        <v>15.6</v>
      </c>
      <c r="M1712" s="35">
        <v>4.8789999999999996</v>
      </c>
      <c r="N1712" s="43"/>
      <c r="O1712" s="57"/>
      <c r="P1712" s="57">
        <v>4.9000000000000004</v>
      </c>
      <c r="Q1712" s="57"/>
      <c r="R1712" s="57">
        <v>5.4</v>
      </c>
      <c r="S1712" s="24" t="s">
        <v>5516</v>
      </c>
      <c r="T1712" s="26" t="s">
        <v>139</v>
      </c>
      <c r="U1712" s="24" t="s">
        <v>867</v>
      </c>
      <c r="V1712" s="58"/>
      <c r="W1712" s="58"/>
      <c r="X1712" s="26">
        <v>0</v>
      </c>
      <c r="Y1712" s="26">
        <v>0</v>
      </c>
      <c r="Z1712" s="26">
        <v>0</v>
      </c>
      <c r="AA1712" s="26"/>
      <c r="AB1712" s="58"/>
      <c r="AC1712" s="24"/>
      <c r="AD1712" s="26">
        <v>201</v>
      </c>
      <c r="AE1712" s="26">
        <v>6</v>
      </c>
      <c r="AF1712" s="26"/>
      <c r="AG1712" s="26"/>
      <c r="AH1712" s="26"/>
      <c r="AI1712" s="26"/>
      <c r="AJ1712" s="26" t="s">
        <v>1631</v>
      </c>
      <c r="AK1712" s="24"/>
      <c r="AL1712" s="24"/>
      <c r="AM1712" s="26"/>
      <c r="AN1712" s="26"/>
      <c r="AO1712" s="26"/>
      <c r="AP1712" s="26"/>
      <c r="AQ1712" s="26"/>
      <c r="AR1712" s="26" t="s">
        <v>129</v>
      </c>
      <c r="AS1712" s="26"/>
      <c r="AT1712" s="26"/>
      <c r="AU1712" s="26" t="s">
        <v>128</v>
      </c>
      <c r="AV1712" s="26" t="s">
        <v>128</v>
      </c>
      <c r="AW1712" s="26" t="s">
        <v>128</v>
      </c>
      <c r="AX1712" s="26" t="s">
        <v>129</v>
      </c>
      <c r="AY1712" s="26"/>
      <c r="AZ1712" s="26" t="s">
        <v>4558</v>
      </c>
      <c r="BA1712" s="41"/>
    </row>
    <row r="1713" spans="1:53" ht="16.05" customHeight="1" x14ac:dyDescent="0.3">
      <c r="A1713" s="23">
        <v>2016</v>
      </c>
      <c r="B1713" s="24" t="s">
        <v>218</v>
      </c>
      <c r="C1713" s="24" t="s">
        <v>426</v>
      </c>
      <c r="D1713" s="24" t="s">
        <v>4436</v>
      </c>
      <c r="E1713" s="25">
        <v>42582</v>
      </c>
      <c r="F1713" s="38">
        <v>0.98614467592592592</v>
      </c>
      <c r="G1713" s="22">
        <v>42583</v>
      </c>
      <c r="H1713" s="37">
        <v>0.3194791666666667</v>
      </c>
      <c r="I1713" s="34" t="s">
        <v>6250</v>
      </c>
      <c r="J1713" s="43">
        <v>-8.11</v>
      </c>
      <c r="K1713" s="43">
        <v>117.9</v>
      </c>
      <c r="L1713" s="56">
        <v>23</v>
      </c>
      <c r="M1713" s="35">
        <v>5.5279999999999996</v>
      </c>
      <c r="N1713" s="43"/>
      <c r="O1713" s="57"/>
      <c r="P1713" s="57">
        <v>5.8</v>
      </c>
      <c r="Q1713" s="57"/>
      <c r="R1713" s="57">
        <v>5.7</v>
      </c>
      <c r="S1713" s="24" t="s">
        <v>5316</v>
      </c>
      <c r="T1713" s="26"/>
      <c r="U1713" s="24" t="s">
        <v>867</v>
      </c>
      <c r="V1713" s="58"/>
      <c r="W1713" s="58"/>
      <c r="X1713" s="26">
        <v>0</v>
      </c>
      <c r="Y1713" s="26">
        <v>0</v>
      </c>
      <c r="Z1713" s="26">
        <v>4</v>
      </c>
      <c r="AA1713" s="26"/>
      <c r="AB1713" s="58"/>
      <c r="AC1713" s="24"/>
      <c r="AD1713" s="26">
        <v>1351</v>
      </c>
      <c r="AE1713" s="26">
        <v>97</v>
      </c>
      <c r="AF1713" s="26"/>
      <c r="AG1713" s="26"/>
      <c r="AH1713" s="26"/>
      <c r="AI1713" s="26"/>
      <c r="AJ1713" s="26" t="s">
        <v>1631</v>
      </c>
      <c r="AK1713" s="24"/>
      <c r="AL1713" s="24"/>
      <c r="AM1713" s="26"/>
      <c r="AN1713" s="26"/>
      <c r="AO1713" s="26"/>
      <c r="AP1713" s="26"/>
      <c r="AQ1713" s="26"/>
      <c r="AR1713" s="26" t="s">
        <v>129</v>
      </c>
      <c r="AS1713" s="26"/>
      <c r="AT1713" s="26"/>
      <c r="AU1713" s="26" t="s">
        <v>128</v>
      </c>
      <c r="AV1713" s="26" t="s">
        <v>128</v>
      </c>
      <c r="AW1713" s="26" t="s">
        <v>128</v>
      </c>
      <c r="AX1713" s="26" t="s">
        <v>129</v>
      </c>
      <c r="AY1713" s="26"/>
      <c r="AZ1713" s="26" t="s">
        <v>4559</v>
      </c>
      <c r="BA1713" s="41"/>
    </row>
    <row r="1714" spans="1:53" ht="16.05" customHeight="1" x14ac:dyDescent="0.3">
      <c r="A1714" s="23">
        <v>2016</v>
      </c>
      <c r="B1714" s="24" t="s">
        <v>123</v>
      </c>
      <c r="C1714" s="24" t="s">
        <v>901</v>
      </c>
      <c r="D1714" s="24" t="s">
        <v>4560</v>
      </c>
      <c r="E1714" s="25">
        <v>42583</v>
      </c>
      <c r="F1714" s="38">
        <v>0.19904513888888889</v>
      </c>
      <c r="G1714" s="22">
        <v>42583</v>
      </c>
      <c r="H1714" s="37">
        <v>0.40738425925925931</v>
      </c>
      <c r="I1714" s="34" t="s">
        <v>6250</v>
      </c>
      <c r="J1714" s="43">
        <v>39.979999999999997</v>
      </c>
      <c r="K1714" s="43">
        <v>47.99</v>
      </c>
      <c r="L1714" s="56">
        <v>28.4</v>
      </c>
      <c r="M1714" s="35">
        <v>5.0919999999999996</v>
      </c>
      <c r="N1714" s="43">
        <v>4.9000000000000004</v>
      </c>
      <c r="O1714" s="57"/>
      <c r="P1714" s="57">
        <v>5.3</v>
      </c>
      <c r="Q1714" s="57"/>
      <c r="R1714" s="57">
        <v>5.6</v>
      </c>
      <c r="S1714" s="24" t="s">
        <v>5579</v>
      </c>
      <c r="T1714" s="26" t="s">
        <v>497</v>
      </c>
      <c r="U1714" s="24" t="s">
        <v>867</v>
      </c>
      <c r="V1714" s="58"/>
      <c r="W1714" s="58"/>
      <c r="X1714" s="26">
        <v>1</v>
      </c>
      <c r="Y1714" s="26">
        <v>0</v>
      </c>
      <c r="Z1714" s="26">
        <v>3</v>
      </c>
      <c r="AA1714" s="26"/>
      <c r="AB1714" s="58"/>
      <c r="AC1714" s="24" t="s">
        <v>5663</v>
      </c>
      <c r="AD1714" s="26" t="s">
        <v>361</v>
      </c>
      <c r="AE1714" s="26" t="s">
        <v>2152</v>
      </c>
      <c r="AF1714" s="26"/>
      <c r="AG1714" s="26"/>
      <c r="AH1714" s="26"/>
      <c r="AI1714" s="26"/>
      <c r="AJ1714" s="26" t="s">
        <v>1631</v>
      </c>
      <c r="AK1714" s="24"/>
      <c r="AL1714" s="24"/>
      <c r="AM1714" s="26"/>
      <c r="AN1714" s="26"/>
      <c r="AO1714" s="26"/>
      <c r="AP1714" s="26"/>
      <c r="AQ1714" s="26"/>
      <c r="AR1714" s="26" t="s">
        <v>129</v>
      </c>
      <c r="AS1714" s="26"/>
      <c r="AT1714" s="26"/>
      <c r="AU1714" s="26" t="s">
        <v>128</v>
      </c>
      <c r="AV1714" s="26" t="s">
        <v>128</v>
      </c>
      <c r="AW1714" s="26" t="s">
        <v>128</v>
      </c>
      <c r="AX1714" s="26" t="s">
        <v>129</v>
      </c>
      <c r="AY1714" s="26"/>
      <c r="AZ1714" s="26" t="s">
        <v>4561</v>
      </c>
      <c r="BA1714" s="39" t="s">
        <v>5664</v>
      </c>
    </row>
    <row r="1715" spans="1:53" ht="16.05" customHeight="1" x14ac:dyDescent="0.3">
      <c r="A1715" s="26">
        <v>2016</v>
      </c>
      <c r="B1715" s="24" t="s">
        <v>679</v>
      </c>
      <c r="C1715" s="24" t="s">
        <v>3689</v>
      </c>
      <c r="D1715" s="24" t="s">
        <v>5068</v>
      </c>
      <c r="E1715" s="25">
        <v>42589</v>
      </c>
      <c r="F1715" s="38">
        <v>0.34384837962962966</v>
      </c>
      <c r="G1715" s="25">
        <v>42589</v>
      </c>
      <c r="H1715" s="38">
        <v>0.46885416666666663</v>
      </c>
      <c r="I1715" s="34" t="s">
        <v>6252</v>
      </c>
      <c r="J1715" s="43">
        <v>47.06</v>
      </c>
      <c r="K1715" s="43">
        <v>37.590000000000003</v>
      </c>
      <c r="L1715" s="26">
        <v>17.7</v>
      </c>
      <c r="M1715" s="35">
        <v>4.6479999999999997</v>
      </c>
      <c r="N1715" s="43"/>
      <c r="O1715" s="57"/>
      <c r="P1715" s="57">
        <v>4.8</v>
      </c>
      <c r="Q1715" s="57"/>
      <c r="R1715" s="57">
        <v>4.9000000000000004</v>
      </c>
      <c r="S1715" s="24" t="s">
        <v>5580</v>
      </c>
      <c r="T1715" s="26" t="s">
        <v>139</v>
      </c>
      <c r="U1715" s="24" t="s">
        <v>867</v>
      </c>
      <c r="V1715" s="26"/>
      <c r="W1715" s="26"/>
      <c r="X1715" s="26">
        <v>0</v>
      </c>
      <c r="Y1715" s="26">
        <v>0</v>
      </c>
      <c r="Z1715" s="26">
        <v>0</v>
      </c>
      <c r="AA1715" s="26"/>
      <c r="AB1715" s="26"/>
      <c r="AC1715" s="26"/>
      <c r="AD1715" s="26"/>
      <c r="AE1715" s="26">
        <v>0</v>
      </c>
      <c r="AF1715" s="26"/>
      <c r="AG1715" s="26"/>
      <c r="AH1715" s="26"/>
      <c r="AI1715" s="26"/>
      <c r="AJ1715" s="26" t="s">
        <v>1631</v>
      </c>
      <c r="AK1715" s="26"/>
      <c r="AL1715" s="24"/>
      <c r="AM1715" s="41"/>
      <c r="AN1715" s="41"/>
      <c r="AO1715" s="41"/>
      <c r="AP1715" s="41"/>
      <c r="AQ1715" s="41"/>
      <c r="AR1715" s="26" t="s">
        <v>129</v>
      </c>
      <c r="AS1715" s="26"/>
      <c r="AT1715" s="26"/>
      <c r="AU1715" s="26" t="s">
        <v>128</v>
      </c>
      <c r="AV1715" s="26" t="s">
        <v>128</v>
      </c>
      <c r="AW1715" s="26" t="s">
        <v>128</v>
      </c>
      <c r="AX1715" s="26" t="s">
        <v>129</v>
      </c>
      <c r="AY1715" s="26"/>
      <c r="AZ1715" s="26" t="s">
        <v>5036</v>
      </c>
      <c r="BA1715" s="26"/>
    </row>
    <row r="1716" spans="1:53" ht="16.05" customHeight="1" x14ac:dyDescent="0.3">
      <c r="A1716" s="26">
        <v>2016</v>
      </c>
      <c r="B1716" s="24" t="s">
        <v>269</v>
      </c>
      <c r="C1716" s="24" t="s">
        <v>500</v>
      </c>
      <c r="D1716" s="24" t="s">
        <v>3238</v>
      </c>
      <c r="E1716" s="25">
        <v>42591</v>
      </c>
      <c r="F1716" s="38">
        <v>0.18302777777777779</v>
      </c>
      <c r="G1716" s="22">
        <v>42590</v>
      </c>
      <c r="H1716" s="37">
        <v>0.97469907407407408</v>
      </c>
      <c r="I1716" s="34" t="s">
        <v>6250</v>
      </c>
      <c r="J1716" s="26">
        <v>-0.106</v>
      </c>
      <c r="K1716" s="26">
        <v>-78.293999999999997</v>
      </c>
      <c r="L1716" s="26">
        <v>0</v>
      </c>
      <c r="M1716" s="43">
        <v>4.67</v>
      </c>
      <c r="N1716" s="43"/>
      <c r="O1716" s="57"/>
      <c r="P1716" s="57">
        <v>4.5999999999999996</v>
      </c>
      <c r="Q1716" s="57">
        <v>3.5</v>
      </c>
      <c r="R1716" s="57">
        <v>4.5999999999999996</v>
      </c>
      <c r="S1716" s="24" t="s">
        <v>5110</v>
      </c>
      <c r="T1716" s="26"/>
      <c r="U1716" s="24" t="s">
        <v>867</v>
      </c>
      <c r="V1716" s="26"/>
      <c r="W1716" s="26"/>
      <c r="X1716" s="26">
        <v>0</v>
      </c>
      <c r="Y1716" s="26">
        <v>0</v>
      </c>
      <c r="Z1716" s="26">
        <v>2</v>
      </c>
      <c r="AA1716" s="26"/>
      <c r="AB1716" s="26"/>
      <c r="AC1716" s="26"/>
      <c r="AD1716" s="26">
        <v>47</v>
      </c>
      <c r="AE1716" s="26">
        <v>0</v>
      </c>
      <c r="AF1716" s="26"/>
      <c r="AG1716" s="26"/>
      <c r="AH1716" s="26"/>
      <c r="AI1716" s="26"/>
      <c r="AJ1716" s="26" t="s">
        <v>3476</v>
      </c>
      <c r="AK1716" s="26"/>
      <c r="AL1716" s="24" t="s">
        <v>5088</v>
      </c>
      <c r="AM1716" s="41"/>
      <c r="AN1716" s="41"/>
      <c r="AO1716" s="41"/>
      <c r="AP1716" s="41"/>
      <c r="AQ1716" s="41"/>
      <c r="AR1716" s="26" t="s">
        <v>129</v>
      </c>
      <c r="AS1716" s="26"/>
      <c r="AT1716" s="26"/>
      <c r="AU1716" s="26" t="s">
        <v>128</v>
      </c>
      <c r="AV1716" s="26" t="s">
        <v>128</v>
      </c>
      <c r="AW1716" s="26" t="s">
        <v>128</v>
      </c>
      <c r="AX1716" s="26" t="s">
        <v>129</v>
      </c>
      <c r="AY1716" s="26"/>
      <c r="AZ1716" s="26" t="s">
        <v>5037</v>
      </c>
      <c r="BA1716" s="26"/>
    </row>
    <row r="1717" spans="1:53" ht="16.05" customHeight="1" x14ac:dyDescent="0.3">
      <c r="A1717" s="23">
        <v>2016</v>
      </c>
      <c r="B1717" s="24" t="s">
        <v>148</v>
      </c>
      <c r="C1717" s="24" t="s">
        <v>191</v>
      </c>
      <c r="D1717" s="24" t="s">
        <v>3596</v>
      </c>
      <c r="E1717" s="25">
        <v>42592</v>
      </c>
      <c r="F1717" s="38">
        <v>0.12315393518518519</v>
      </c>
      <c r="G1717" s="22">
        <v>42591</v>
      </c>
      <c r="H1717" s="37">
        <v>0.83149305555555564</v>
      </c>
      <c r="I1717" s="34" t="s">
        <v>6250</v>
      </c>
      <c r="J1717" s="43">
        <v>39.380000000000003</v>
      </c>
      <c r="K1717" s="43">
        <v>-122.82</v>
      </c>
      <c r="L1717" s="56">
        <v>17.8</v>
      </c>
      <c r="M1717" s="35">
        <v>5.1079999999999997</v>
      </c>
      <c r="N1717" s="43"/>
      <c r="O1717" s="57"/>
      <c r="P1717" s="57">
        <v>5</v>
      </c>
      <c r="Q1717" s="57"/>
      <c r="R1717" s="57">
        <v>5.0999999999999996</v>
      </c>
      <c r="S1717" s="24" t="s">
        <v>5364</v>
      </c>
      <c r="T1717" s="26" t="s">
        <v>497</v>
      </c>
      <c r="U1717" s="24" t="s">
        <v>867</v>
      </c>
      <c r="V1717" s="58"/>
      <c r="W1717" s="58"/>
      <c r="X1717" s="26">
        <v>0</v>
      </c>
      <c r="Y1717" s="26">
        <v>0</v>
      </c>
      <c r="Z1717" s="26">
        <v>0</v>
      </c>
      <c r="AA1717" s="26"/>
      <c r="AB1717" s="58"/>
      <c r="AC1717" s="24"/>
      <c r="AD1717" s="26">
        <v>2</v>
      </c>
      <c r="AE1717" s="26">
        <v>0</v>
      </c>
      <c r="AF1717" s="26"/>
      <c r="AG1717" s="26"/>
      <c r="AH1717" s="26"/>
      <c r="AI1717" s="26"/>
      <c r="AJ1717" s="26" t="s">
        <v>1631</v>
      </c>
      <c r="AK1717" s="24"/>
      <c r="AL1717" s="24"/>
      <c r="AM1717" s="26"/>
      <c r="AN1717" s="26"/>
      <c r="AO1717" s="26"/>
      <c r="AP1717" s="26"/>
      <c r="AQ1717" s="26"/>
      <c r="AR1717" s="26" t="s">
        <v>129</v>
      </c>
      <c r="AS1717" s="26"/>
      <c r="AT1717" s="26"/>
      <c r="AU1717" s="26" t="s">
        <v>128</v>
      </c>
      <c r="AV1717" s="26" t="s">
        <v>128</v>
      </c>
      <c r="AW1717" s="26" t="s">
        <v>128</v>
      </c>
      <c r="AX1717" s="26" t="s">
        <v>129</v>
      </c>
      <c r="AY1717" s="26"/>
      <c r="AZ1717" s="26" t="s">
        <v>4564</v>
      </c>
      <c r="BA1717" s="41"/>
    </row>
    <row r="1718" spans="1:53" ht="16.05" customHeight="1" x14ac:dyDescent="0.3">
      <c r="A1718" s="23">
        <v>2016</v>
      </c>
      <c r="B1718" s="24" t="s">
        <v>130</v>
      </c>
      <c r="C1718" s="24" t="s">
        <v>131</v>
      </c>
      <c r="D1718" s="24" t="s">
        <v>4565</v>
      </c>
      <c r="E1718" s="25">
        <v>42593</v>
      </c>
      <c r="F1718" s="38">
        <v>0.15903761574074074</v>
      </c>
      <c r="G1718" s="22">
        <v>42593</v>
      </c>
      <c r="H1718" s="37">
        <v>0.49237268518518523</v>
      </c>
      <c r="I1718" s="34" t="s">
        <v>6250</v>
      </c>
      <c r="J1718" s="43">
        <v>30.23</v>
      </c>
      <c r="K1718" s="43">
        <v>107.369</v>
      </c>
      <c r="L1718" s="56">
        <v>0</v>
      </c>
      <c r="M1718" s="43">
        <v>4.4400000000000004</v>
      </c>
      <c r="N1718" s="43"/>
      <c r="O1718" s="57"/>
      <c r="P1718" s="57">
        <v>4.4000000000000004</v>
      </c>
      <c r="Q1718" s="57">
        <v>3.7</v>
      </c>
      <c r="R1718" s="57">
        <v>4.4000000000000004</v>
      </c>
      <c r="S1718" s="67" t="s">
        <v>5110</v>
      </c>
      <c r="T1718" s="26"/>
      <c r="U1718" s="24" t="s">
        <v>867</v>
      </c>
      <c r="V1718" s="58"/>
      <c r="W1718" s="58"/>
      <c r="X1718" s="26">
        <v>0</v>
      </c>
      <c r="Y1718" s="26">
        <v>0</v>
      </c>
      <c r="Z1718" s="26">
        <v>3</v>
      </c>
      <c r="AA1718" s="26"/>
      <c r="AB1718" s="58"/>
      <c r="AC1718" s="24"/>
      <c r="AD1718" s="26">
        <v>873</v>
      </c>
      <c r="AE1718" s="26">
        <v>8</v>
      </c>
      <c r="AF1718" s="26"/>
      <c r="AG1718" s="26"/>
      <c r="AH1718" s="26"/>
      <c r="AI1718" s="26"/>
      <c r="AJ1718" s="26" t="s">
        <v>1631</v>
      </c>
      <c r="AK1718" s="24"/>
      <c r="AL1718" s="24"/>
      <c r="AM1718" s="26"/>
      <c r="AN1718" s="26"/>
      <c r="AO1718" s="26"/>
      <c r="AP1718" s="26"/>
      <c r="AQ1718" s="26"/>
      <c r="AR1718" s="26" t="s">
        <v>129</v>
      </c>
      <c r="AS1718" s="26"/>
      <c r="AT1718" s="26"/>
      <c r="AU1718" s="26" t="s">
        <v>128</v>
      </c>
      <c r="AV1718" s="26" t="s">
        <v>128</v>
      </c>
      <c r="AW1718" s="26" t="s">
        <v>128</v>
      </c>
      <c r="AX1718" s="26" t="s">
        <v>129</v>
      </c>
      <c r="AY1718" s="26"/>
      <c r="AZ1718" s="26" t="s">
        <v>4566</v>
      </c>
      <c r="BA1718" s="41"/>
    </row>
    <row r="1719" spans="1:53" ht="16.05" customHeight="1" x14ac:dyDescent="0.3">
      <c r="A1719" s="23">
        <v>2016</v>
      </c>
      <c r="B1719" s="24" t="s">
        <v>130</v>
      </c>
      <c r="C1719" s="24" t="s">
        <v>131</v>
      </c>
      <c r="D1719" s="24" t="s">
        <v>132</v>
      </c>
      <c r="E1719" s="25">
        <v>42594</v>
      </c>
      <c r="F1719" s="38">
        <v>0.28954282407407406</v>
      </c>
      <c r="G1719" s="22">
        <v>42594</v>
      </c>
      <c r="H1719" s="37">
        <v>0.6228703703703703</v>
      </c>
      <c r="I1719" s="34" t="s">
        <v>6250</v>
      </c>
      <c r="J1719" s="43">
        <v>27.161000000000001</v>
      </c>
      <c r="K1719" s="43">
        <v>103.53400000000001</v>
      </c>
      <c r="L1719" s="56">
        <v>17.2</v>
      </c>
      <c r="M1719" s="43">
        <v>4.79</v>
      </c>
      <c r="N1719" s="43"/>
      <c r="O1719" s="57"/>
      <c r="P1719" s="57">
        <v>4.7</v>
      </c>
      <c r="Q1719" s="57">
        <v>4</v>
      </c>
      <c r="R1719" s="57">
        <v>4.5</v>
      </c>
      <c r="S1719" s="67" t="s">
        <v>5110</v>
      </c>
      <c r="T1719" s="26"/>
      <c r="U1719" s="24" t="s">
        <v>867</v>
      </c>
      <c r="V1719" s="58"/>
      <c r="W1719" s="58"/>
      <c r="X1719" s="26">
        <v>0</v>
      </c>
      <c r="Y1719" s="26">
        <v>0</v>
      </c>
      <c r="Z1719" s="26">
        <v>0</v>
      </c>
      <c r="AA1719" s="26"/>
      <c r="AB1719" s="58"/>
      <c r="AC1719" s="24"/>
      <c r="AD1719" s="26" t="s">
        <v>3489</v>
      </c>
      <c r="AE1719" s="26">
        <v>0</v>
      </c>
      <c r="AF1719" s="26"/>
      <c r="AG1719" s="26"/>
      <c r="AH1719" s="26"/>
      <c r="AI1719" s="26"/>
      <c r="AJ1719" s="26" t="s">
        <v>1631</v>
      </c>
      <c r="AK1719" s="24" t="s">
        <v>290</v>
      </c>
      <c r="AL1719" s="24" t="s">
        <v>4568</v>
      </c>
      <c r="AM1719" s="26"/>
      <c r="AN1719" s="26"/>
      <c r="AO1719" s="26"/>
      <c r="AP1719" s="26"/>
      <c r="AQ1719" s="26"/>
      <c r="AR1719" s="26" t="s">
        <v>129</v>
      </c>
      <c r="AS1719" s="26"/>
      <c r="AT1719" s="26"/>
      <c r="AU1719" s="26" t="s">
        <v>128</v>
      </c>
      <c r="AV1719" s="26" t="s">
        <v>128</v>
      </c>
      <c r="AW1719" s="26" t="s">
        <v>128</v>
      </c>
      <c r="AX1719" s="26" t="s">
        <v>129</v>
      </c>
      <c r="AY1719" s="26"/>
      <c r="AZ1719" s="26" t="s">
        <v>4567</v>
      </c>
      <c r="BA1719" s="41"/>
    </row>
    <row r="1720" spans="1:53" ht="16.05" customHeight="1" x14ac:dyDescent="0.3">
      <c r="A1720" s="23">
        <v>2016</v>
      </c>
      <c r="B1720" s="24" t="s">
        <v>130</v>
      </c>
      <c r="C1720" s="24" t="s">
        <v>131</v>
      </c>
      <c r="D1720" s="24" t="s">
        <v>253</v>
      </c>
      <c r="E1720" s="25">
        <v>42594</v>
      </c>
      <c r="F1720" s="38">
        <v>0.75069791666666663</v>
      </c>
      <c r="G1720" s="22">
        <v>42595</v>
      </c>
      <c r="H1720" s="37">
        <v>8.4027777777777771E-2</v>
      </c>
      <c r="I1720" s="34" t="s">
        <v>6250</v>
      </c>
      <c r="J1720" s="43">
        <v>40.700000000000003</v>
      </c>
      <c r="K1720" s="43">
        <v>78.400000000000006</v>
      </c>
      <c r="L1720" s="56">
        <v>21.3</v>
      </c>
      <c r="M1720" s="35">
        <v>5.03</v>
      </c>
      <c r="N1720" s="43"/>
      <c r="O1720" s="57"/>
      <c r="P1720" s="57">
        <v>5.2</v>
      </c>
      <c r="Q1720" s="57"/>
      <c r="R1720" s="57">
        <v>4.7</v>
      </c>
      <c r="S1720" s="24" t="s">
        <v>5298</v>
      </c>
      <c r="T1720" s="26"/>
      <c r="U1720" s="24" t="s">
        <v>867</v>
      </c>
      <c r="V1720" s="58"/>
      <c r="W1720" s="58"/>
      <c r="X1720" s="26">
        <v>0</v>
      </c>
      <c r="Y1720" s="26">
        <v>0</v>
      </c>
      <c r="Z1720" s="26">
        <v>0</v>
      </c>
      <c r="AA1720" s="26"/>
      <c r="AB1720" s="58"/>
      <c r="AC1720" s="24"/>
      <c r="AD1720" s="26" t="s">
        <v>3483</v>
      </c>
      <c r="AE1720" s="26">
        <v>0</v>
      </c>
      <c r="AF1720" s="26"/>
      <c r="AG1720" s="26"/>
      <c r="AH1720" s="26"/>
      <c r="AI1720" s="26"/>
      <c r="AJ1720" s="26" t="s">
        <v>1631</v>
      </c>
      <c r="AK1720" s="24" t="s">
        <v>102</v>
      </c>
      <c r="AL1720" s="24"/>
      <c r="AM1720" s="26"/>
      <c r="AN1720" s="26"/>
      <c r="AO1720" s="26"/>
      <c r="AP1720" s="26"/>
      <c r="AQ1720" s="26"/>
      <c r="AR1720" s="26" t="s">
        <v>129</v>
      </c>
      <c r="AS1720" s="26"/>
      <c r="AT1720" s="26"/>
      <c r="AU1720" s="26" t="s">
        <v>128</v>
      </c>
      <c r="AV1720" s="26" t="s">
        <v>128</v>
      </c>
      <c r="AW1720" s="26" t="s">
        <v>128</v>
      </c>
      <c r="AX1720" s="26" t="s">
        <v>129</v>
      </c>
      <c r="AY1720" s="26"/>
      <c r="AZ1720" s="26" t="s">
        <v>4569</v>
      </c>
      <c r="BA1720" s="41"/>
    </row>
    <row r="1721" spans="1:53" ht="16.05" customHeight="1" x14ac:dyDescent="0.3">
      <c r="A1721" s="23">
        <v>2016</v>
      </c>
      <c r="B1721" s="24" t="s">
        <v>153</v>
      </c>
      <c r="C1721" s="24" t="s">
        <v>860</v>
      </c>
      <c r="D1721" s="24" t="s">
        <v>4446</v>
      </c>
      <c r="E1721" s="25">
        <v>42595</v>
      </c>
      <c r="F1721" s="38">
        <v>0.500653587962963</v>
      </c>
      <c r="G1721" s="22">
        <v>42595</v>
      </c>
      <c r="H1721" s="37">
        <v>0.58398148148148155</v>
      </c>
      <c r="I1721" s="34" t="s">
        <v>6250</v>
      </c>
      <c r="J1721" s="43">
        <v>51.523000000000003</v>
      </c>
      <c r="K1721" s="43">
        <v>16.059999999999999</v>
      </c>
      <c r="L1721" s="56">
        <v>0</v>
      </c>
      <c r="M1721" s="43">
        <v>4.79</v>
      </c>
      <c r="N1721" s="43"/>
      <c r="O1721" s="57"/>
      <c r="P1721" s="57">
        <v>4.7</v>
      </c>
      <c r="Q1721" s="57">
        <v>2.6</v>
      </c>
      <c r="R1721" s="57">
        <v>4.3</v>
      </c>
      <c r="S1721" s="67" t="s">
        <v>5110</v>
      </c>
      <c r="T1721" s="26"/>
      <c r="U1721" s="24" t="s">
        <v>193</v>
      </c>
      <c r="V1721" s="58"/>
      <c r="W1721" s="58"/>
      <c r="X1721" s="26">
        <v>0</v>
      </c>
      <c r="Y1721" s="26">
        <v>0</v>
      </c>
      <c r="Z1721" s="26">
        <v>1</v>
      </c>
      <c r="AA1721" s="26"/>
      <c r="AB1721" s="58"/>
      <c r="AC1721" s="24" t="s">
        <v>6207</v>
      </c>
      <c r="AD1721" s="26"/>
      <c r="AE1721" s="26">
        <v>0</v>
      </c>
      <c r="AF1721" s="26"/>
      <c r="AG1721" s="26"/>
      <c r="AH1721" s="26"/>
      <c r="AI1721" s="26"/>
      <c r="AJ1721" s="26" t="s">
        <v>1631</v>
      </c>
      <c r="AK1721" s="24"/>
      <c r="AL1721" s="24"/>
      <c r="AM1721" s="26"/>
      <c r="AN1721" s="26"/>
      <c r="AO1721" s="26"/>
      <c r="AP1721" s="26"/>
      <c r="AQ1721" s="26"/>
      <c r="AR1721" s="26" t="s">
        <v>129</v>
      </c>
      <c r="AS1721" s="26"/>
      <c r="AT1721" s="26"/>
      <c r="AU1721" s="26" t="s">
        <v>128</v>
      </c>
      <c r="AV1721" s="26" t="s">
        <v>128</v>
      </c>
      <c r="AW1721" s="26" t="s">
        <v>128</v>
      </c>
      <c r="AX1721" s="26" t="s">
        <v>129</v>
      </c>
      <c r="AY1721" s="26"/>
      <c r="AZ1721" s="26" t="s">
        <v>4570</v>
      </c>
      <c r="BA1721" s="39" t="s">
        <v>6206</v>
      </c>
    </row>
    <row r="1722" spans="1:53" ht="16.05" customHeight="1" x14ac:dyDescent="0.3">
      <c r="A1722" s="23">
        <v>2016</v>
      </c>
      <c r="B1722" s="24" t="s">
        <v>218</v>
      </c>
      <c r="C1722" s="24" t="s">
        <v>481</v>
      </c>
      <c r="D1722" s="24" t="s">
        <v>4571</v>
      </c>
      <c r="E1722" s="25">
        <v>42597</v>
      </c>
      <c r="F1722" s="38">
        <v>0.48057407407407404</v>
      </c>
      <c r="G1722" s="22">
        <v>42597</v>
      </c>
      <c r="H1722" s="37">
        <v>0.81391203703703707</v>
      </c>
      <c r="I1722" s="34" t="s">
        <v>6250</v>
      </c>
      <c r="J1722" s="43">
        <v>10.88</v>
      </c>
      <c r="K1722" s="43">
        <v>122.14</v>
      </c>
      <c r="L1722" s="56">
        <v>28</v>
      </c>
      <c r="M1722" s="35">
        <v>5.3949999999999996</v>
      </c>
      <c r="N1722" s="43"/>
      <c r="O1722" s="57"/>
      <c r="P1722" s="57">
        <v>5.4</v>
      </c>
      <c r="Q1722" s="57"/>
      <c r="R1722" s="57">
        <v>5.3</v>
      </c>
      <c r="S1722" s="24" t="s">
        <v>5581</v>
      </c>
      <c r="T1722" s="26" t="s">
        <v>3611</v>
      </c>
      <c r="U1722" s="24" t="s">
        <v>867</v>
      </c>
      <c r="V1722" s="58"/>
      <c r="W1722" s="58"/>
      <c r="X1722" s="26">
        <v>0</v>
      </c>
      <c r="Y1722" s="26">
        <v>0</v>
      </c>
      <c r="Z1722" s="26">
        <v>1</v>
      </c>
      <c r="AA1722" s="26"/>
      <c r="AB1722" s="58"/>
      <c r="AC1722" s="24"/>
      <c r="AD1722" s="26">
        <v>2</v>
      </c>
      <c r="AE1722" s="26">
        <v>0</v>
      </c>
      <c r="AF1722" s="26"/>
      <c r="AG1722" s="26"/>
      <c r="AH1722" s="26"/>
      <c r="AI1722" s="26"/>
      <c r="AJ1722" s="26" t="s">
        <v>1631</v>
      </c>
      <c r="AK1722" s="24"/>
      <c r="AL1722" s="24"/>
      <c r="AM1722" s="26"/>
      <c r="AN1722" s="26"/>
      <c r="AO1722" s="26"/>
      <c r="AP1722" s="26"/>
      <c r="AQ1722" s="26"/>
      <c r="AR1722" s="26" t="s">
        <v>129</v>
      </c>
      <c r="AS1722" s="26"/>
      <c r="AT1722" s="26"/>
      <c r="AU1722" s="26" t="s">
        <v>128</v>
      </c>
      <c r="AV1722" s="26" t="s">
        <v>128</v>
      </c>
      <c r="AW1722" s="26" t="s">
        <v>128</v>
      </c>
      <c r="AX1722" s="26" t="s">
        <v>129</v>
      </c>
      <c r="AY1722" s="26"/>
      <c r="AZ1722" s="26" t="s">
        <v>4572</v>
      </c>
      <c r="BA1722" s="41"/>
    </row>
    <row r="1723" spans="1:53" ht="16.05" customHeight="1" x14ac:dyDescent="0.3">
      <c r="A1723" s="23">
        <v>2016</v>
      </c>
      <c r="B1723" s="24" t="s">
        <v>148</v>
      </c>
      <c r="C1723" s="24" t="s">
        <v>191</v>
      </c>
      <c r="D1723" s="24" t="s">
        <v>3528</v>
      </c>
      <c r="E1723" s="25">
        <v>42599</v>
      </c>
      <c r="F1723" s="38">
        <v>0.56560636574074075</v>
      </c>
      <c r="G1723" s="22">
        <v>42599</v>
      </c>
      <c r="H1723" s="37">
        <v>0.35726851851851849</v>
      </c>
      <c r="I1723" s="34" t="s">
        <v>6250</v>
      </c>
      <c r="J1723" s="43">
        <v>35.674999999999997</v>
      </c>
      <c r="K1723" s="43">
        <v>-97.132999999999996</v>
      </c>
      <c r="L1723" s="56">
        <v>0</v>
      </c>
      <c r="M1723" s="43">
        <v>4.2350000000000003</v>
      </c>
      <c r="N1723" s="43"/>
      <c r="O1723" s="57"/>
      <c r="P1723" s="57">
        <v>4.0999999999999996</v>
      </c>
      <c r="Q1723" s="57">
        <v>3.2</v>
      </c>
      <c r="R1723" s="57">
        <v>4</v>
      </c>
      <c r="S1723" s="67" t="s">
        <v>6058</v>
      </c>
      <c r="T1723" s="26" t="s">
        <v>497</v>
      </c>
      <c r="U1723" s="24" t="s">
        <v>193</v>
      </c>
      <c r="V1723" s="58"/>
      <c r="W1723" s="58"/>
      <c r="X1723" s="26">
        <v>0</v>
      </c>
      <c r="Y1723" s="26">
        <v>0</v>
      </c>
      <c r="Z1723" s="26">
        <v>0</v>
      </c>
      <c r="AA1723" s="26"/>
      <c r="AB1723" s="58"/>
      <c r="AC1723" s="24"/>
      <c r="AD1723" s="26" t="s">
        <v>3489</v>
      </c>
      <c r="AE1723" s="26">
        <v>0</v>
      </c>
      <c r="AF1723" s="26"/>
      <c r="AG1723" s="26"/>
      <c r="AH1723" s="26"/>
      <c r="AI1723" s="26"/>
      <c r="AJ1723" s="26" t="s">
        <v>3493</v>
      </c>
      <c r="AK1723" s="24"/>
      <c r="AL1723" s="24" t="s">
        <v>4574</v>
      </c>
      <c r="AM1723" s="26"/>
      <c r="AN1723" s="26"/>
      <c r="AO1723" s="26"/>
      <c r="AP1723" s="26"/>
      <c r="AQ1723" s="26"/>
      <c r="AR1723" s="26" t="s">
        <v>129</v>
      </c>
      <c r="AS1723" s="26"/>
      <c r="AT1723" s="26"/>
      <c r="AU1723" s="26" t="s">
        <v>128</v>
      </c>
      <c r="AV1723" s="26" t="s">
        <v>128</v>
      </c>
      <c r="AW1723" s="26" t="s">
        <v>128</v>
      </c>
      <c r="AX1723" s="26" t="s">
        <v>129</v>
      </c>
      <c r="AY1723" s="26"/>
      <c r="AZ1723" s="26" t="s">
        <v>4573</v>
      </c>
      <c r="BA1723" s="41"/>
    </row>
    <row r="1724" spans="1:53" ht="16.05" customHeight="1" x14ac:dyDescent="0.3">
      <c r="A1724" s="23">
        <v>2016</v>
      </c>
      <c r="B1724" s="24" t="s">
        <v>443</v>
      </c>
      <c r="C1724" s="24" t="s">
        <v>1213</v>
      </c>
      <c r="D1724" s="24" t="s">
        <v>4575</v>
      </c>
      <c r="E1724" s="25">
        <v>42599</v>
      </c>
      <c r="F1724" s="38">
        <v>0.67122106481481481</v>
      </c>
      <c r="G1724" s="22">
        <v>42599</v>
      </c>
      <c r="H1724" s="37">
        <v>0.42121527777777779</v>
      </c>
      <c r="I1724" s="34" t="s">
        <v>6250</v>
      </c>
      <c r="J1724" s="43">
        <v>9.6620000000000008</v>
      </c>
      <c r="K1724" s="43">
        <v>-84.096000000000004</v>
      </c>
      <c r="L1724" s="56">
        <v>19.3</v>
      </c>
      <c r="M1724" s="43">
        <v>4.5999999999999996</v>
      </c>
      <c r="N1724" s="43"/>
      <c r="O1724" s="57"/>
      <c r="P1724" s="57">
        <v>4.3</v>
      </c>
      <c r="Q1724" s="57"/>
      <c r="R1724" s="57">
        <v>4.8</v>
      </c>
      <c r="S1724" s="24" t="s">
        <v>5441</v>
      </c>
      <c r="T1724" s="26" t="s">
        <v>497</v>
      </c>
      <c r="U1724" s="24" t="s">
        <v>867</v>
      </c>
      <c r="V1724" s="58"/>
      <c r="W1724" s="58"/>
      <c r="X1724" s="26">
        <v>0</v>
      </c>
      <c r="Y1724" s="26">
        <v>0</v>
      </c>
      <c r="Z1724" s="26">
        <v>0</v>
      </c>
      <c r="AA1724" s="26"/>
      <c r="AB1724" s="58"/>
      <c r="AC1724" s="24"/>
      <c r="AD1724" s="26" t="s">
        <v>3489</v>
      </c>
      <c r="AE1724" s="26">
        <v>0</v>
      </c>
      <c r="AF1724" s="26"/>
      <c r="AG1724" s="26"/>
      <c r="AH1724" s="26"/>
      <c r="AI1724" s="26"/>
      <c r="AJ1724" s="26" t="s">
        <v>1631</v>
      </c>
      <c r="AK1724" s="24"/>
      <c r="AL1724" s="24"/>
      <c r="AM1724" s="26"/>
      <c r="AN1724" s="26"/>
      <c r="AO1724" s="26"/>
      <c r="AP1724" s="26"/>
      <c r="AQ1724" s="26"/>
      <c r="AR1724" s="26" t="s">
        <v>129</v>
      </c>
      <c r="AS1724" s="26"/>
      <c r="AT1724" s="26"/>
      <c r="AU1724" s="26" t="s">
        <v>128</v>
      </c>
      <c r="AV1724" s="26" t="s">
        <v>128</v>
      </c>
      <c r="AW1724" s="26" t="s">
        <v>128</v>
      </c>
      <c r="AX1724" s="26" t="s">
        <v>129</v>
      </c>
      <c r="AY1724" s="26"/>
      <c r="AZ1724" s="26" t="s">
        <v>4576</v>
      </c>
      <c r="BA1724" s="41"/>
    </row>
    <row r="1725" spans="1:53" ht="16.05" customHeight="1" x14ac:dyDescent="0.3">
      <c r="A1725" s="23">
        <v>2016</v>
      </c>
      <c r="B1725" s="24" t="s">
        <v>269</v>
      </c>
      <c r="C1725" s="24" t="s">
        <v>414</v>
      </c>
      <c r="D1725" s="24" t="s">
        <v>4577</v>
      </c>
      <c r="E1725" s="25">
        <v>42599</v>
      </c>
      <c r="F1725" s="38">
        <v>0.9424207175925926</v>
      </c>
      <c r="G1725" s="22">
        <v>42599</v>
      </c>
      <c r="H1725" s="37">
        <v>0.77575231481481488</v>
      </c>
      <c r="I1725" s="34" t="s">
        <v>6251</v>
      </c>
      <c r="J1725" s="43">
        <v>8.5359999999999996</v>
      </c>
      <c r="K1725" s="43">
        <v>-70.661000000000001</v>
      </c>
      <c r="L1725" s="56">
        <v>0</v>
      </c>
      <c r="M1725" s="43">
        <v>4.9000000000000004</v>
      </c>
      <c r="N1725" s="43"/>
      <c r="O1725" s="57"/>
      <c r="P1725" s="57">
        <v>4.8</v>
      </c>
      <c r="Q1725" s="57">
        <v>4</v>
      </c>
      <c r="R1725" s="57">
        <v>4.2</v>
      </c>
      <c r="S1725" s="67" t="s">
        <v>5110</v>
      </c>
      <c r="T1725" s="26"/>
      <c r="U1725" s="24" t="s">
        <v>867</v>
      </c>
      <c r="V1725" s="58"/>
      <c r="W1725" s="58"/>
      <c r="X1725" s="26">
        <v>0</v>
      </c>
      <c r="Y1725" s="26">
        <v>0</v>
      </c>
      <c r="Z1725" s="26">
        <v>0</v>
      </c>
      <c r="AA1725" s="26"/>
      <c r="AB1725" s="58"/>
      <c r="AC1725" s="24"/>
      <c r="AD1725" s="26" t="s">
        <v>3489</v>
      </c>
      <c r="AE1725" s="26">
        <v>0</v>
      </c>
      <c r="AF1725" s="26"/>
      <c r="AG1725" s="26"/>
      <c r="AH1725" s="26"/>
      <c r="AI1725" s="26"/>
      <c r="AJ1725" s="26" t="s">
        <v>1631</v>
      </c>
      <c r="AK1725" s="24"/>
      <c r="AL1725" s="24" t="s">
        <v>6365</v>
      </c>
      <c r="AM1725" s="26"/>
      <c r="AN1725" s="26"/>
      <c r="AO1725" s="26"/>
      <c r="AP1725" s="26"/>
      <c r="AQ1725" s="26"/>
      <c r="AR1725" s="26" t="s">
        <v>129</v>
      </c>
      <c r="AS1725" s="26"/>
      <c r="AT1725" s="26"/>
      <c r="AU1725" s="26" t="s">
        <v>128</v>
      </c>
      <c r="AV1725" s="26" t="s">
        <v>128</v>
      </c>
      <c r="AW1725" s="26" t="s">
        <v>128</v>
      </c>
      <c r="AX1725" s="26" t="s">
        <v>129</v>
      </c>
      <c r="AY1725" s="26"/>
      <c r="AZ1725" s="26" t="s">
        <v>4578</v>
      </c>
      <c r="BA1725" s="41"/>
    </row>
    <row r="1726" spans="1:53" ht="16.05" customHeight="1" x14ac:dyDescent="0.3">
      <c r="A1726" s="26">
        <v>2016</v>
      </c>
      <c r="B1726" s="24" t="s">
        <v>269</v>
      </c>
      <c r="C1726" s="24" t="s">
        <v>270</v>
      </c>
      <c r="D1726" s="24" t="s">
        <v>3287</v>
      </c>
      <c r="E1726" s="25">
        <v>42601</v>
      </c>
      <c r="F1726" s="38">
        <v>0.40915289351851852</v>
      </c>
      <c r="G1726" s="22">
        <v>42601</v>
      </c>
      <c r="H1726" s="37">
        <v>0.20082175925925927</v>
      </c>
      <c r="I1726" s="34" t="s">
        <v>6250</v>
      </c>
      <c r="J1726" s="26">
        <v>-17.079999999999998</v>
      </c>
      <c r="K1726" s="26">
        <v>-72.37</v>
      </c>
      <c r="L1726" s="26">
        <v>54</v>
      </c>
      <c r="M1726" s="43">
        <v>5.3</v>
      </c>
      <c r="N1726" s="43"/>
      <c r="O1726" s="57">
        <v>5.2</v>
      </c>
      <c r="P1726" s="57">
        <v>5</v>
      </c>
      <c r="Q1726" s="57"/>
      <c r="R1726" s="57">
        <v>5.2</v>
      </c>
      <c r="S1726" s="45" t="s">
        <v>5465</v>
      </c>
      <c r="T1726" s="26" t="s">
        <v>582</v>
      </c>
      <c r="U1726" s="24"/>
      <c r="V1726" s="26"/>
      <c r="W1726" s="26"/>
      <c r="X1726" s="26">
        <v>0</v>
      </c>
      <c r="Y1726" s="26">
        <v>0</v>
      </c>
      <c r="Z1726" s="26">
        <v>0</v>
      </c>
      <c r="AA1726" s="26"/>
      <c r="AB1726" s="26"/>
      <c r="AC1726" s="24"/>
      <c r="AD1726" s="26">
        <v>2</v>
      </c>
      <c r="AE1726" s="26">
        <v>0</v>
      </c>
      <c r="AF1726" s="26"/>
      <c r="AG1726" s="26"/>
      <c r="AH1726" s="26"/>
      <c r="AI1726" s="26"/>
      <c r="AJ1726" s="26" t="s">
        <v>1631</v>
      </c>
      <c r="AK1726" s="26"/>
      <c r="AL1726" s="24"/>
      <c r="AM1726" s="41"/>
      <c r="AN1726" s="41"/>
      <c r="AO1726" s="41"/>
      <c r="AP1726" s="41"/>
      <c r="AQ1726" s="41"/>
      <c r="AR1726" s="26" t="s">
        <v>129</v>
      </c>
      <c r="AS1726" s="26"/>
      <c r="AT1726" s="26"/>
      <c r="AU1726" s="26" t="s">
        <v>128</v>
      </c>
      <c r="AV1726" s="26" t="s">
        <v>128</v>
      </c>
      <c r="AW1726" s="26" t="s">
        <v>128</v>
      </c>
      <c r="AX1726" s="26" t="s">
        <v>129</v>
      </c>
      <c r="AY1726" s="26"/>
      <c r="AZ1726" s="26" t="s">
        <v>5038</v>
      </c>
      <c r="BA1726" s="26"/>
    </row>
    <row r="1727" spans="1:53" ht="16.05" customHeight="1" x14ac:dyDescent="0.3">
      <c r="A1727" s="23">
        <v>2016</v>
      </c>
      <c r="B1727" s="24" t="s">
        <v>187</v>
      </c>
      <c r="C1727" s="24" t="s">
        <v>188</v>
      </c>
      <c r="D1727" s="24" t="s">
        <v>3583</v>
      </c>
      <c r="E1727" s="25">
        <v>42603</v>
      </c>
      <c r="F1727" s="38">
        <v>0.32158460648148152</v>
      </c>
      <c r="G1727" s="22">
        <v>42603</v>
      </c>
      <c r="H1727" s="37">
        <v>0.50908564814814816</v>
      </c>
      <c r="I1727" s="34" t="s">
        <v>6250</v>
      </c>
      <c r="J1727" s="43">
        <v>27.087</v>
      </c>
      <c r="K1727" s="43">
        <v>54.423999999999999</v>
      </c>
      <c r="L1727" s="56">
        <v>30.8</v>
      </c>
      <c r="M1727" s="43">
        <v>4.4359999999999999</v>
      </c>
      <c r="N1727" s="43"/>
      <c r="O1727" s="57"/>
      <c r="P1727" s="57"/>
      <c r="Q1727" s="57">
        <v>3.5</v>
      </c>
      <c r="R1727" s="57">
        <v>4.8</v>
      </c>
      <c r="S1727" s="67" t="s">
        <v>6084</v>
      </c>
      <c r="T1727" s="26"/>
      <c r="U1727" s="24" t="s">
        <v>867</v>
      </c>
      <c r="V1727" s="58"/>
      <c r="W1727" s="58"/>
      <c r="X1727" s="26">
        <v>0</v>
      </c>
      <c r="Y1727" s="26">
        <v>0</v>
      </c>
      <c r="Z1727" s="26">
        <v>5</v>
      </c>
      <c r="AA1727" s="26"/>
      <c r="AB1727" s="58"/>
      <c r="AC1727" s="24"/>
      <c r="AD1727" s="26"/>
      <c r="AE1727" s="26"/>
      <c r="AF1727" s="26"/>
      <c r="AG1727" s="26"/>
      <c r="AH1727" s="26"/>
      <c r="AI1727" s="26"/>
      <c r="AJ1727" s="26" t="s">
        <v>1631</v>
      </c>
      <c r="AK1727" s="24"/>
      <c r="AL1727" s="24"/>
      <c r="AM1727" s="26"/>
      <c r="AN1727" s="26"/>
      <c r="AO1727" s="26"/>
      <c r="AP1727" s="26"/>
      <c r="AQ1727" s="26"/>
      <c r="AR1727" s="26" t="s">
        <v>129</v>
      </c>
      <c r="AS1727" s="26"/>
      <c r="AT1727" s="26"/>
      <c r="AU1727" s="26" t="s">
        <v>128</v>
      </c>
      <c r="AV1727" s="26" t="s">
        <v>128</v>
      </c>
      <c r="AW1727" s="26" t="s">
        <v>128</v>
      </c>
      <c r="AX1727" s="26" t="s">
        <v>129</v>
      </c>
      <c r="AY1727" s="26"/>
      <c r="AZ1727" s="26" t="s">
        <v>4579</v>
      </c>
      <c r="BA1727" s="41"/>
    </row>
    <row r="1728" spans="1:53" ht="16.05" customHeight="1" x14ac:dyDescent="0.3">
      <c r="A1728" s="23">
        <v>2016</v>
      </c>
      <c r="B1728" s="24" t="s">
        <v>218</v>
      </c>
      <c r="C1728" s="24" t="s">
        <v>219</v>
      </c>
      <c r="D1728" s="24" t="s">
        <v>4401</v>
      </c>
      <c r="E1728" s="25">
        <v>42605</v>
      </c>
      <c r="F1728" s="38">
        <v>9.1131944444444446E-2</v>
      </c>
      <c r="G1728" s="22">
        <v>42605</v>
      </c>
      <c r="H1728" s="37">
        <v>0.36196759259259265</v>
      </c>
      <c r="I1728" s="34" t="s">
        <v>6250</v>
      </c>
      <c r="J1728" s="43">
        <v>23.76</v>
      </c>
      <c r="K1728" s="43">
        <v>94.71</v>
      </c>
      <c r="L1728" s="56">
        <v>127</v>
      </c>
      <c r="M1728" s="35">
        <v>5.1459999999999999</v>
      </c>
      <c r="N1728" s="43"/>
      <c r="O1728" s="57"/>
      <c r="P1728" s="57">
        <v>5.2</v>
      </c>
      <c r="Q1728" s="57"/>
      <c r="R1728" s="57">
        <v>5.5</v>
      </c>
      <c r="S1728" s="24" t="s">
        <v>5334</v>
      </c>
      <c r="T1728" s="26"/>
      <c r="U1728" s="24" t="s">
        <v>867</v>
      </c>
      <c r="V1728" s="58"/>
      <c r="W1728" s="58"/>
      <c r="X1728" s="26">
        <v>0</v>
      </c>
      <c r="Y1728" s="26">
        <v>0</v>
      </c>
      <c r="Z1728" s="26">
        <v>0</v>
      </c>
      <c r="AA1728" s="26"/>
      <c r="AB1728" s="58"/>
      <c r="AC1728" s="24"/>
      <c r="AD1728" s="26" t="s">
        <v>3489</v>
      </c>
      <c r="AE1728" s="26">
        <v>0</v>
      </c>
      <c r="AF1728" s="26"/>
      <c r="AG1728" s="26"/>
      <c r="AH1728" s="26"/>
      <c r="AI1728" s="26"/>
      <c r="AJ1728" s="26" t="s">
        <v>1631</v>
      </c>
      <c r="AK1728" s="24"/>
      <c r="AL1728" s="24"/>
      <c r="AM1728" s="26"/>
      <c r="AN1728" s="26"/>
      <c r="AO1728" s="26"/>
      <c r="AP1728" s="26"/>
      <c r="AQ1728" s="26"/>
      <c r="AR1728" s="26" t="s">
        <v>129</v>
      </c>
      <c r="AS1728" s="26"/>
      <c r="AT1728" s="26"/>
      <c r="AU1728" s="26" t="s">
        <v>128</v>
      </c>
      <c r="AV1728" s="26" t="s">
        <v>128</v>
      </c>
      <c r="AW1728" s="26" t="s">
        <v>128</v>
      </c>
      <c r="AX1728" s="26" t="s">
        <v>129</v>
      </c>
      <c r="AY1728" s="26"/>
      <c r="AZ1728" s="26" t="s">
        <v>4580</v>
      </c>
      <c r="BA1728" s="41"/>
    </row>
    <row r="1729" spans="1:53" ht="16.05" customHeight="1" x14ac:dyDescent="0.3">
      <c r="A1729" s="23">
        <v>2016</v>
      </c>
      <c r="B1729" s="24" t="s">
        <v>159</v>
      </c>
      <c r="C1729" s="24" t="s">
        <v>160</v>
      </c>
      <c r="D1729" s="24" t="s">
        <v>3519</v>
      </c>
      <c r="E1729" s="25">
        <v>42607</v>
      </c>
      <c r="F1729" s="38">
        <v>0.52506018518518516</v>
      </c>
      <c r="G1729" s="22">
        <v>42607</v>
      </c>
      <c r="H1729" s="37">
        <v>0.6083912037037037</v>
      </c>
      <c r="I1729" s="34" t="s">
        <v>6250</v>
      </c>
      <c r="J1729" s="43">
        <v>42.4</v>
      </c>
      <c r="K1729" s="43">
        <v>13.12</v>
      </c>
      <c r="L1729" s="56">
        <v>17.5</v>
      </c>
      <c r="M1729" s="35">
        <v>4.7510000000000003</v>
      </c>
      <c r="N1729" s="43">
        <v>4.4000000000000004</v>
      </c>
      <c r="O1729" s="57"/>
      <c r="P1729" s="57">
        <v>4.2</v>
      </c>
      <c r="Q1729" s="57"/>
      <c r="R1729" s="57">
        <v>4.4000000000000004</v>
      </c>
      <c r="S1729" s="24" t="s">
        <v>5582</v>
      </c>
      <c r="T1729" s="26"/>
      <c r="U1729" s="24" t="s">
        <v>867</v>
      </c>
      <c r="V1729" s="58"/>
      <c r="W1729" s="58"/>
      <c r="X1729" s="26">
        <v>0</v>
      </c>
      <c r="Y1729" s="26">
        <v>0</v>
      </c>
      <c r="Z1729" s="26">
        <v>0</v>
      </c>
      <c r="AA1729" s="26"/>
      <c r="AB1729" s="58"/>
      <c r="AC1729" s="24"/>
      <c r="AD1729" s="26" t="s">
        <v>2152</v>
      </c>
      <c r="AE1729" s="26" t="s">
        <v>232</v>
      </c>
      <c r="AF1729" s="26"/>
      <c r="AG1729" s="26"/>
      <c r="AH1729" s="26"/>
      <c r="AI1729" s="26"/>
      <c r="AJ1729" s="26" t="s">
        <v>3599</v>
      </c>
      <c r="AK1729" s="24" t="s">
        <v>102</v>
      </c>
      <c r="AL1729" s="24" t="s">
        <v>4583</v>
      </c>
      <c r="AM1729" s="26"/>
      <c r="AN1729" s="26"/>
      <c r="AO1729" s="26"/>
      <c r="AP1729" s="26"/>
      <c r="AQ1729" s="26"/>
      <c r="AR1729" s="26" t="s">
        <v>129</v>
      </c>
      <c r="AS1729" s="26"/>
      <c r="AT1729" s="26"/>
      <c r="AU1729" s="26" t="s">
        <v>128</v>
      </c>
      <c r="AV1729" s="26" t="s">
        <v>128</v>
      </c>
      <c r="AW1729" s="26" t="s">
        <v>128</v>
      </c>
      <c r="AX1729" s="26" t="s">
        <v>129</v>
      </c>
      <c r="AY1729" s="26"/>
      <c r="AZ1729" s="26" t="s">
        <v>4582</v>
      </c>
      <c r="BA1729" s="41"/>
    </row>
    <row r="1730" spans="1:53" ht="16.05" customHeight="1" x14ac:dyDescent="0.3">
      <c r="A1730" s="23">
        <v>2016</v>
      </c>
      <c r="B1730" s="24" t="s">
        <v>218</v>
      </c>
      <c r="C1730" s="24" t="s">
        <v>1346</v>
      </c>
      <c r="D1730" s="24" t="s">
        <v>4586</v>
      </c>
      <c r="E1730" s="25">
        <v>42608</v>
      </c>
      <c r="F1730" s="38">
        <v>6.9122569444444448E-2</v>
      </c>
      <c r="G1730" s="22">
        <v>42608</v>
      </c>
      <c r="H1730" s="37">
        <v>0.4024537037037037</v>
      </c>
      <c r="I1730" s="34" t="s">
        <v>6250</v>
      </c>
      <c r="J1730" s="43">
        <v>6.4169999999999998</v>
      </c>
      <c r="K1730" s="43">
        <v>117.34099999999999</v>
      </c>
      <c r="L1730" s="56">
        <v>0</v>
      </c>
      <c r="M1730" s="43">
        <v>3.9670000000000001</v>
      </c>
      <c r="N1730" s="43"/>
      <c r="O1730" s="57"/>
      <c r="P1730" s="57"/>
      <c r="Q1730" s="57">
        <v>2.8</v>
      </c>
      <c r="R1730" s="57">
        <v>4</v>
      </c>
      <c r="S1730" s="24" t="s">
        <v>6046</v>
      </c>
      <c r="T1730" s="26"/>
      <c r="U1730" s="24" t="s">
        <v>867</v>
      </c>
      <c r="V1730" s="58"/>
      <c r="W1730" s="58"/>
      <c r="X1730" s="26">
        <v>0</v>
      </c>
      <c r="Y1730" s="26">
        <v>0</v>
      </c>
      <c r="Z1730" s="26">
        <v>0</v>
      </c>
      <c r="AA1730" s="26"/>
      <c r="AB1730" s="58"/>
      <c r="AC1730" s="24"/>
      <c r="AD1730" s="26">
        <v>1</v>
      </c>
      <c r="AE1730" s="26">
        <v>0</v>
      </c>
      <c r="AF1730" s="26"/>
      <c r="AG1730" s="26"/>
      <c r="AH1730" s="26"/>
      <c r="AI1730" s="26"/>
      <c r="AJ1730" s="26" t="s">
        <v>3599</v>
      </c>
      <c r="AK1730" s="24"/>
      <c r="AL1730" s="24"/>
      <c r="AM1730" s="26"/>
      <c r="AN1730" s="26"/>
      <c r="AO1730" s="26"/>
      <c r="AP1730" s="26"/>
      <c r="AQ1730" s="26"/>
      <c r="AR1730" s="26" t="s">
        <v>129</v>
      </c>
      <c r="AS1730" s="26"/>
      <c r="AT1730" s="26"/>
      <c r="AU1730" s="26" t="s">
        <v>128</v>
      </c>
      <c r="AV1730" s="26" t="s">
        <v>128</v>
      </c>
      <c r="AW1730" s="26" t="s">
        <v>128</v>
      </c>
      <c r="AX1730" s="26" t="s">
        <v>129</v>
      </c>
      <c r="AY1730" s="26"/>
      <c r="AZ1730" s="26" t="s">
        <v>4587</v>
      </c>
      <c r="BA1730" s="41"/>
    </row>
    <row r="1731" spans="1:53" ht="16.05" customHeight="1" x14ac:dyDescent="0.3">
      <c r="A1731" s="23">
        <v>2016</v>
      </c>
      <c r="B1731" s="24" t="s">
        <v>269</v>
      </c>
      <c r="C1731" s="24" t="s">
        <v>500</v>
      </c>
      <c r="D1731" s="24" t="s">
        <v>1938</v>
      </c>
      <c r="E1731" s="25">
        <v>42608</v>
      </c>
      <c r="F1731" s="38">
        <v>0.18437499999999998</v>
      </c>
      <c r="G1731" s="25">
        <v>42607</v>
      </c>
      <c r="H1731" s="38">
        <v>0.9760416666666667</v>
      </c>
      <c r="I1731" s="34" t="s">
        <v>6252</v>
      </c>
      <c r="J1731" s="43">
        <v>-0.92</v>
      </c>
      <c r="K1731" s="43">
        <v>-80.680000000000007</v>
      </c>
      <c r="L1731" s="56">
        <v>31.3</v>
      </c>
      <c r="M1731" s="35">
        <v>4.875</v>
      </c>
      <c r="N1731" s="43"/>
      <c r="O1731" s="57"/>
      <c r="P1731" s="57">
        <v>4.8</v>
      </c>
      <c r="Q1731" s="57"/>
      <c r="R1731" s="57">
        <v>5.2</v>
      </c>
      <c r="S1731" s="24" t="s">
        <v>5516</v>
      </c>
      <c r="T1731" s="26"/>
      <c r="U1731" s="24" t="s">
        <v>867</v>
      </c>
      <c r="V1731" s="58"/>
      <c r="W1731" s="58"/>
      <c r="X1731" s="26">
        <v>0</v>
      </c>
      <c r="Y1731" s="26">
        <v>0</v>
      </c>
      <c r="Z1731" s="26">
        <v>0</v>
      </c>
      <c r="AA1731" s="26"/>
      <c r="AB1731" s="58"/>
      <c r="AC1731" s="24"/>
      <c r="AD1731" s="26" t="s">
        <v>1050</v>
      </c>
      <c r="AE1731" s="26">
        <v>1</v>
      </c>
      <c r="AF1731" s="26"/>
      <c r="AG1731" s="26"/>
      <c r="AH1731" s="26"/>
      <c r="AI1731" s="26"/>
      <c r="AJ1731" s="26" t="s">
        <v>3599</v>
      </c>
      <c r="AK1731" s="24"/>
      <c r="AL1731" s="24" t="s">
        <v>4585</v>
      </c>
      <c r="AM1731" s="26"/>
      <c r="AN1731" s="26"/>
      <c r="AO1731" s="26"/>
      <c r="AP1731" s="26"/>
      <c r="AQ1731" s="26"/>
      <c r="AR1731" s="26" t="s">
        <v>129</v>
      </c>
      <c r="AS1731" s="26"/>
      <c r="AT1731" s="26"/>
      <c r="AU1731" s="26" t="s">
        <v>128</v>
      </c>
      <c r="AV1731" s="26" t="s">
        <v>128</v>
      </c>
      <c r="AW1731" s="26" t="s">
        <v>128</v>
      </c>
      <c r="AX1731" s="26" t="s">
        <v>129</v>
      </c>
      <c r="AY1731" s="26"/>
      <c r="AZ1731" s="26" t="s">
        <v>4584</v>
      </c>
      <c r="BA1731" s="41"/>
    </row>
    <row r="1732" spans="1:53" ht="16.05" customHeight="1" x14ac:dyDescent="0.3">
      <c r="A1732" s="23">
        <v>2016</v>
      </c>
      <c r="B1732" s="24" t="s">
        <v>159</v>
      </c>
      <c r="C1732" s="24" t="s">
        <v>160</v>
      </c>
      <c r="D1732" s="24" t="s">
        <v>3519</v>
      </c>
      <c r="E1732" s="25">
        <v>42608</v>
      </c>
      <c r="F1732" s="38">
        <v>0.18643402777777776</v>
      </c>
      <c r="G1732" s="22">
        <v>42608</v>
      </c>
      <c r="H1732" s="37">
        <v>0.26976851851851852</v>
      </c>
      <c r="I1732" s="34" t="s">
        <v>6250</v>
      </c>
      <c r="J1732" s="43">
        <v>42.52</v>
      </c>
      <c r="K1732" s="43">
        <v>13.24</v>
      </c>
      <c r="L1732" s="56">
        <v>12</v>
      </c>
      <c r="M1732" s="35">
        <v>4.9630000000000001</v>
      </c>
      <c r="N1732" s="43">
        <v>4.8</v>
      </c>
      <c r="O1732" s="57"/>
      <c r="P1732" s="57"/>
      <c r="Q1732" s="57"/>
      <c r="R1732" s="57">
        <v>4.8</v>
      </c>
      <c r="S1732" s="24" t="s">
        <v>5583</v>
      </c>
      <c r="T1732" s="26"/>
      <c r="U1732" s="24" t="s">
        <v>867</v>
      </c>
      <c r="V1732" s="58"/>
      <c r="W1732" s="58"/>
      <c r="X1732" s="26">
        <v>0</v>
      </c>
      <c r="Y1732" s="26">
        <v>0</v>
      </c>
      <c r="Z1732" s="26">
        <v>0</v>
      </c>
      <c r="AA1732" s="26"/>
      <c r="AB1732" s="58"/>
      <c r="AC1732" s="24"/>
      <c r="AD1732" s="26" t="s">
        <v>2152</v>
      </c>
      <c r="AE1732" s="26" t="s">
        <v>232</v>
      </c>
      <c r="AF1732" s="26"/>
      <c r="AG1732" s="26"/>
      <c r="AH1732" s="26"/>
      <c r="AI1732" s="26"/>
      <c r="AJ1732" s="26" t="s">
        <v>3599</v>
      </c>
      <c r="AK1732" s="24" t="s">
        <v>102</v>
      </c>
      <c r="AL1732" s="24"/>
      <c r="AM1732" s="26"/>
      <c r="AN1732" s="26"/>
      <c r="AO1732" s="26"/>
      <c r="AP1732" s="26"/>
      <c r="AQ1732" s="26"/>
      <c r="AR1732" s="26" t="s">
        <v>129</v>
      </c>
      <c r="AS1732" s="26"/>
      <c r="AT1732" s="26"/>
      <c r="AU1732" s="26" t="s">
        <v>128</v>
      </c>
      <c r="AV1732" s="26" t="s">
        <v>128</v>
      </c>
      <c r="AW1732" s="26" t="s">
        <v>128</v>
      </c>
      <c r="AX1732" s="26" t="s">
        <v>129</v>
      </c>
      <c r="AY1732" s="26"/>
      <c r="AZ1732" s="26" t="s">
        <v>4588</v>
      </c>
      <c r="BA1732" s="41"/>
    </row>
    <row r="1733" spans="1:53" ht="16.05" customHeight="1" x14ac:dyDescent="0.3">
      <c r="A1733" s="23">
        <v>2016</v>
      </c>
      <c r="B1733" s="24" t="s">
        <v>357</v>
      </c>
      <c r="C1733" s="24" t="s">
        <v>358</v>
      </c>
      <c r="D1733" s="24" t="s">
        <v>3635</v>
      </c>
      <c r="E1733" s="25">
        <v>42609</v>
      </c>
      <c r="F1733" s="38">
        <v>5.1715856481481477E-2</v>
      </c>
      <c r="G1733" s="22">
        <v>42609</v>
      </c>
      <c r="H1733" s="37">
        <v>0.28087962962962965</v>
      </c>
      <c r="I1733" s="34" t="s">
        <v>6250</v>
      </c>
      <c r="J1733" s="43">
        <v>31.369</v>
      </c>
      <c r="K1733" s="43">
        <v>77.567999999999998</v>
      </c>
      <c r="L1733" s="56">
        <v>0</v>
      </c>
      <c r="M1733" s="43">
        <v>4.67</v>
      </c>
      <c r="N1733" s="43"/>
      <c r="O1733" s="57"/>
      <c r="P1733" s="57">
        <v>4.5999999999999996</v>
      </c>
      <c r="Q1733" s="57">
        <v>3.4</v>
      </c>
      <c r="R1733" s="57">
        <v>4.5999999999999996</v>
      </c>
      <c r="S1733" s="67" t="s">
        <v>5110</v>
      </c>
      <c r="T1733" s="26"/>
      <c r="U1733" s="24" t="s">
        <v>867</v>
      </c>
      <c r="V1733" s="58"/>
      <c r="W1733" s="58"/>
      <c r="X1733" s="26">
        <v>0</v>
      </c>
      <c r="Y1733" s="26">
        <v>0</v>
      </c>
      <c r="Z1733" s="26">
        <v>0</v>
      </c>
      <c r="AA1733" s="26"/>
      <c r="AB1733" s="58"/>
      <c r="AC1733" s="24"/>
      <c r="AD1733" s="26" t="s">
        <v>1050</v>
      </c>
      <c r="AE1733" s="26">
        <v>0</v>
      </c>
      <c r="AF1733" s="26"/>
      <c r="AG1733" s="26"/>
      <c r="AH1733" s="26"/>
      <c r="AI1733" s="26"/>
      <c r="AJ1733" s="26" t="s">
        <v>1631</v>
      </c>
      <c r="AK1733" s="24" t="s">
        <v>102</v>
      </c>
      <c r="AL1733" s="24" t="s">
        <v>4583</v>
      </c>
      <c r="AM1733" s="26"/>
      <c r="AN1733" s="26"/>
      <c r="AO1733" s="26"/>
      <c r="AP1733" s="26"/>
      <c r="AQ1733" s="26"/>
      <c r="AR1733" s="26" t="s">
        <v>129</v>
      </c>
      <c r="AS1733" s="26"/>
      <c r="AT1733" s="26"/>
      <c r="AU1733" s="26" t="s">
        <v>128</v>
      </c>
      <c r="AV1733" s="26" t="s">
        <v>128</v>
      </c>
      <c r="AW1733" s="26" t="s">
        <v>128</v>
      </c>
      <c r="AX1733" s="26" t="s">
        <v>129</v>
      </c>
      <c r="AY1733" s="26"/>
      <c r="AZ1733" s="26" t="s">
        <v>4589</v>
      </c>
      <c r="BA1733" s="41"/>
    </row>
    <row r="1734" spans="1:53" ht="16.05" customHeight="1" x14ac:dyDescent="0.3">
      <c r="A1734" s="23">
        <v>2016</v>
      </c>
      <c r="B1734" s="24" t="s">
        <v>269</v>
      </c>
      <c r="C1734" s="24" t="s">
        <v>409</v>
      </c>
      <c r="D1734" s="24" t="s">
        <v>4590</v>
      </c>
      <c r="E1734" s="25">
        <v>42610</v>
      </c>
      <c r="F1734" s="38">
        <v>0.51634259259259263</v>
      </c>
      <c r="G1734" s="22">
        <v>42610</v>
      </c>
      <c r="H1734" s="37">
        <v>0.30800925925925926</v>
      </c>
      <c r="I1734" s="34" t="s">
        <v>6250</v>
      </c>
      <c r="J1734" s="43">
        <v>7.4050000000000002</v>
      </c>
      <c r="K1734" s="43">
        <v>-73.132000000000005</v>
      </c>
      <c r="L1734" s="56">
        <v>0</v>
      </c>
      <c r="M1734" s="43">
        <v>4.3</v>
      </c>
      <c r="N1734" s="43"/>
      <c r="O1734" s="57"/>
      <c r="P1734" s="57">
        <v>4.5</v>
      </c>
      <c r="Q1734" s="57"/>
      <c r="R1734" s="57">
        <v>4.4000000000000004</v>
      </c>
      <c r="S1734" s="24" t="s">
        <v>5430</v>
      </c>
      <c r="T1734" s="26"/>
      <c r="U1734" s="24" t="s">
        <v>867</v>
      </c>
      <c r="V1734" s="58"/>
      <c r="W1734" s="58"/>
      <c r="X1734" s="26">
        <v>0</v>
      </c>
      <c r="Y1734" s="26">
        <v>0</v>
      </c>
      <c r="Z1734" s="26">
        <v>0</v>
      </c>
      <c r="AA1734" s="26"/>
      <c r="AB1734" s="58"/>
      <c r="AC1734" s="24"/>
      <c r="AD1734" s="26" t="s">
        <v>3483</v>
      </c>
      <c r="AE1734" s="26">
        <v>0</v>
      </c>
      <c r="AF1734" s="26"/>
      <c r="AG1734" s="26"/>
      <c r="AH1734" s="26"/>
      <c r="AI1734" s="26"/>
      <c r="AJ1734" s="26" t="s">
        <v>1631</v>
      </c>
      <c r="AK1734" s="24"/>
      <c r="AL1734" s="24"/>
      <c r="AM1734" s="26"/>
      <c r="AN1734" s="26"/>
      <c r="AO1734" s="26"/>
      <c r="AP1734" s="26"/>
      <c r="AQ1734" s="26"/>
      <c r="AR1734" s="26" t="s">
        <v>129</v>
      </c>
      <c r="AS1734" s="26"/>
      <c r="AT1734" s="26"/>
      <c r="AU1734" s="26" t="s">
        <v>128</v>
      </c>
      <c r="AV1734" s="26" t="s">
        <v>128</v>
      </c>
      <c r="AW1734" s="26" t="s">
        <v>128</v>
      </c>
      <c r="AX1734" s="26" t="s">
        <v>129</v>
      </c>
      <c r="AY1734" s="26"/>
      <c r="AZ1734" s="26" t="s">
        <v>4591</v>
      </c>
      <c r="BA1734" s="41"/>
    </row>
    <row r="1735" spans="1:53" ht="16.05" customHeight="1" x14ac:dyDescent="0.3">
      <c r="A1735" s="23">
        <v>2016</v>
      </c>
      <c r="B1735" s="24" t="s">
        <v>443</v>
      </c>
      <c r="C1735" s="24" t="s">
        <v>1108</v>
      </c>
      <c r="D1735" s="24" t="s">
        <v>4592</v>
      </c>
      <c r="E1735" s="25">
        <v>42611</v>
      </c>
      <c r="F1735" s="38">
        <v>0.54517314814814821</v>
      </c>
      <c r="G1735" s="22">
        <v>42611</v>
      </c>
      <c r="H1735" s="37">
        <v>0.29517361111111112</v>
      </c>
      <c r="I1735" s="34" t="s">
        <v>6250</v>
      </c>
      <c r="J1735" s="43">
        <v>14.196</v>
      </c>
      <c r="K1735" s="43">
        <v>-89.563999999999993</v>
      </c>
      <c r="L1735" s="56">
        <v>0</v>
      </c>
      <c r="M1735" s="43">
        <v>4.67</v>
      </c>
      <c r="N1735" s="43"/>
      <c r="O1735" s="57"/>
      <c r="P1735" s="57">
        <v>4.5999999999999996</v>
      </c>
      <c r="Q1735" s="57">
        <v>3.9</v>
      </c>
      <c r="R1735" s="57">
        <v>5.2</v>
      </c>
      <c r="S1735" s="67" t="s">
        <v>5110</v>
      </c>
      <c r="T1735" s="26" t="s">
        <v>134</v>
      </c>
      <c r="U1735" s="24" t="s">
        <v>867</v>
      </c>
      <c r="V1735" s="58"/>
      <c r="W1735" s="58"/>
      <c r="X1735" s="26">
        <v>0</v>
      </c>
      <c r="Y1735" s="26">
        <v>0</v>
      </c>
      <c r="Z1735" s="26">
        <v>0</v>
      </c>
      <c r="AA1735" s="26"/>
      <c r="AB1735" s="58"/>
      <c r="AC1735" s="24"/>
      <c r="AD1735" s="26">
        <v>21</v>
      </c>
      <c r="AE1735" s="26"/>
      <c r="AF1735" s="26"/>
      <c r="AG1735" s="26"/>
      <c r="AH1735" s="26"/>
      <c r="AI1735" s="26"/>
      <c r="AJ1735" s="26" t="s">
        <v>1631</v>
      </c>
      <c r="AK1735" s="24"/>
      <c r="AL1735" s="24"/>
      <c r="AM1735" s="26"/>
      <c r="AN1735" s="26"/>
      <c r="AO1735" s="26"/>
      <c r="AP1735" s="26"/>
      <c r="AQ1735" s="26"/>
      <c r="AR1735" s="26" t="s">
        <v>129</v>
      </c>
      <c r="AS1735" s="26"/>
      <c r="AT1735" s="26"/>
      <c r="AU1735" s="26" t="s">
        <v>128</v>
      </c>
      <c r="AV1735" s="26" t="s">
        <v>128</v>
      </c>
      <c r="AW1735" s="26" t="s">
        <v>128</v>
      </c>
      <c r="AX1735" s="26" t="s">
        <v>129</v>
      </c>
      <c r="AY1735" s="26"/>
      <c r="AZ1735" s="26" t="s">
        <v>4593</v>
      </c>
      <c r="BA1735" s="41"/>
    </row>
    <row r="1736" spans="1:53" ht="16.05" customHeight="1" x14ac:dyDescent="0.3">
      <c r="A1736" s="23">
        <v>2016</v>
      </c>
      <c r="B1736" s="24" t="s">
        <v>598</v>
      </c>
      <c r="C1736" s="24" t="s">
        <v>598</v>
      </c>
      <c r="D1736" s="24" t="s">
        <v>4594</v>
      </c>
      <c r="E1736" s="25">
        <v>42613</v>
      </c>
      <c r="F1736" s="38">
        <v>0.44865277777777779</v>
      </c>
      <c r="G1736" s="22">
        <v>42613</v>
      </c>
      <c r="H1736" s="37">
        <v>0.82365740740740734</v>
      </c>
      <c r="I1736" s="34" t="s">
        <v>6250</v>
      </c>
      <c r="J1736" s="43">
        <v>32.68</v>
      </c>
      <c r="K1736" s="43">
        <v>130.52000000000001</v>
      </c>
      <c r="L1736" s="56">
        <v>18.600000000000001</v>
      </c>
      <c r="M1736" s="35">
        <v>5.1059999999999999</v>
      </c>
      <c r="N1736" s="43">
        <v>4.9000000000000004</v>
      </c>
      <c r="O1736" s="57"/>
      <c r="P1736" s="57">
        <v>5.0999999999999996</v>
      </c>
      <c r="Q1736" s="57"/>
      <c r="R1736" s="57">
        <v>5.2</v>
      </c>
      <c r="S1736" s="24" t="s">
        <v>5584</v>
      </c>
      <c r="T1736" s="26" t="s">
        <v>3990</v>
      </c>
      <c r="U1736" s="24" t="s">
        <v>867</v>
      </c>
      <c r="V1736" s="58"/>
      <c r="W1736" s="58"/>
      <c r="X1736" s="26">
        <v>0</v>
      </c>
      <c r="Y1736" s="26">
        <v>0</v>
      </c>
      <c r="Z1736" s="26">
        <v>1</v>
      </c>
      <c r="AA1736" s="26"/>
      <c r="AB1736" s="58"/>
      <c r="AC1736" s="24"/>
      <c r="AD1736" s="26">
        <v>0</v>
      </c>
      <c r="AE1736" s="26">
        <v>0</v>
      </c>
      <c r="AF1736" s="26"/>
      <c r="AG1736" s="26"/>
      <c r="AH1736" s="26"/>
      <c r="AI1736" s="26"/>
      <c r="AJ1736" s="26" t="s">
        <v>3599</v>
      </c>
      <c r="AK1736" s="24" t="s">
        <v>1227</v>
      </c>
      <c r="AL1736" s="24" t="s">
        <v>4596</v>
      </c>
      <c r="AM1736" s="26"/>
      <c r="AN1736" s="26"/>
      <c r="AO1736" s="26"/>
      <c r="AP1736" s="26"/>
      <c r="AQ1736" s="26"/>
      <c r="AR1736" s="26" t="s">
        <v>129</v>
      </c>
      <c r="AS1736" s="26"/>
      <c r="AT1736" s="26"/>
      <c r="AU1736" s="26" t="s">
        <v>128</v>
      </c>
      <c r="AV1736" s="26" t="s">
        <v>128</v>
      </c>
      <c r="AW1736" s="26" t="s">
        <v>128</v>
      </c>
      <c r="AX1736" s="26" t="s">
        <v>129</v>
      </c>
      <c r="AY1736" s="26"/>
      <c r="AZ1736" s="26" t="s">
        <v>4595</v>
      </c>
      <c r="BA1736" s="41"/>
    </row>
    <row r="1737" spans="1:53" ht="16.05" customHeight="1" x14ac:dyDescent="0.3">
      <c r="A1737" s="23">
        <v>2016</v>
      </c>
      <c r="B1737" s="24" t="s">
        <v>159</v>
      </c>
      <c r="C1737" s="24" t="s">
        <v>160</v>
      </c>
      <c r="D1737" s="24" t="s">
        <v>3808</v>
      </c>
      <c r="E1737" s="25">
        <v>42616</v>
      </c>
      <c r="F1737" s="38">
        <v>6.5429745370370371E-2</v>
      </c>
      <c r="G1737" s="22">
        <v>42616</v>
      </c>
      <c r="H1737" s="37">
        <v>0.14876157407407406</v>
      </c>
      <c r="I1737" s="34" t="s">
        <v>6250</v>
      </c>
      <c r="J1737" s="43">
        <v>42.869</v>
      </c>
      <c r="K1737" s="43">
        <v>13.113</v>
      </c>
      <c r="L1737" s="56">
        <v>0</v>
      </c>
      <c r="M1737" s="43">
        <v>4.2</v>
      </c>
      <c r="N1737" s="43"/>
      <c r="O1737" s="57"/>
      <c r="P1737" s="57">
        <v>4.3</v>
      </c>
      <c r="Q1737" s="57">
        <v>3.7</v>
      </c>
      <c r="R1737" s="57">
        <v>4.3</v>
      </c>
      <c r="S1737" s="27" t="s">
        <v>5440</v>
      </c>
      <c r="T1737" s="26"/>
      <c r="U1737" s="24" t="s">
        <v>867</v>
      </c>
      <c r="V1737" s="58"/>
      <c r="W1737" s="58"/>
      <c r="X1737" s="26">
        <v>0</v>
      </c>
      <c r="Y1737" s="26">
        <v>0</v>
      </c>
      <c r="Z1737" s="26">
        <v>0</v>
      </c>
      <c r="AA1737" s="26"/>
      <c r="AB1737" s="58"/>
      <c r="AC1737" s="24"/>
      <c r="AD1737" s="26" t="s">
        <v>3491</v>
      </c>
      <c r="AE1737" s="26">
        <v>0</v>
      </c>
      <c r="AF1737" s="26"/>
      <c r="AG1737" s="26"/>
      <c r="AH1737" s="26"/>
      <c r="AI1737" s="26"/>
      <c r="AJ1737" s="26" t="s">
        <v>3599</v>
      </c>
      <c r="AK1737" s="24"/>
      <c r="AL1737" s="24"/>
      <c r="AM1737" s="26"/>
      <c r="AN1737" s="26"/>
      <c r="AO1737" s="26"/>
      <c r="AP1737" s="26"/>
      <c r="AQ1737" s="26"/>
      <c r="AR1737" s="26" t="s">
        <v>129</v>
      </c>
      <c r="AS1737" s="26"/>
      <c r="AT1737" s="26"/>
      <c r="AU1737" s="26" t="s">
        <v>128</v>
      </c>
      <c r="AV1737" s="26" t="s">
        <v>128</v>
      </c>
      <c r="AW1737" s="26" t="s">
        <v>128</v>
      </c>
      <c r="AX1737" s="26" t="s">
        <v>129</v>
      </c>
      <c r="AY1737" s="26"/>
      <c r="AZ1737" s="26" t="s">
        <v>4597</v>
      </c>
      <c r="BA1737" s="41"/>
    </row>
    <row r="1738" spans="1:53" ht="16.05" customHeight="1" x14ac:dyDescent="0.3">
      <c r="A1738" s="23">
        <v>2016</v>
      </c>
      <c r="B1738" s="24" t="s">
        <v>269</v>
      </c>
      <c r="C1738" s="24" t="s">
        <v>500</v>
      </c>
      <c r="D1738" s="24" t="s">
        <v>3238</v>
      </c>
      <c r="E1738" s="25">
        <v>42618</v>
      </c>
      <c r="F1738" s="38">
        <v>1.5930671296296297E-2</v>
      </c>
      <c r="G1738" s="22">
        <v>42617</v>
      </c>
      <c r="H1738" s="37">
        <v>0.80759259259259253</v>
      </c>
      <c r="I1738" s="34" t="s">
        <v>6250</v>
      </c>
      <c r="J1738" s="43">
        <v>7.0000000000000001E-3</v>
      </c>
      <c r="K1738" s="43">
        <v>-78.081000000000003</v>
      </c>
      <c r="L1738" s="56">
        <v>0</v>
      </c>
      <c r="M1738" s="43">
        <v>4.79</v>
      </c>
      <c r="N1738" s="43"/>
      <c r="O1738" s="57"/>
      <c r="P1738" s="57">
        <v>4.7</v>
      </c>
      <c r="Q1738" s="57">
        <v>3.5</v>
      </c>
      <c r="R1738" s="57">
        <v>4.5999999999999996</v>
      </c>
      <c r="S1738" s="67" t="s">
        <v>5110</v>
      </c>
      <c r="T1738" s="26"/>
      <c r="U1738" s="24" t="s">
        <v>867</v>
      </c>
      <c r="V1738" s="58"/>
      <c r="W1738" s="58"/>
      <c r="X1738" s="26">
        <v>0</v>
      </c>
      <c r="Y1738" s="26">
        <v>0</v>
      </c>
      <c r="Z1738" s="26">
        <v>10</v>
      </c>
      <c r="AA1738" s="26"/>
      <c r="AB1738" s="58"/>
      <c r="AC1738" s="24"/>
      <c r="AD1738" s="26">
        <v>65</v>
      </c>
      <c r="AE1738" s="26"/>
      <c r="AF1738" s="26"/>
      <c r="AG1738" s="26"/>
      <c r="AH1738" s="26"/>
      <c r="AI1738" s="26"/>
      <c r="AJ1738" s="26" t="s">
        <v>1631</v>
      </c>
      <c r="AK1738" s="24"/>
      <c r="AL1738" s="24"/>
      <c r="AM1738" s="26"/>
      <c r="AN1738" s="26"/>
      <c r="AO1738" s="26"/>
      <c r="AP1738" s="26"/>
      <c r="AQ1738" s="26"/>
      <c r="AR1738" s="26" t="s">
        <v>129</v>
      </c>
      <c r="AS1738" s="26"/>
      <c r="AT1738" s="26"/>
      <c r="AU1738" s="26" t="s">
        <v>128</v>
      </c>
      <c r="AV1738" s="26" t="s">
        <v>128</v>
      </c>
      <c r="AW1738" s="26" t="s">
        <v>128</v>
      </c>
      <c r="AX1738" s="26" t="s">
        <v>129</v>
      </c>
      <c r="AY1738" s="26"/>
      <c r="AZ1738" s="26" t="s">
        <v>4598</v>
      </c>
      <c r="BA1738" s="41"/>
    </row>
    <row r="1739" spans="1:53" ht="16.05" customHeight="1" x14ac:dyDescent="0.3">
      <c r="A1739" s="23">
        <v>2016</v>
      </c>
      <c r="B1739" s="24" t="s">
        <v>357</v>
      </c>
      <c r="C1739" s="24" t="s">
        <v>648</v>
      </c>
      <c r="D1739" s="24" t="s">
        <v>4599</v>
      </c>
      <c r="E1739" s="25">
        <v>42618</v>
      </c>
      <c r="F1739" s="38">
        <v>0.20150381944444443</v>
      </c>
      <c r="G1739" s="22">
        <v>42618</v>
      </c>
      <c r="H1739" s="37">
        <v>0.40983796296296293</v>
      </c>
      <c r="I1739" s="34" t="s">
        <v>6250</v>
      </c>
      <c r="J1739" s="43">
        <v>34.688000000000002</v>
      </c>
      <c r="K1739" s="43">
        <v>73.009</v>
      </c>
      <c r="L1739" s="56">
        <v>0</v>
      </c>
      <c r="M1739" s="43">
        <v>4.79</v>
      </c>
      <c r="N1739" s="43"/>
      <c r="O1739" s="57"/>
      <c r="P1739" s="57">
        <v>4.7</v>
      </c>
      <c r="Q1739" s="57">
        <v>3.6</v>
      </c>
      <c r="R1739" s="57">
        <v>4.5</v>
      </c>
      <c r="S1739" s="67" t="s">
        <v>5110</v>
      </c>
      <c r="T1739" s="26"/>
      <c r="U1739" s="24" t="s">
        <v>867</v>
      </c>
      <c r="V1739" s="58"/>
      <c r="W1739" s="58"/>
      <c r="X1739" s="26">
        <v>0</v>
      </c>
      <c r="Y1739" s="26">
        <v>0</v>
      </c>
      <c r="Z1739" s="26">
        <v>57</v>
      </c>
      <c r="AA1739" s="26"/>
      <c r="AB1739" s="58"/>
      <c r="AC1739" s="24"/>
      <c r="AD1739" s="26" t="s">
        <v>2152</v>
      </c>
      <c r="AE1739" s="26" t="s">
        <v>232</v>
      </c>
      <c r="AF1739" s="26"/>
      <c r="AG1739" s="26"/>
      <c r="AH1739" s="26"/>
      <c r="AI1739" s="26"/>
      <c r="AJ1739" s="26" t="s">
        <v>1631</v>
      </c>
      <c r="AK1739" s="24"/>
      <c r="AL1739" s="24"/>
      <c r="AM1739" s="26"/>
      <c r="AN1739" s="26"/>
      <c r="AO1739" s="26"/>
      <c r="AP1739" s="26"/>
      <c r="AQ1739" s="26"/>
      <c r="AR1739" s="26" t="s">
        <v>129</v>
      </c>
      <c r="AS1739" s="26"/>
      <c r="AT1739" s="26"/>
      <c r="AU1739" s="26" t="s">
        <v>128</v>
      </c>
      <c r="AV1739" s="26" t="s">
        <v>128</v>
      </c>
      <c r="AW1739" s="26" t="s">
        <v>128</v>
      </c>
      <c r="AX1739" s="26" t="s">
        <v>129</v>
      </c>
      <c r="AY1739" s="26"/>
      <c r="AZ1739" s="26" t="s">
        <v>4600</v>
      </c>
      <c r="BA1739" s="41"/>
    </row>
    <row r="1740" spans="1:53" ht="16.05" customHeight="1" x14ac:dyDescent="0.3">
      <c r="A1740" s="23">
        <v>2016</v>
      </c>
      <c r="B1740" s="24" t="s">
        <v>123</v>
      </c>
      <c r="C1740" s="24" t="s">
        <v>901</v>
      </c>
      <c r="D1740" s="24" t="s">
        <v>4601</v>
      </c>
      <c r="E1740" s="25">
        <v>42620</v>
      </c>
      <c r="F1740" s="38">
        <v>0.70673912037037034</v>
      </c>
      <c r="G1740" s="22">
        <v>42620</v>
      </c>
      <c r="H1740" s="37">
        <v>0.91506944444444438</v>
      </c>
      <c r="I1740" s="34" t="s">
        <v>6250</v>
      </c>
      <c r="J1740" s="43">
        <v>41.866999999999997</v>
      </c>
      <c r="K1740" s="43">
        <v>46.484000000000002</v>
      </c>
      <c r="L1740" s="56">
        <v>0</v>
      </c>
      <c r="M1740" s="43">
        <v>4.4400000000000004</v>
      </c>
      <c r="N1740" s="43"/>
      <c r="O1740" s="57"/>
      <c r="P1740" s="57">
        <v>4.4000000000000004</v>
      </c>
      <c r="Q1740" s="57">
        <v>3.5</v>
      </c>
      <c r="R1740" s="57">
        <v>4.4000000000000004</v>
      </c>
      <c r="S1740" s="67" t="s">
        <v>5110</v>
      </c>
      <c r="T1740" s="26" t="s">
        <v>582</v>
      </c>
      <c r="U1740" s="24" t="s">
        <v>867</v>
      </c>
      <c r="V1740" s="58"/>
      <c r="W1740" s="58"/>
      <c r="X1740" s="26">
        <v>0</v>
      </c>
      <c r="Y1740" s="26">
        <v>0</v>
      </c>
      <c r="Z1740" s="26">
        <v>0</v>
      </c>
      <c r="AA1740" s="26"/>
      <c r="AB1740" s="58"/>
      <c r="AC1740" s="24"/>
      <c r="AD1740" s="26" t="s">
        <v>3489</v>
      </c>
      <c r="AE1740" s="26">
        <v>0</v>
      </c>
      <c r="AF1740" s="26"/>
      <c r="AG1740" s="26"/>
      <c r="AH1740" s="26"/>
      <c r="AI1740" s="26"/>
      <c r="AJ1740" s="26" t="s">
        <v>1631</v>
      </c>
      <c r="AK1740" s="24" t="s">
        <v>290</v>
      </c>
      <c r="AL1740" s="24" t="s">
        <v>4603</v>
      </c>
      <c r="AM1740" s="26"/>
      <c r="AN1740" s="26"/>
      <c r="AO1740" s="26"/>
      <c r="AP1740" s="26"/>
      <c r="AQ1740" s="26"/>
      <c r="AR1740" s="26" t="s">
        <v>129</v>
      </c>
      <c r="AS1740" s="26"/>
      <c r="AT1740" s="26"/>
      <c r="AU1740" s="26" t="s">
        <v>128</v>
      </c>
      <c r="AV1740" s="26" t="s">
        <v>128</v>
      </c>
      <c r="AW1740" s="26" t="s">
        <v>128</v>
      </c>
      <c r="AX1740" s="26" t="s">
        <v>129</v>
      </c>
      <c r="AY1740" s="26"/>
      <c r="AZ1740" s="26" t="s">
        <v>4602</v>
      </c>
      <c r="BA1740" s="41"/>
    </row>
    <row r="1741" spans="1:53" ht="16.05" customHeight="1" x14ac:dyDescent="0.3">
      <c r="A1741" s="23">
        <v>2016</v>
      </c>
      <c r="B1741" s="24" t="s">
        <v>294</v>
      </c>
      <c r="C1741" s="24" t="s">
        <v>304</v>
      </c>
      <c r="D1741" s="24" t="s">
        <v>3649</v>
      </c>
      <c r="E1741" s="25">
        <v>42622</v>
      </c>
      <c r="F1741" s="38">
        <v>0.91861342592592587</v>
      </c>
      <c r="G1741" s="25">
        <v>42623</v>
      </c>
      <c r="H1741" s="38">
        <v>0.4186111111111111</v>
      </c>
      <c r="I1741" s="34" t="s">
        <v>6252</v>
      </c>
      <c r="J1741" s="43">
        <v>-40.345999999999997</v>
      </c>
      <c r="K1741" s="43">
        <v>173.96199999999999</v>
      </c>
      <c r="L1741" s="56">
        <v>105.6</v>
      </c>
      <c r="M1741" s="43">
        <v>4.79</v>
      </c>
      <c r="N1741" s="43"/>
      <c r="O1741" s="57"/>
      <c r="P1741" s="57">
        <v>4.7</v>
      </c>
      <c r="Q1741" s="57">
        <v>3.4</v>
      </c>
      <c r="R1741" s="57">
        <v>5.0999999999999996</v>
      </c>
      <c r="S1741" s="67" t="s">
        <v>5110</v>
      </c>
      <c r="T1741" s="26"/>
      <c r="U1741" s="24" t="s">
        <v>867</v>
      </c>
      <c r="V1741" s="58"/>
      <c r="W1741" s="58"/>
      <c r="X1741" s="26">
        <v>0</v>
      </c>
      <c r="Y1741" s="26">
        <v>0</v>
      </c>
      <c r="Z1741" s="26">
        <v>0</v>
      </c>
      <c r="AA1741" s="26"/>
      <c r="AB1741" s="58"/>
      <c r="AC1741" s="24"/>
      <c r="AD1741" s="26">
        <v>2</v>
      </c>
      <c r="AE1741" s="26">
        <v>0</v>
      </c>
      <c r="AF1741" s="26"/>
      <c r="AG1741" s="26"/>
      <c r="AH1741" s="26"/>
      <c r="AI1741" s="26"/>
      <c r="AJ1741" s="26" t="s">
        <v>1631</v>
      </c>
      <c r="AK1741" s="24"/>
      <c r="AL1741" s="24"/>
      <c r="AM1741" s="26"/>
      <c r="AN1741" s="26"/>
      <c r="AO1741" s="26"/>
      <c r="AP1741" s="26"/>
      <c r="AQ1741" s="26"/>
      <c r="AR1741" s="26" t="s">
        <v>129</v>
      </c>
      <c r="AS1741" s="26"/>
      <c r="AT1741" s="26"/>
      <c r="AU1741" s="26" t="s">
        <v>128</v>
      </c>
      <c r="AV1741" s="26" t="s">
        <v>128</v>
      </c>
      <c r="AW1741" s="26" t="s">
        <v>128</v>
      </c>
      <c r="AX1741" s="26" t="s">
        <v>129</v>
      </c>
      <c r="AY1741" s="26"/>
      <c r="AZ1741" s="26" t="s">
        <v>4604</v>
      </c>
      <c r="BA1741" s="41"/>
    </row>
    <row r="1742" spans="1:53" ht="16.05" customHeight="1" x14ac:dyDescent="0.3">
      <c r="A1742" s="23">
        <v>2016</v>
      </c>
      <c r="B1742" s="24" t="s">
        <v>357</v>
      </c>
      <c r="C1742" s="24" t="s">
        <v>358</v>
      </c>
      <c r="D1742" s="24" t="s">
        <v>4605</v>
      </c>
      <c r="E1742" s="25">
        <v>42623</v>
      </c>
      <c r="F1742" s="38">
        <v>0.64409270833333332</v>
      </c>
      <c r="G1742" s="22">
        <v>42623</v>
      </c>
      <c r="H1742" s="37">
        <v>0.87326388888888884</v>
      </c>
      <c r="I1742" s="34" t="s">
        <v>6250</v>
      </c>
      <c r="J1742" s="43">
        <v>28.773</v>
      </c>
      <c r="K1742" s="43">
        <v>76.878</v>
      </c>
      <c r="L1742" s="56">
        <v>60.2</v>
      </c>
      <c r="M1742" s="43">
        <v>4.09</v>
      </c>
      <c r="N1742" s="43"/>
      <c r="O1742" s="57">
        <v>3.5</v>
      </c>
      <c r="P1742" s="57">
        <v>4.0999999999999996</v>
      </c>
      <c r="Q1742" s="57"/>
      <c r="R1742" s="57">
        <v>4.0999999999999996</v>
      </c>
      <c r="S1742" s="67" t="s">
        <v>5110</v>
      </c>
      <c r="T1742" s="26"/>
      <c r="U1742" s="24" t="s">
        <v>867</v>
      </c>
      <c r="V1742" s="58"/>
      <c r="W1742" s="58"/>
      <c r="X1742" s="26">
        <v>0</v>
      </c>
      <c r="Y1742" s="26">
        <v>0</v>
      </c>
      <c r="Z1742" s="26">
        <v>0</v>
      </c>
      <c r="AA1742" s="26"/>
      <c r="AB1742" s="58"/>
      <c r="AC1742" s="24"/>
      <c r="AD1742" s="26" t="s">
        <v>3483</v>
      </c>
      <c r="AE1742" s="26">
        <v>0</v>
      </c>
      <c r="AF1742" s="26"/>
      <c r="AG1742" s="26"/>
      <c r="AH1742" s="26"/>
      <c r="AI1742" s="26"/>
      <c r="AJ1742" s="26" t="s">
        <v>1631</v>
      </c>
      <c r="AK1742" s="24"/>
      <c r="AL1742" s="24"/>
      <c r="AM1742" s="26"/>
      <c r="AN1742" s="26"/>
      <c r="AO1742" s="26"/>
      <c r="AP1742" s="26"/>
      <c r="AQ1742" s="26"/>
      <c r="AR1742" s="26" t="s">
        <v>129</v>
      </c>
      <c r="AS1742" s="26"/>
      <c r="AT1742" s="26"/>
      <c r="AU1742" s="26" t="s">
        <v>128</v>
      </c>
      <c r="AV1742" s="26" t="s">
        <v>128</v>
      </c>
      <c r="AW1742" s="26" t="s">
        <v>128</v>
      </c>
      <c r="AX1742" s="26" t="s">
        <v>129</v>
      </c>
      <c r="AY1742" s="26"/>
      <c r="AZ1742" s="26" t="s">
        <v>4606</v>
      </c>
      <c r="BA1742" s="41"/>
    </row>
    <row r="1743" spans="1:53" ht="16.05" customHeight="1" x14ac:dyDescent="0.3">
      <c r="A1743" s="23">
        <v>2016</v>
      </c>
      <c r="B1743" s="27" t="s">
        <v>159</v>
      </c>
      <c r="C1743" s="27" t="s">
        <v>888</v>
      </c>
      <c r="D1743" s="27" t="s">
        <v>3293</v>
      </c>
      <c r="E1743" s="28">
        <v>42624</v>
      </c>
      <c r="F1743" s="36">
        <v>0.54870370370370369</v>
      </c>
      <c r="G1743" s="22">
        <v>42624</v>
      </c>
      <c r="H1743" s="37">
        <v>0.63203703703703706</v>
      </c>
      <c r="I1743" s="34" t="s">
        <v>6250</v>
      </c>
      <c r="J1743" s="35">
        <v>42.008000000000003</v>
      </c>
      <c r="K1743" s="35">
        <v>21.488</v>
      </c>
      <c r="L1743" s="42">
        <v>13.2</v>
      </c>
      <c r="M1743" s="35">
        <v>5.1310000000000002</v>
      </c>
      <c r="N1743" s="43">
        <v>5.3</v>
      </c>
      <c r="O1743" s="44"/>
      <c r="P1743" s="44">
        <v>5.4</v>
      </c>
      <c r="Q1743" s="44"/>
      <c r="R1743" s="44"/>
      <c r="S1743" s="24" t="s">
        <v>5586</v>
      </c>
      <c r="T1743" s="23" t="s">
        <v>134</v>
      </c>
      <c r="U1743" s="27"/>
      <c r="V1743" s="46">
        <v>1944000</v>
      </c>
      <c r="W1743" s="47">
        <v>100</v>
      </c>
      <c r="X1743" s="23"/>
      <c r="Y1743" s="23"/>
      <c r="Z1743" s="50" t="s">
        <v>6305</v>
      </c>
      <c r="AA1743" s="23"/>
      <c r="AB1743" s="47"/>
      <c r="AC1743" s="27" t="s">
        <v>6304</v>
      </c>
      <c r="AD1743" s="50">
        <v>300</v>
      </c>
      <c r="AE1743" s="23"/>
      <c r="AF1743" s="66">
        <v>10000000</v>
      </c>
      <c r="AG1743" s="23"/>
      <c r="AH1743" s="23"/>
      <c r="AI1743" s="23"/>
      <c r="AJ1743" s="23" t="s">
        <v>1631</v>
      </c>
      <c r="AK1743" s="27"/>
      <c r="AL1743" s="27"/>
      <c r="AM1743" s="23"/>
      <c r="AN1743" s="23"/>
      <c r="AO1743" s="23"/>
      <c r="AP1743" s="23"/>
      <c r="AQ1743" s="23"/>
      <c r="AR1743" s="23"/>
      <c r="AS1743" s="23" t="s">
        <v>128</v>
      </c>
      <c r="AT1743" s="23"/>
      <c r="AU1743" s="23" t="s">
        <v>129</v>
      </c>
      <c r="AV1743" s="23" t="s">
        <v>129</v>
      </c>
      <c r="AW1743" s="23" t="s">
        <v>128</v>
      </c>
      <c r="AX1743" s="23" t="s">
        <v>129</v>
      </c>
      <c r="AY1743" s="23"/>
      <c r="AZ1743" s="23" t="s">
        <v>3294</v>
      </c>
      <c r="BA1743" s="39" t="s">
        <v>6306</v>
      </c>
    </row>
    <row r="1744" spans="1:53" ht="16.05" customHeight="1" x14ac:dyDescent="0.3">
      <c r="A1744" s="23">
        <v>2016</v>
      </c>
      <c r="B1744" s="24" t="s">
        <v>123</v>
      </c>
      <c r="C1744" s="24" t="s">
        <v>124</v>
      </c>
      <c r="D1744" s="24" t="s">
        <v>4607</v>
      </c>
      <c r="E1744" s="25">
        <v>42625</v>
      </c>
      <c r="F1744" s="38">
        <v>0.35145717592592596</v>
      </c>
      <c r="G1744" s="22">
        <v>42625</v>
      </c>
      <c r="H1744" s="37">
        <v>0.47645833333333337</v>
      </c>
      <c r="I1744" s="34" t="s">
        <v>6250</v>
      </c>
      <c r="J1744" s="43">
        <v>38.82</v>
      </c>
      <c r="K1744" s="43">
        <v>27.62</v>
      </c>
      <c r="L1744" s="56">
        <v>16.100000000000001</v>
      </c>
      <c r="M1744" s="35">
        <v>5.19</v>
      </c>
      <c r="N1744" s="43">
        <v>4.8</v>
      </c>
      <c r="O1744" s="57"/>
      <c r="P1744" s="57">
        <v>4.5</v>
      </c>
      <c r="Q1744" s="57"/>
      <c r="R1744" s="57">
        <v>5</v>
      </c>
      <c r="S1744" s="24" t="s">
        <v>5388</v>
      </c>
      <c r="T1744" s="26"/>
      <c r="U1744" s="24" t="s">
        <v>867</v>
      </c>
      <c r="V1744" s="58"/>
      <c r="W1744" s="58"/>
      <c r="X1744" s="26"/>
      <c r="Y1744" s="26">
        <v>0</v>
      </c>
      <c r="Z1744" s="26"/>
      <c r="AA1744" s="26"/>
      <c r="AB1744" s="58"/>
      <c r="AC1744" s="24"/>
      <c r="AD1744" s="26" t="s">
        <v>3489</v>
      </c>
      <c r="AE1744" s="26">
        <v>0</v>
      </c>
      <c r="AF1744" s="26"/>
      <c r="AG1744" s="26"/>
      <c r="AH1744" s="26"/>
      <c r="AI1744" s="26"/>
      <c r="AJ1744" s="26" t="s">
        <v>1631</v>
      </c>
      <c r="AK1744" s="24" t="s">
        <v>102</v>
      </c>
      <c r="AL1744" s="24"/>
      <c r="AM1744" s="26"/>
      <c r="AN1744" s="26"/>
      <c r="AO1744" s="26"/>
      <c r="AP1744" s="26"/>
      <c r="AQ1744" s="26"/>
      <c r="AR1744" s="26" t="s">
        <v>129</v>
      </c>
      <c r="AS1744" s="26"/>
      <c r="AT1744" s="26"/>
      <c r="AU1744" s="26" t="s">
        <v>128</v>
      </c>
      <c r="AV1744" s="26" t="s">
        <v>128</v>
      </c>
      <c r="AW1744" s="26" t="s">
        <v>128</v>
      </c>
      <c r="AX1744" s="26" t="s">
        <v>129</v>
      </c>
      <c r="AY1744" s="26"/>
      <c r="AZ1744" s="26" t="s">
        <v>4608</v>
      </c>
      <c r="BA1744" s="41"/>
    </row>
    <row r="1745" spans="1:53" ht="16.05" customHeight="1" x14ac:dyDescent="0.3">
      <c r="A1745" s="23">
        <v>2016</v>
      </c>
      <c r="B1745" s="27" t="s">
        <v>130</v>
      </c>
      <c r="C1745" s="27" t="s">
        <v>250</v>
      </c>
      <c r="D1745" s="27" t="s">
        <v>3295</v>
      </c>
      <c r="E1745" s="28">
        <v>42625</v>
      </c>
      <c r="F1745" s="36" t="s">
        <v>3296</v>
      </c>
      <c r="G1745" s="22">
        <v>42625</v>
      </c>
      <c r="H1745" s="37">
        <v>0.8561805555555555</v>
      </c>
      <c r="I1745" s="34" t="s">
        <v>6250</v>
      </c>
      <c r="J1745" s="35">
        <v>35.780999999999999</v>
      </c>
      <c r="K1745" s="35">
        <v>129.21600000000001</v>
      </c>
      <c r="L1745" s="42">
        <v>13</v>
      </c>
      <c r="M1745" s="35">
        <v>5.5419999999999998</v>
      </c>
      <c r="N1745" s="35">
        <v>5.4</v>
      </c>
      <c r="O1745" s="44"/>
      <c r="P1745" s="44">
        <v>5.5</v>
      </c>
      <c r="Q1745" s="44">
        <v>5.2</v>
      </c>
      <c r="R1745" s="44"/>
      <c r="S1745" s="24" t="s">
        <v>5314</v>
      </c>
      <c r="T1745" s="23" t="s">
        <v>134</v>
      </c>
      <c r="U1745" s="27"/>
      <c r="V1745" s="46">
        <v>14813000</v>
      </c>
      <c r="W1745" s="47">
        <v>29832</v>
      </c>
      <c r="X1745" s="23">
        <v>1</v>
      </c>
      <c r="Y1745" s="23"/>
      <c r="Z1745" s="83" t="s">
        <v>5683</v>
      </c>
      <c r="AA1745" s="23"/>
      <c r="AB1745" s="47"/>
      <c r="AC1745" s="24" t="s">
        <v>5681</v>
      </c>
      <c r="AD1745" s="83" t="s">
        <v>5684</v>
      </c>
      <c r="AE1745" s="23"/>
      <c r="AF1745" s="66">
        <v>21000000</v>
      </c>
      <c r="AG1745" s="23"/>
      <c r="AH1745" s="23"/>
      <c r="AI1745" s="23"/>
      <c r="AJ1745" s="23" t="s">
        <v>1631</v>
      </c>
      <c r="AK1745" s="27"/>
      <c r="AL1745" s="27"/>
      <c r="AM1745" s="23"/>
      <c r="AN1745" s="23"/>
      <c r="AO1745" s="23"/>
      <c r="AP1745" s="23"/>
      <c r="AQ1745" s="23"/>
      <c r="AR1745" s="23"/>
      <c r="AS1745" s="23" t="s">
        <v>128</v>
      </c>
      <c r="AT1745" s="23"/>
      <c r="AU1745" s="23" t="s">
        <v>129</v>
      </c>
      <c r="AV1745" s="23" t="s">
        <v>129</v>
      </c>
      <c r="AW1745" s="23" t="s">
        <v>128</v>
      </c>
      <c r="AX1745" s="23" t="s">
        <v>129</v>
      </c>
      <c r="AY1745" s="23"/>
      <c r="AZ1745" s="23" t="s">
        <v>3297</v>
      </c>
      <c r="BA1745" s="45" t="s">
        <v>5682</v>
      </c>
    </row>
    <row r="1746" spans="1:53" ht="16.05" customHeight="1" x14ac:dyDescent="0.3">
      <c r="A1746" s="23">
        <v>2016</v>
      </c>
      <c r="B1746" s="24" t="s">
        <v>148</v>
      </c>
      <c r="C1746" s="24" t="s">
        <v>149</v>
      </c>
      <c r="D1746" s="24" t="s">
        <v>3603</v>
      </c>
      <c r="E1746" s="25">
        <v>42628</v>
      </c>
      <c r="F1746" s="38">
        <v>0.57413194444444449</v>
      </c>
      <c r="G1746" s="22">
        <v>42628</v>
      </c>
      <c r="H1746" s="37">
        <v>0.36579861111111112</v>
      </c>
      <c r="I1746" s="34" t="s">
        <v>6250</v>
      </c>
      <c r="J1746" s="43">
        <v>17.16</v>
      </c>
      <c r="K1746" s="43">
        <v>-94.9</v>
      </c>
      <c r="L1746" s="56">
        <v>62.3</v>
      </c>
      <c r="M1746" s="35">
        <v>5.1820000000000004</v>
      </c>
      <c r="N1746" s="43"/>
      <c r="O1746" s="57"/>
      <c r="P1746" s="57">
        <v>5.2</v>
      </c>
      <c r="Q1746" s="57"/>
      <c r="R1746" s="57">
        <v>5.3</v>
      </c>
      <c r="S1746" s="24" t="s">
        <v>5321</v>
      </c>
      <c r="T1746" s="26"/>
      <c r="U1746" s="24" t="s">
        <v>867</v>
      </c>
      <c r="V1746" s="58"/>
      <c r="W1746" s="58"/>
      <c r="X1746" s="26"/>
      <c r="Y1746" s="26">
        <v>0</v>
      </c>
      <c r="Z1746" s="26"/>
      <c r="AA1746" s="26"/>
      <c r="AB1746" s="58"/>
      <c r="AC1746" s="24"/>
      <c r="AD1746" s="26">
        <v>1</v>
      </c>
      <c r="AE1746" s="26">
        <v>0</v>
      </c>
      <c r="AF1746" s="26"/>
      <c r="AG1746" s="26"/>
      <c r="AH1746" s="26"/>
      <c r="AI1746" s="26"/>
      <c r="AJ1746" s="26" t="s">
        <v>1631</v>
      </c>
      <c r="AK1746" s="24"/>
      <c r="AL1746" s="24"/>
      <c r="AM1746" s="26"/>
      <c r="AN1746" s="26"/>
      <c r="AO1746" s="26"/>
      <c r="AP1746" s="26"/>
      <c r="AQ1746" s="26"/>
      <c r="AR1746" s="26" t="s">
        <v>129</v>
      </c>
      <c r="AS1746" s="26"/>
      <c r="AT1746" s="26"/>
      <c r="AU1746" s="26" t="s">
        <v>128</v>
      </c>
      <c r="AV1746" s="26" t="s">
        <v>128</v>
      </c>
      <c r="AW1746" s="26" t="s">
        <v>128</v>
      </c>
      <c r="AX1746" s="26" t="s">
        <v>129</v>
      </c>
      <c r="AY1746" s="26"/>
      <c r="AZ1746" s="26" t="s">
        <v>4609</v>
      </c>
      <c r="BA1746" s="41"/>
    </row>
    <row r="1747" spans="1:53" ht="16.05" customHeight="1" x14ac:dyDescent="0.3">
      <c r="A1747" s="23">
        <v>2016</v>
      </c>
      <c r="B1747" s="24" t="s">
        <v>130</v>
      </c>
      <c r="C1747" s="24" t="s">
        <v>250</v>
      </c>
      <c r="D1747" s="24" t="s">
        <v>4610</v>
      </c>
      <c r="E1747" s="25">
        <v>42632</v>
      </c>
      <c r="F1747" s="38">
        <v>0.48192546296296296</v>
      </c>
      <c r="G1747" s="22">
        <v>42632</v>
      </c>
      <c r="H1747" s="37">
        <v>0.85692129629629632</v>
      </c>
      <c r="I1747" s="34" t="s">
        <v>6250</v>
      </c>
      <c r="J1747" s="43">
        <v>35.792000000000002</v>
      </c>
      <c r="K1747" s="43">
        <v>129.267</v>
      </c>
      <c r="L1747" s="56">
        <v>32</v>
      </c>
      <c r="M1747" s="43">
        <v>4.3</v>
      </c>
      <c r="N1747" s="43"/>
      <c r="O1747" s="57"/>
      <c r="P1747" s="57">
        <v>4.0999999999999996</v>
      </c>
      <c r="Q1747" s="57"/>
      <c r="R1747" s="57">
        <v>4.5</v>
      </c>
      <c r="S1747" s="24" t="s">
        <v>5279</v>
      </c>
      <c r="T1747" s="26"/>
      <c r="U1747" s="24" t="s">
        <v>867</v>
      </c>
      <c r="V1747" s="58"/>
      <c r="W1747" s="58"/>
      <c r="X1747" s="26">
        <v>0</v>
      </c>
      <c r="Y1747" s="26">
        <v>0</v>
      </c>
      <c r="Z1747" s="26">
        <v>0</v>
      </c>
      <c r="AA1747" s="26"/>
      <c r="AB1747" s="58"/>
      <c r="AC1747" s="24"/>
      <c r="AD1747" s="26">
        <v>12</v>
      </c>
      <c r="AE1747" s="26"/>
      <c r="AF1747" s="26"/>
      <c r="AG1747" s="26"/>
      <c r="AH1747" s="26"/>
      <c r="AI1747" s="26"/>
      <c r="AJ1747" s="26" t="s">
        <v>3599</v>
      </c>
      <c r="AK1747" s="24"/>
      <c r="AL1747" s="24" t="s">
        <v>4612</v>
      </c>
      <c r="AM1747" s="26"/>
      <c r="AN1747" s="26"/>
      <c r="AO1747" s="26"/>
      <c r="AP1747" s="26"/>
      <c r="AQ1747" s="26"/>
      <c r="AR1747" s="26" t="s">
        <v>129</v>
      </c>
      <c r="AS1747" s="26"/>
      <c r="AT1747" s="26"/>
      <c r="AU1747" s="26" t="s">
        <v>128</v>
      </c>
      <c r="AV1747" s="26" t="s">
        <v>128</v>
      </c>
      <c r="AW1747" s="26" t="s">
        <v>128</v>
      </c>
      <c r="AX1747" s="26" t="s">
        <v>129</v>
      </c>
      <c r="AY1747" s="26"/>
      <c r="AZ1747" s="26" t="s">
        <v>4611</v>
      </c>
      <c r="BA1747" s="41"/>
    </row>
    <row r="1748" spans="1:53" ht="16.05" customHeight="1" x14ac:dyDescent="0.3">
      <c r="A1748" s="23">
        <v>2016</v>
      </c>
      <c r="B1748" s="24" t="s">
        <v>187</v>
      </c>
      <c r="C1748" s="24" t="s">
        <v>188</v>
      </c>
      <c r="D1748" s="24" t="s">
        <v>4613</v>
      </c>
      <c r="E1748" s="25">
        <v>42634</v>
      </c>
      <c r="F1748" s="38">
        <v>0.32027118055555553</v>
      </c>
      <c r="G1748" s="22">
        <v>42634</v>
      </c>
      <c r="H1748" s="37">
        <v>0.46609953703703705</v>
      </c>
      <c r="I1748" s="34" t="s">
        <v>6250</v>
      </c>
      <c r="J1748" s="43">
        <v>27.071000000000002</v>
      </c>
      <c r="K1748" s="43">
        <v>59.929000000000002</v>
      </c>
      <c r="L1748" s="56">
        <v>0</v>
      </c>
      <c r="M1748" s="43">
        <v>4.5599999999999996</v>
      </c>
      <c r="N1748" s="43"/>
      <c r="O1748" s="57"/>
      <c r="P1748" s="57">
        <v>4.5</v>
      </c>
      <c r="Q1748" s="57">
        <v>3.9</v>
      </c>
      <c r="R1748" s="57">
        <v>4.5</v>
      </c>
      <c r="S1748" s="67" t="s">
        <v>5110</v>
      </c>
      <c r="T1748" s="26"/>
      <c r="U1748" s="24" t="s">
        <v>867</v>
      </c>
      <c r="V1748" s="58"/>
      <c r="W1748" s="58"/>
      <c r="X1748" s="26">
        <v>0</v>
      </c>
      <c r="Y1748" s="26">
        <v>0</v>
      </c>
      <c r="Z1748" s="26">
        <v>0</v>
      </c>
      <c r="AA1748" s="26"/>
      <c r="AB1748" s="58"/>
      <c r="AC1748" s="24"/>
      <c r="AD1748" s="26" t="s">
        <v>3483</v>
      </c>
      <c r="AE1748" s="26">
        <v>0</v>
      </c>
      <c r="AF1748" s="26"/>
      <c r="AG1748" s="26"/>
      <c r="AH1748" s="26"/>
      <c r="AI1748" s="26"/>
      <c r="AJ1748" s="26" t="s">
        <v>1631</v>
      </c>
      <c r="AK1748" s="24"/>
      <c r="AL1748" s="24"/>
      <c r="AM1748" s="26"/>
      <c r="AN1748" s="26"/>
      <c r="AO1748" s="26"/>
      <c r="AP1748" s="26"/>
      <c r="AQ1748" s="26"/>
      <c r="AR1748" s="26" t="s">
        <v>129</v>
      </c>
      <c r="AS1748" s="26"/>
      <c r="AT1748" s="26"/>
      <c r="AU1748" s="26" t="s">
        <v>128</v>
      </c>
      <c r="AV1748" s="26" t="s">
        <v>128</v>
      </c>
      <c r="AW1748" s="26" t="s">
        <v>128</v>
      </c>
      <c r="AX1748" s="26" t="s">
        <v>129</v>
      </c>
      <c r="AY1748" s="26"/>
      <c r="AZ1748" s="26" t="s">
        <v>4614</v>
      </c>
      <c r="BA1748" s="41"/>
    </row>
    <row r="1749" spans="1:53" ht="16.05" customHeight="1" x14ac:dyDescent="0.3">
      <c r="A1749" s="23">
        <v>2016</v>
      </c>
      <c r="B1749" s="24" t="s">
        <v>130</v>
      </c>
      <c r="C1749" s="24" t="s">
        <v>131</v>
      </c>
      <c r="D1749" s="24" t="s">
        <v>138</v>
      </c>
      <c r="E1749" s="25">
        <v>42635</v>
      </c>
      <c r="F1749" s="38">
        <v>0.69950462962962956</v>
      </c>
      <c r="G1749" s="22">
        <v>42636</v>
      </c>
      <c r="H1749" s="37">
        <v>3.2835648148148149E-2</v>
      </c>
      <c r="I1749" s="34" t="s">
        <v>6250</v>
      </c>
      <c r="J1749" s="43">
        <v>30.1</v>
      </c>
      <c r="K1749" s="43">
        <v>99.78</v>
      </c>
      <c r="L1749" s="56">
        <v>20.2</v>
      </c>
      <c r="M1749" s="35">
        <v>5.2069999999999999</v>
      </c>
      <c r="N1749" s="43"/>
      <c r="O1749" s="57"/>
      <c r="P1749" s="57">
        <v>5.2</v>
      </c>
      <c r="Q1749" s="57"/>
      <c r="R1749" s="57">
        <v>5.0999999999999996</v>
      </c>
      <c r="S1749" s="24" t="s">
        <v>5332</v>
      </c>
      <c r="T1749" s="26"/>
      <c r="U1749" s="24" t="s">
        <v>867</v>
      </c>
      <c r="V1749" s="58"/>
      <c r="W1749" s="58"/>
      <c r="X1749" s="26">
        <v>0</v>
      </c>
      <c r="Y1749" s="26">
        <v>0</v>
      </c>
      <c r="Z1749" s="26">
        <v>0</v>
      </c>
      <c r="AA1749" s="26"/>
      <c r="AB1749" s="58"/>
      <c r="AC1749" s="24"/>
      <c r="AD1749" s="26">
        <v>1900</v>
      </c>
      <c r="AE1749" s="26">
        <v>100</v>
      </c>
      <c r="AF1749" s="26"/>
      <c r="AG1749" s="26"/>
      <c r="AH1749" s="26"/>
      <c r="AI1749" s="26"/>
      <c r="AJ1749" s="26" t="s">
        <v>1631</v>
      </c>
      <c r="AK1749" s="24" t="s">
        <v>1227</v>
      </c>
      <c r="AL1749" s="24" t="s">
        <v>4616</v>
      </c>
      <c r="AM1749" s="26"/>
      <c r="AN1749" s="26"/>
      <c r="AO1749" s="26"/>
      <c r="AP1749" s="26"/>
      <c r="AQ1749" s="26"/>
      <c r="AR1749" s="26" t="s">
        <v>129</v>
      </c>
      <c r="AS1749" s="26"/>
      <c r="AT1749" s="26"/>
      <c r="AU1749" s="26" t="s">
        <v>128</v>
      </c>
      <c r="AV1749" s="26" t="s">
        <v>128</v>
      </c>
      <c r="AW1749" s="26" t="s">
        <v>128</v>
      </c>
      <c r="AX1749" s="26" t="s">
        <v>129</v>
      </c>
      <c r="AY1749" s="26"/>
      <c r="AZ1749" s="26" t="s">
        <v>4615</v>
      </c>
      <c r="BA1749" s="41"/>
    </row>
    <row r="1750" spans="1:53" ht="16.05" customHeight="1" x14ac:dyDescent="0.3">
      <c r="A1750" s="23">
        <v>2016</v>
      </c>
      <c r="B1750" s="24" t="s">
        <v>357</v>
      </c>
      <c r="C1750" s="24" t="s">
        <v>648</v>
      </c>
      <c r="D1750" s="24" t="s">
        <v>4617</v>
      </c>
      <c r="E1750" s="25">
        <v>42635</v>
      </c>
      <c r="F1750" s="38">
        <v>0.85030567129629631</v>
      </c>
      <c r="G1750" s="22">
        <v>42636</v>
      </c>
      <c r="H1750" s="37">
        <v>5.8634259259259254E-2</v>
      </c>
      <c r="I1750" s="34" t="s">
        <v>6250</v>
      </c>
      <c r="J1750" s="43">
        <v>26.047000000000001</v>
      </c>
      <c r="K1750" s="43">
        <v>68.165000000000006</v>
      </c>
      <c r="L1750" s="56">
        <v>0</v>
      </c>
      <c r="M1750" s="43">
        <v>4.67</v>
      </c>
      <c r="N1750" s="43"/>
      <c r="O1750" s="57"/>
      <c r="P1750" s="57">
        <v>4.5999999999999996</v>
      </c>
      <c r="Q1750" s="57">
        <v>4.3</v>
      </c>
      <c r="R1750" s="57">
        <v>4.9000000000000004</v>
      </c>
      <c r="S1750" s="67" t="s">
        <v>5110</v>
      </c>
      <c r="T1750" s="26"/>
      <c r="U1750" s="24" t="s">
        <v>867</v>
      </c>
      <c r="V1750" s="58"/>
      <c r="W1750" s="58"/>
      <c r="X1750" s="26">
        <v>1</v>
      </c>
      <c r="Y1750" s="26">
        <v>1</v>
      </c>
      <c r="Z1750" s="26">
        <v>9</v>
      </c>
      <c r="AA1750" s="26"/>
      <c r="AB1750" s="58"/>
      <c r="AC1750" s="24" t="s">
        <v>5666</v>
      </c>
      <c r="AD1750" s="26" t="s">
        <v>2152</v>
      </c>
      <c r="AE1750" s="26" t="s">
        <v>232</v>
      </c>
      <c r="AF1750" s="26"/>
      <c r="AG1750" s="26"/>
      <c r="AH1750" s="26"/>
      <c r="AI1750" s="26"/>
      <c r="AJ1750" s="26" t="s">
        <v>1631</v>
      </c>
      <c r="AK1750" s="24"/>
      <c r="AL1750" s="24"/>
      <c r="AM1750" s="26"/>
      <c r="AN1750" s="26"/>
      <c r="AO1750" s="26"/>
      <c r="AP1750" s="26"/>
      <c r="AQ1750" s="26"/>
      <c r="AR1750" s="26" t="s">
        <v>129</v>
      </c>
      <c r="AS1750" s="26"/>
      <c r="AT1750" s="26"/>
      <c r="AU1750" s="26" t="s">
        <v>128</v>
      </c>
      <c r="AV1750" s="26" t="s">
        <v>128</v>
      </c>
      <c r="AW1750" s="26" t="s">
        <v>128</v>
      </c>
      <c r="AX1750" s="26" t="s">
        <v>129</v>
      </c>
      <c r="AY1750" s="26"/>
      <c r="AZ1750" s="26" t="s">
        <v>4618</v>
      </c>
      <c r="BA1750" s="41" t="s">
        <v>5667</v>
      </c>
    </row>
    <row r="1751" spans="1:53" ht="16.05" customHeight="1" x14ac:dyDescent="0.3">
      <c r="A1751" s="23">
        <v>2016</v>
      </c>
      <c r="B1751" s="27" t="s">
        <v>143</v>
      </c>
      <c r="C1751" s="27" t="s">
        <v>3298</v>
      </c>
      <c r="D1751" s="27" t="s">
        <v>3299</v>
      </c>
      <c r="E1751" s="28">
        <v>42636</v>
      </c>
      <c r="F1751" s="36">
        <v>0.67495370370370367</v>
      </c>
      <c r="G1751" s="22">
        <v>42636</v>
      </c>
      <c r="H1751" s="37">
        <v>0.75828703703703704</v>
      </c>
      <c r="I1751" s="34" t="s">
        <v>6250</v>
      </c>
      <c r="J1751" s="35">
        <v>-2.65</v>
      </c>
      <c r="K1751" s="35">
        <v>29.06</v>
      </c>
      <c r="L1751" s="42">
        <v>10</v>
      </c>
      <c r="M1751" s="35">
        <v>4.8689999999999998</v>
      </c>
      <c r="N1751" s="35"/>
      <c r="O1751" s="44"/>
      <c r="P1751" s="44">
        <v>4.8</v>
      </c>
      <c r="Q1751" s="44"/>
      <c r="R1751" s="44"/>
      <c r="S1751" s="24" t="s">
        <v>5519</v>
      </c>
      <c r="T1751" s="23" t="s">
        <v>139</v>
      </c>
      <c r="U1751" s="27"/>
      <c r="V1751" s="46"/>
      <c r="W1751" s="47"/>
      <c r="X1751" s="50" t="s">
        <v>3300</v>
      </c>
      <c r="Y1751" s="23">
        <v>2</v>
      </c>
      <c r="Z1751" s="50" t="s">
        <v>6307</v>
      </c>
      <c r="AA1751" s="23"/>
      <c r="AB1751" s="47"/>
      <c r="AC1751" s="27" t="s">
        <v>3301</v>
      </c>
      <c r="AD1751" s="23">
        <v>25</v>
      </c>
      <c r="AE1751" s="50" t="s">
        <v>3302</v>
      </c>
      <c r="AF1751" s="23" t="s">
        <v>141</v>
      </c>
      <c r="AG1751" s="23"/>
      <c r="AH1751" s="23"/>
      <c r="AI1751" s="23"/>
      <c r="AJ1751" s="23" t="s">
        <v>43</v>
      </c>
      <c r="AK1751" s="27"/>
      <c r="AL1751" s="27"/>
      <c r="AM1751" s="23"/>
      <c r="AN1751" s="23"/>
      <c r="AO1751" s="23"/>
      <c r="AP1751" s="23"/>
      <c r="AQ1751" s="23" t="s">
        <v>129</v>
      </c>
      <c r="AR1751" s="23"/>
      <c r="AS1751" s="23" t="s">
        <v>129</v>
      </c>
      <c r="AT1751" s="23"/>
      <c r="AU1751" s="23" t="s">
        <v>129</v>
      </c>
      <c r="AV1751" s="23" t="s">
        <v>128</v>
      </c>
      <c r="AW1751" s="23" t="s">
        <v>128</v>
      </c>
      <c r="AX1751" s="23" t="s">
        <v>129</v>
      </c>
      <c r="AY1751" s="23"/>
      <c r="AZ1751" s="23" t="s">
        <v>3303</v>
      </c>
      <c r="BA1751" s="45" t="s">
        <v>5727</v>
      </c>
    </row>
    <row r="1752" spans="1:53" ht="16.05" customHeight="1" x14ac:dyDescent="0.3">
      <c r="A1752" s="23">
        <v>2016</v>
      </c>
      <c r="B1752" s="27" t="s">
        <v>443</v>
      </c>
      <c r="C1752" s="27" t="s">
        <v>444</v>
      </c>
      <c r="D1752" s="27" t="s">
        <v>3304</v>
      </c>
      <c r="E1752" s="28">
        <v>42641</v>
      </c>
      <c r="F1752" s="36">
        <v>0.70063657407407398</v>
      </c>
      <c r="G1752" s="22">
        <v>42641</v>
      </c>
      <c r="H1752" s="37">
        <v>0.45063657407407409</v>
      </c>
      <c r="I1752" s="34" t="s">
        <v>6250</v>
      </c>
      <c r="J1752" s="35">
        <v>12.442</v>
      </c>
      <c r="K1752" s="35">
        <v>-86.515000000000001</v>
      </c>
      <c r="L1752" s="42">
        <v>7.6</v>
      </c>
      <c r="M1752" s="35">
        <v>5.4580000000000002</v>
      </c>
      <c r="N1752" s="35">
        <v>5.4</v>
      </c>
      <c r="O1752" s="44"/>
      <c r="P1752" s="44">
        <v>5.0999999999999996</v>
      </c>
      <c r="Q1752" s="44">
        <v>5.2</v>
      </c>
      <c r="R1752" s="44"/>
      <c r="S1752" s="24" t="s">
        <v>5335</v>
      </c>
      <c r="T1752" s="23" t="s">
        <v>139</v>
      </c>
      <c r="U1752" s="27"/>
      <c r="V1752" s="46">
        <v>2302000</v>
      </c>
      <c r="W1752" s="47"/>
      <c r="X1752" s="23">
        <v>1</v>
      </c>
      <c r="Y1752" s="23">
        <v>0</v>
      </c>
      <c r="Z1752" s="50" t="s">
        <v>6308</v>
      </c>
      <c r="AA1752" s="23"/>
      <c r="AB1752" s="47"/>
      <c r="AC1752" s="27" t="s">
        <v>3305</v>
      </c>
      <c r="AD1752" s="23">
        <v>487</v>
      </c>
      <c r="AE1752" s="50" t="s">
        <v>2084</v>
      </c>
      <c r="AF1752" s="66"/>
      <c r="AG1752" s="23" t="s">
        <v>129</v>
      </c>
      <c r="AH1752" s="23"/>
      <c r="AI1752" s="23"/>
      <c r="AJ1752" s="26" t="s">
        <v>3493</v>
      </c>
      <c r="AK1752" s="27" t="s">
        <v>100</v>
      </c>
      <c r="AL1752" s="27" t="s">
        <v>5072</v>
      </c>
      <c r="AM1752" s="23"/>
      <c r="AN1752" s="23"/>
      <c r="AO1752" s="23"/>
      <c r="AP1752" s="23"/>
      <c r="AQ1752" s="23"/>
      <c r="AR1752" s="23"/>
      <c r="AS1752" s="23" t="s">
        <v>129</v>
      </c>
      <c r="AT1752" s="23"/>
      <c r="AU1752" s="23" t="s">
        <v>128</v>
      </c>
      <c r="AV1752" s="23" t="s">
        <v>128</v>
      </c>
      <c r="AW1752" s="23" t="s">
        <v>128</v>
      </c>
      <c r="AX1752" s="23" t="s">
        <v>129</v>
      </c>
      <c r="AY1752" s="23"/>
      <c r="AZ1752" s="23" t="s">
        <v>3306</v>
      </c>
      <c r="BA1752" s="65" t="s">
        <v>3307</v>
      </c>
    </row>
    <row r="1753" spans="1:53" ht="16.05" customHeight="1" x14ac:dyDescent="0.3">
      <c r="A1753" s="23">
        <v>2016</v>
      </c>
      <c r="B1753" s="27" t="s">
        <v>357</v>
      </c>
      <c r="C1753" s="27" t="s">
        <v>648</v>
      </c>
      <c r="D1753" s="27" t="s">
        <v>3308</v>
      </c>
      <c r="E1753" s="28">
        <v>42644</v>
      </c>
      <c r="F1753" s="36">
        <v>0.33650462962962963</v>
      </c>
      <c r="G1753" s="22">
        <v>42644</v>
      </c>
      <c r="H1753" s="37">
        <v>0.54483796296296294</v>
      </c>
      <c r="I1753" s="34" t="s">
        <v>6250</v>
      </c>
      <c r="J1753" s="35">
        <v>34.905000000000001</v>
      </c>
      <c r="K1753" s="35">
        <v>73.682000000000002</v>
      </c>
      <c r="L1753" s="42">
        <v>10</v>
      </c>
      <c r="M1753" s="35">
        <v>5.1420000000000003</v>
      </c>
      <c r="N1753" s="35"/>
      <c r="O1753" s="44"/>
      <c r="P1753" s="44">
        <v>5.4</v>
      </c>
      <c r="Q1753" s="44">
        <v>4.7</v>
      </c>
      <c r="R1753" s="44"/>
      <c r="S1753" s="24" t="s">
        <v>5362</v>
      </c>
      <c r="T1753" s="23" t="s">
        <v>497</v>
      </c>
      <c r="U1753" s="27"/>
      <c r="V1753" s="46"/>
      <c r="W1753" s="47"/>
      <c r="X1753" s="23">
        <v>1</v>
      </c>
      <c r="Y1753" s="26">
        <v>0</v>
      </c>
      <c r="Z1753" s="26">
        <v>11</v>
      </c>
      <c r="AA1753" s="23"/>
      <c r="AB1753" s="47"/>
      <c r="AC1753" s="24" t="s">
        <v>5679</v>
      </c>
      <c r="AD1753" s="23"/>
      <c r="AE1753" s="50" t="s">
        <v>211</v>
      </c>
      <c r="AF1753" s="23" t="s">
        <v>141</v>
      </c>
      <c r="AG1753" s="23"/>
      <c r="AH1753" s="23" t="s">
        <v>129</v>
      </c>
      <c r="AI1753" s="23"/>
      <c r="AJ1753" s="23" t="s">
        <v>1631</v>
      </c>
      <c r="AK1753" s="27"/>
      <c r="AL1753" s="27"/>
      <c r="AM1753" s="23"/>
      <c r="AN1753" s="23"/>
      <c r="AO1753" s="23"/>
      <c r="AP1753" s="23" t="s">
        <v>129</v>
      </c>
      <c r="AQ1753" s="23" t="s">
        <v>129</v>
      </c>
      <c r="AR1753" s="23"/>
      <c r="AS1753" s="23" t="s">
        <v>129</v>
      </c>
      <c r="AT1753" s="23"/>
      <c r="AU1753" s="23" t="s">
        <v>129</v>
      </c>
      <c r="AV1753" s="23" t="s">
        <v>128</v>
      </c>
      <c r="AW1753" s="23" t="s">
        <v>128</v>
      </c>
      <c r="AX1753" s="23" t="s">
        <v>129</v>
      </c>
      <c r="AY1753" s="23"/>
      <c r="AZ1753" s="23" t="s">
        <v>3309</v>
      </c>
      <c r="BA1753" s="45" t="s">
        <v>5680</v>
      </c>
    </row>
    <row r="1754" spans="1:53" ht="16.05" customHeight="1" x14ac:dyDescent="0.3">
      <c r="A1754" s="23">
        <v>2016</v>
      </c>
      <c r="B1754" s="24" t="s">
        <v>187</v>
      </c>
      <c r="C1754" s="24" t="s">
        <v>188</v>
      </c>
      <c r="D1754" s="24" t="s">
        <v>3513</v>
      </c>
      <c r="E1754" s="25">
        <v>42657</v>
      </c>
      <c r="F1754" s="38">
        <v>7.2150694444444441E-2</v>
      </c>
      <c r="G1754" s="22">
        <v>42657</v>
      </c>
      <c r="H1754" s="37">
        <v>0.2179861111111111</v>
      </c>
      <c r="I1754" s="34" t="s">
        <v>6250</v>
      </c>
      <c r="J1754" s="43">
        <v>31.190999999999999</v>
      </c>
      <c r="K1754" s="43">
        <v>49.963999999999999</v>
      </c>
      <c r="L1754" s="56">
        <v>38.9</v>
      </c>
      <c r="M1754" s="43">
        <v>4.9000000000000004</v>
      </c>
      <c r="N1754" s="43"/>
      <c r="O1754" s="57"/>
      <c r="P1754" s="57">
        <v>4.8</v>
      </c>
      <c r="Q1754" s="57">
        <v>3.9</v>
      </c>
      <c r="R1754" s="57">
        <v>4.8</v>
      </c>
      <c r="S1754" s="67" t="s">
        <v>5110</v>
      </c>
      <c r="T1754" s="26"/>
      <c r="U1754" s="24" t="s">
        <v>867</v>
      </c>
      <c r="V1754" s="58"/>
      <c r="W1754" s="58"/>
      <c r="X1754" s="26">
        <v>0</v>
      </c>
      <c r="Y1754" s="26">
        <v>0</v>
      </c>
      <c r="Z1754" s="26">
        <v>0</v>
      </c>
      <c r="AA1754" s="26"/>
      <c r="AB1754" s="58"/>
      <c r="AC1754" s="24"/>
      <c r="AD1754" s="26">
        <v>300</v>
      </c>
      <c r="AE1754" s="26">
        <v>0</v>
      </c>
      <c r="AF1754" s="26"/>
      <c r="AG1754" s="26"/>
      <c r="AH1754" s="26"/>
      <c r="AI1754" s="26"/>
      <c r="AJ1754" s="26" t="s">
        <v>1631</v>
      </c>
      <c r="AK1754" s="24" t="s">
        <v>290</v>
      </c>
      <c r="AL1754" s="24" t="s">
        <v>4620</v>
      </c>
      <c r="AM1754" s="26"/>
      <c r="AN1754" s="26"/>
      <c r="AO1754" s="26"/>
      <c r="AP1754" s="26"/>
      <c r="AQ1754" s="26"/>
      <c r="AR1754" s="26" t="s">
        <v>129</v>
      </c>
      <c r="AS1754" s="26"/>
      <c r="AT1754" s="26"/>
      <c r="AU1754" s="26" t="s">
        <v>128</v>
      </c>
      <c r="AV1754" s="26" t="s">
        <v>128</v>
      </c>
      <c r="AW1754" s="26" t="s">
        <v>128</v>
      </c>
      <c r="AX1754" s="26" t="s">
        <v>129</v>
      </c>
      <c r="AY1754" s="26"/>
      <c r="AZ1754" s="26" t="s">
        <v>4619</v>
      </c>
      <c r="BA1754" s="41"/>
    </row>
    <row r="1755" spans="1:53" ht="15.6" customHeight="1" x14ac:dyDescent="0.3">
      <c r="A1755" s="23">
        <v>2016</v>
      </c>
      <c r="B1755" s="24" t="s">
        <v>269</v>
      </c>
      <c r="C1755" s="24" t="s">
        <v>270</v>
      </c>
      <c r="D1755" s="24" t="s">
        <v>4621</v>
      </c>
      <c r="E1755" s="25">
        <v>42659</v>
      </c>
      <c r="F1755" s="38">
        <v>0.54477662037037033</v>
      </c>
      <c r="G1755" s="25">
        <v>42659</v>
      </c>
      <c r="H1755" s="38">
        <v>0.33644675925925926</v>
      </c>
      <c r="I1755" s="34" t="s">
        <v>6252</v>
      </c>
      <c r="J1755" s="43">
        <v>-6.89</v>
      </c>
      <c r="K1755" s="43">
        <v>-80.489999999999995</v>
      </c>
      <c r="L1755" s="56">
        <v>45.6</v>
      </c>
      <c r="M1755" s="35">
        <v>4.9779999999999998</v>
      </c>
      <c r="N1755" s="43"/>
      <c r="O1755" s="57"/>
      <c r="P1755" s="57">
        <v>5</v>
      </c>
      <c r="Q1755" s="57"/>
      <c r="R1755" s="57">
        <v>5.3</v>
      </c>
      <c r="S1755" s="24" t="s">
        <v>5529</v>
      </c>
      <c r="T1755" s="26" t="s">
        <v>582</v>
      </c>
      <c r="U1755" s="24" t="s">
        <v>867</v>
      </c>
      <c r="V1755" s="58"/>
      <c r="W1755" s="58"/>
      <c r="X1755" s="26">
        <v>1</v>
      </c>
      <c r="Y1755" s="26">
        <v>1</v>
      </c>
      <c r="Z1755" s="26">
        <v>0</v>
      </c>
      <c r="AA1755" s="26"/>
      <c r="AB1755" s="58"/>
      <c r="AC1755" s="24" t="s">
        <v>5668</v>
      </c>
      <c r="AD1755" s="26"/>
      <c r="AE1755" s="26"/>
      <c r="AF1755" s="26"/>
      <c r="AG1755" s="26"/>
      <c r="AH1755" s="26"/>
      <c r="AI1755" s="26"/>
      <c r="AJ1755" s="26" t="s">
        <v>1631</v>
      </c>
      <c r="AK1755" s="24"/>
      <c r="AL1755" s="24"/>
      <c r="AM1755" s="26"/>
      <c r="AN1755" s="26"/>
      <c r="AO1755" s="26"/>
      <c r="AP1755" s="26"/>
      <c r="AQ1755" s="26"/>
      <c r="AR1755" s="26" t="s">
        <v>129</v>
      </c>
      <c r="AS1755" s="26"/>
      <c r="AT1755" s="26"/>
      <c r="AU1755" s="26" t="s">
        <v>128</v>
      </c>
      <c r="AV1755" s="26" t="s">
        <v>128</v>
      </c>
      <c r="AW1755" s="26" t="s">
        <v>128</v>
      </c>
      <c r="AX1755" s="26" t="s">
        <v>129</v>
      </c>
      <c r="AY1755" s="26"/>
      <c r="AZ1755" s="26" t="s">
        <v>4622</v>
      </c>
      <c r="BA1755" s="39" t="s">
        <v>5669</v>
      </c>
    </row>
    <row r="1756" spans="1:53" ht="16.05" customHeight="1" x14ac:dyDescent="0.3">
      <c r="A1756" s="23">
        <v>2016</v>
      </c>
      <c r="B1756" s="24" t="s">
        <v>153</v>
      </c>
      <c r="C1756" s="24" t="s">
        <v>860</v>
      </c>
      <c r="D1756" s="24" t="s">
        <v>4446</v>
      </c>
      <c r="E1756" s="25">
        <v>42660</v>
      </c>
      <c r="F1756" s="38">
        <v>0.99343680555555558</v>
      </c>
      <c r="G1756" s="22">
        <v>42661</v>
      </c>
      <c r="H1756" s="37">
        <v>7.677083333333333E-2</v>
      </c>
      <c r="I1756" s="34" t="s">
        <v>6250</v>
      </c>
      <c r="J1756" s="43">
        <v>51.430999999999997</v>
      </c>
      <c r="K1756" s="43">
        <v>16.082000000000001</v>
      </c>
      <c r="L1756" s="56">
        <v>0</v>
      </c>
      <c r="M1756" s="43">
        <v>4.5599999999999996</v>
      </c>
      <c r="N1756" s="43"/>
      <c r="O1756" s="57"/>
      <c r="P1756" s="57">
        <v>4.5</v>
      </c>
      <c r="Q1756" s="57">
        <v>4.5</v>
      </c>
      <c r="R1756" s="57">
        <v>4.3</v>
      </c>
      <c r="S1756" s="67" t="s">
        <v>5110</v>
      </c>
      <c r="T1756" s="26"/>
      <c r="U1756" s="24" t="s">
        <v>193</v>
      </c>
      <c r="V1756" s="58"/>
      <c r="W1756" s="58"/>
      <c r="X1756" s="26">
        <v>0</v>
      </c>
      <c r="Y1756" s="26">
        <v>0</v>
      </c>
      <c r="Z1756" s="26">
        <v>6</v>
      </c>
      <c r="AA1756" s="26"/>
      <c r="AB1756" s="58"/>
      <c r="AC1756" s="24"/>
      <c r="AD1756" s="26" t="s">
        <v>3489</v>
      </c>
      <c r="AE1756" s="26">
        <v>0</v>
      </c>
      <c r="AF1756" s="26"/>
      <c r="AG1756" s="26"/>
      <c r="AH1756" s="26"/>
      <c r="AI1756" s="26"/>
      <c r="AJ1756" s="26" t="s">
        <v>3493</v>
      </c>
      <c r="AK1756" s="24"/>
      <c r="AL1756" s="24" t="s">
        <v>4624</v>
      </c>
      <c r="AM1756" s="26"/>
      <c r="AN1756" s="26"/>
      <c r="AO1756" s="26"/>
      <c r="AP1756" s="26"/>
      <c r="AQ1756" s="26"/>
      <c r="AR1756" s="26" t="s">
        <v>129</v>
      </c>
      <c r="AS1756" s="26"/>
      <c r="AT1756" s="26"/>
      <c r="AU1756" s="26" t="s">
        <v>128</v>
      </c>
      <c r="AV1756" s="26" t="s">
        <v>128</v>
      </c>
      <c r="AW1756" s="26" t="s">
        <v>128</v>
      </c>
      <c r="AX1756" s="26" t="s">
        <v>129</v>
      </c>
      <c r="AY1756" s="26"/>
      <c r="AZ1756" s="26" t="s">
        <v>4623</v>
      </c>
      <c r="BA1756" s="41"/>
    </row>
    <row r="1757" spans="1:53" ht="16.05" customHeight="1" x14ac:dyDescent="0.3">
      <c r="A1757" s="23">
        <v>2016</v>
      </c>
      <c r="B1757" s="24" t="s">
        <v>357</v>
      </c>
      <c r="C1757" s="24" t="s">
        <v>648</v>
      </c>
      <c r="D1757" s="24" t="s">
        <v>4613</v>
      </c>
      <c r="E1757" s="25">
        <v>42663</v>
      </c>
      <c r="F1757" s="38">
        <v>2.7797453703703706E-2</v>
      </c>
      <c r="G1757" s="22">
        <v>42663</v>
      </c>
      <c r="H1757" s="37">
        <v>0.21530092592592595</v>
      </c>
      <c r="I1757" s="34" t="s">
        <v>6250</v>
      </c>
      <c r="J1757" s="43">
        <v>36.43</v>
      </c>
      <c r="K1757" s="43">
        <v>71.069999999999993</v>
      </c>
      <c r="L1757" s="56">
        <v>107.4</v>
      </c>
      <c r="M1757" s="35">
        <v>5.0519999999999996</v>
      </c>
      <c r="N1757" s="43"/>
      <c r="O1757" s="57"/>
      <c r="P1757" s="57">
        <v>5.0999999999999996</v>
      </c>
      <c r="Q1757" s="57"/>
      <c r="R1757" s="57">
        <v>5.0999999999999996</v>
      </c>
      <c r="S1757" s="24" t="s">
        <v>5354</v>
      </c>
      <c r="T1757" s="26"/>
      <c r="U1757" s="24" t="s">
        <v>867</v>
      </c>
      <c r="V1757" s="58"/>
      <c r="W1757" s="58"/>
      <c r="X1757" s="26">
        <v>0</v>
      </c>
      <c r="Y1757" s="26">
        <v>0</v>
      </c>
      <c r="Z1757" s="26">
        <v>0</v>
      </c>
      <c r="AA1757" s="26"/>
      <c r="AB1757" s="58"/>
      <c r="AC1757" s="24"/>
      <c r="AD1757" s="26" t="s">
        <v>2152</v>
      </c>
      <c r="AE1757" s="26" t="s">
        <v>232</v>
      </c>
      <c r="AF1757" s="26"/>
      <c r="AG1757" s="26"/>
      <c r="AH1757" s="26"/>
      <c r="AI1757" s="26"/>
      <c r="AJ1757" s="26" t="s">
        <v>3493</v>
      </c>
      <c r="AK1757" s="24" t="s">
        <v>290</v>
      </c>
      <c r="AL1757" s="24" t="s">
        <v>4626</v>
      </c>
      <c r="AM1757" s="26"/>
      <c r="AN1757" s="26"/>
      <c r="AO1757" s="26"/>
      <c r="AP1757" s="26"/>
      <c r="AQ1757" s="26"/>
      <c r="AR1757" s="26" t="s">
        <v>129</v>
      </c>
      <c r="AS1757" s="26"/>
      <c r="AT1757" s="26"/>
      <c r="AU1757" s="26" t="s">
        <v>128</v>
      </c>
      <c r="AV1757" s="26" t="s">
        <v>128</v>
      </c>
      <c r="AW1757" s="26" t="s">
        <v>128</v>
      </c>
      <c r="AX1757" s="26" t="s">
        <v>129</v>
      </c>
      <c r="AY1757" s="26"/>
      <c r="AZ1757" s="26" t="s">
        <v>4625</v>
      </c>
      <c r="BA1757" s="41"/>
    </row>
    <row r="1758" spans="1:53" ht="16.05" customHeight="1" x14ac:dyDescent="0.3">
      <c r="A1758" s="23">
        <v>2016</v>
      </c>
      <c r="B1758" s="24" t="s">
        <v>187</v>
      </c>
      <c r="C1758" s="24" t="s">
        <v>188</v>
      </c>
      <c r="D1758" s="24" t="s">
        <v>3482</v>
      </c>
      <c r="E1758" s="25">
        <v>42663</v>
      </c>
      <c r="F1758" s="38">
        <v>0.63231481481481489</v>
      </c>
      <c r="G1758" s="22">
        <v>42663</v>
      </c>
      <c r="H1758" s="37">
        <v>0.77814814814814814</v>
      </c>
      <c r="I1758" s="34" t="s">
        <v>6250</v>
      </c>
      <c r="J1758" s="43">
        <v>30.72</v>
      </c>
      <c r="K1758" s="43">
        <v>56.46</v>
      </c>
      <c r="L1758" s="56">
        <v>15</v>
      </c>
      <c r="M1758" s="35">
        <v>4.883</v>
      </c>
      <c r="N1758" s="43"/>
      <c r="O1758" s="57"/>
      <c r="P1758" s="57"/>
      <c r="Q1758" s="57"/>
      <c r="R1758" s="57">
        <v>4.8</v>
      </c>
      <c r="S1758" s="24" t="s">
        <v>5516</v>
      </c>
      <c r="T1758" s="26"/>
      <c r="U1758" s="24" t="s">
        <v>867</v>
      </c>
      <c r="V1758" s="58"/>
      <c r="W1758" s="58"/>
      <c r="X1758" s="26">
        <v>0</v>
      </c>
      <c r="Y1758" s="26">
        <v>0</v>
      </c>
      <c r="Z1758" s="26">
        <v>24</v>
      </c>
      <c r="AA1758" s="26"/>
      <c r="AB1758" s="58"/>
      <c r="AC1758" s="24"/>
      <c r="AD1758" s="26" t="s">
        <v>1050</v>
      </c>
      <c r="AE1758" s="26">
        <v>0</v>
      </c>
      <c r="AF1758" s="26"/>
      <c r="AG1758" s="26"/>
      <c r="AH1758" s="26"/>
      <c r="AI1758" s="26"/>
      <c r="AJ1758" s="26" t="s">
        <v>3476</v>
      </c>
      <c r="AK1758" s="24"/>
      <c r="AL1758" s="24" t="s">
        <v>4628</v>
      </c>
      <c r="AM1758" s="26"/>
      <c r="AN1758" s="26"/>
      <c r="AO1758" s="26"/>
      <c r="AP1758" s="26"/>
      <c r="AQ1758" s="26"/>
      <c r="AR1758" s="26" t="s">
        <v>129</v>
      </c>
      <c r="AS1758" s="26"/>
      <c r="AT1758" s="26"/>
      <c r="AU1758" s="26" t="s">
        <v>128</v>
      </c>
      <c r="AV1758" s="26" t="s">
        <v>128</v>
      </c>
      <c r="AW1758" s="26" t="s">
        <v>128</v>
      </c>
      <c r="AX1758" s="26" t="s">
        <v>129</v>
      </c>
      <c r="AY1758" s="26"/>
      <c r="AZ1758" s="26" t="s">
        <v>4627</v>
      </c>
      <c r="BA1758" s="41"/>
    </row>
    <row r="1759" spans="1:53" ht="16.05" customHeight="1" x14ac:dyDescent="0.3">
      <c r="A1759" s="23">
        <v>2016</v>
      </c>
      <c r="B1759" s="24" t="s">
        <v>590</v>
      </c>
      <c r="C1759" s="24" t="s">
        <v>590</v>
      </c>
      <c r="D1759" s="24" t="s">
        <v>4371</v>
      </c>
      <c r="E1759" s="25">
        <v>42664</v>
      </c>
      <c r="F1759" s="38">
        <v>0.88705671296296307</v>
      </c>
      <c r="G1759" s="22">
        <v>42665</v>
      </c>
      <c r="H1759" s="37">
        <v>1.2060185185185186E-2</v>
      </c>
      <c r="I1759" s="34" t="s">
        <v>6250</v>
      </c>
      <c r="J1759" s="43">
        <v>45.082999999999998</v>
      </c>
      <c r="K1759" s="43">
        <v>41.155999999999999</v>
      </c>
      <c r="L1759" s="56">
        <v>12</v>
      </c>
      <c r="M1759" s="43">
        <v>3.9670000000000001</v>
      </c>
      <c r="N1759" s="43"/>
      <c r="O1759" s="57"/>
      <c r="P1759" s="57">
        <v>4.3</v>
      </c>
      <c r="Q1759" s="57">
        <v>2.8</v>
      </c>
      <c r="R1759" s="57">
        <v>4.3</v>
      </c>
      <c r="S1759" s="24" t="s">
        <v>6046</v>
      </c>
      <c r="T1759" s="26"/>
      <c r="U1759" s="24" t="s">
        <v>867</v>
      </c>
      <c r="V1759" s="58"/>
      <c r="W1759" s="58"/>
      <c r="X1759" s="26">
        <v>0</v>
      </c>
      <c r="Y1759" s="26">
        <v>0</v>
      </c>
      <c r="Z1759" s="26">
        <v>0</v>
      </c>
      <c r="AA1759" s="26"/>
      <c r="AB1759" s="58"/>
      <c r="AC1759" s="24"/>
      <c r="AD1759" s="26" t="s">
        <v>3489</v>
      </c>
      <c r="AE1759" s="26">
        <v>0</v>
      </c>
      <c r="AF1759" s="26"/>
      <c r="AG1759" s="26"/>
      <c r="AH1759" s="26"/>
      <c r="AI1759" s="26"/>
      <c r="AJ1759" s="26" t="s">
        <v>1631</v>
      </c>
      <c r="AK1759" s="24"/>
      <c r="AL1759" s="24"/>
      <c r="AM1759" s="26"/>
      <c r="AN1759" s="26"/>
      <c r="AO1759" s="26"/>
      <c r="AP1759" s="26"/>
      <c r="AQ1759" s="26"/>
      <c r="AR1759" s="26" t="s">
        <v>129</v>
      </c>
      <c r="AS1759" s="26"/>
      <c r="AT1759" s="26"/>
      <c r="AU1759" s="26" t="s">
        <v>128</v>
      </c>
      <c r="AV1759" s="26" t="s">
        <v>128</v>
      </c>
      <c r="AW1759" s="26" t="s">
        <v>128</v>
      </c>
      <c r="AX1759" s="26" t="s">
        <v>129</v>
      </c>
      <c r="AY1759" s="26"/>
      <c r="AZ1759" s="26" t="s">
        <v>4629</v>
      </c>
      <c r="BA1759" s="41"/>
    </row>
    <row r="1760" spans="1:53" ht="16.05" customHeight="1" x14ac:dyDescent="0.3">
      <c r="A1760" s="23">
        <v>2016</v>
      </c>
      <c r="B1760" s="24" t="s">
        <v>153</v>
      </c>
      <c r="C1760" s="24" t="s">
        <v>1375</v>
      </c>
      <c r="D1760" s="24" t="s">
        <v>4630</v>
      </c>
      <c r="E1760" s="25">
        <v>42667</v>
      </c>
      <c r="F1760" s="38">
        <v>0.61403020833333333</v>
      </c>
      <c r="G1760" s="22">
        <v>42667</v>
      </c>
      <c r="H1760" s="37">
        <v>0.69736111111111121</v>
      </c>
      <c r="I1760" s="34" t="s">
        <v>6250</v>
      </c>
      <c r="J1760" s="43">
        <v>46.454999999999998</v>
      </c>
      <c r="K1760" s="43">
        <v>7.5140000000000002</v>
      </c>
      <c r="L1760" s="56">
        <v>10.3</v>
      </c>
      <c r="M1760" s="43">
        <v>4.4400000000000004</v>
      </c>
      <c r="N1760" s="43"/>
      <c r="O1760" s="57"/>
      <c r="P1760" s="57">
        <v>4.4000000000000004</v>
      </c>
      <c r="Q1760" s="57">
        <v>3.1</v>
      </c>
      <c r="R1760" s="57">
        <v>4.2</v>
      </c>
      <c r="S1760" s="67" t="s">
        <v>5110</v>
      </c>
      <c r="T1760" s="26" t="s">
        <v>497</v>
      </c>
      <c r="U1760" s="24" t="s">
        <v>867</v>
      </c>
      <c r="V1760" s="58"/>
      <c r="W1760" s="58"/>
      <c r="X1760" s="26">
        <v>0</v>
      </c>
      <c r="Y1760" s="26">
        <v>0</v>
      </c>
      <c r="Z1760" s="26">
        <v>0</v>
      </c>
      <c r="AA1760" s="26"/>
      <c r="AB1760" s="58"/>
      <c r="AC1760" s="24"/>
      <c r="AD1760" s="26">
        <v>1</v>
      </c>
      <c r="AE1760" s="26">
        <v>0</v>
      </c>
      <c r="AF1760" s="26"/>
      <c r="AG1760" s="26"/>
      <c r="AH1760" s="26"/>
      <c r="AI1760" s="26"/>
      <c r="AJ1760" s="26" t="s">
        <v>1631</v>
      </c>
      <c r="AK1760" s="24"/>
      <c r="AL1760" s="24"/>
      <c r="AM1760" s="26"/>
      <c r="AN1760" s="26"/>
      <c r="AO1760" s="26"/>
      <c r="AP1760" s="26"/>
      <c r="AQ1760" s="26"/>
      <c r="AR1760" s="26" t="s">
        <v>129</v>
      </c>
      <c r="AS1760" s="26"/>
      <c r="AT1760" s="26"/>
      <c r="AU1760" s="26" t="s">
        <v>128</v>
      </c>
      <c r="AV1760" s="26" t="s">
        <v>128</v>
      </c>
      <c r="AW1760" s="26" t="s">
        <v>128</v>
      </c>
      <c r="AX1760" s="26" t="s">
        <v>129</v>
      </c>
      <c r="AY1760" s="26"/>
      <c r="AZ1760" s="26" t="s">
        <v>4631</v>
      </c>
      <c r="BA1760" s="41"/>
    </row>
    <row r="1761" spans="1:53" ht="16.05" customHeight="1" x14ac:dyDescent="0.3">
      <c r="A1761" s="23">
        <v>2016</v>
      </c>
      <c r="B1761" s="24" t="s">
        <v>143</v>
      </c>
      <c r="C1761" s="24" t="s">
        <v>2048</v>
      </c>
      <c r="D1761" s="24" t="s">
        <v>4632</v>
      </c>
      <c r="E1761" s="25">
        <v>42667</v>
      </c>
      <c r="F1761" s="38">
        <v>0.97914189814814812</v>
      </c>
      <c r="G1761" s="22">
        <v>42668</v>
      </c>
      <c r="H1761" s="37">
        <v>6.2476851851851846E-2</v>
      </c>
      <c r="I1761" s="34" t="s">
        <v>6250</v>
      </c>
      <c r="J1761" s="43">
        <v>-2.5670000000000002</v>
      </c>
      <c r="K1761" s="43">
        <v>28.896999999999998</v>
      </c>
      <c r="L1761" s="56">
        <v>0</v>
      </c>
      <c r="M1761" s="43">
        <v>4.79</v>
      </c>
      <c r="N1761" s="43"/>
      <c r="O1761" s="57"/>
      <c r="P1761" s="57">
        <v>4.7</v>
      </c>
      <c r="Q1761" s="57">
        <v>3.4</v>
      </c>
      <c r="R1761" s="57">
        <v>4.8</v>
      </c>
      <c r="S1761" s="67" t="s">
        <v>5110</v>
      </c>
      <c r="T1761" s="26"/>
      <c r="U1761" s="24" t="s">
        <v>867</v>
      </c>
      <c r="V1761" s="58"/>
      <c r="W1761" s="58"/>
      <c r="X1761" s="26">
        <v>0</v>
      </c>
      <c r="Y1761" s="26">
        <v>0</v>
      </c>
      <c r="Z1761" s="26"/>
      <c r="AA1761" s="26"/>
      <c r="AB1761" s="58"/>
      <c r="AC1761" s="24"/>
      <c r="AD1761" s="26" t="s">
        <v>2152</v>
      </c>
      <c r="AE1761" s="26">
        <v>5</v>
      </c>
      <c r="AF1761" s="26"/>
      <c r="AG1761" s="26"/>
      <c r="AH1761" s="26"/>
      <c r="AI1761" s="26"/>
      <c r="AJ1761" s="26" t="s">
        <v>1631</v>
      </c>
      <c r="AK1761" s="24"/>
      <c r="AL1761" s="24"/>
      <c r="AM1761" s="26"/>
      <c r="AN1761" s="26"/>
      <c r="AO1761" s="26"/>
      <c r="AP1761" s="26"/>
      <c r="AQ1761" s="26"/>
      <c r="AR1761" s="26" t="s">
        <v>129</v>
      </c>
      <c r="AS1761" s="26"/>
      <c r="AT1761" s="26"/>
      <c r="AU1761" s="26" t="s">
        <v>128</v>
      </c>
      <c r="AV1761" s="26" t="s">
        <v>128</v>
      </c>
      <c r="AW1761" s="26" t="s">
        <v>128</v>
      </c>
      <c r="AX1761" s="26" t="s">
        <v>129</v>
      </c>
      <c r="AY1761" s="26"/>
      <c r="AZ1761" s="26" t="s">
        <v>4633</v>
      </c>
      <c r="BA1761" s="41"/>
    </row>
    <row r="1762" spans="1:53" ht="16.05" customHeight="1" x14ac:dyDescent="0.3">
      <c r="A1762" s="23">
        <v>2016</v>
      </c>
      <c r="B1762" s="24" t="s">
        <v>187</v>
      </c>
      <c r="C1762" s="24" t="s">
        <v>188</v>
      </c>
      <c r="D1762" s="24" t="s">
        <v>4634</v>
      </c>
      <c r="E1762" s="25">
        <v>42668</v>
      </c>
      <c r="F1762" s="38">
        <v>0.1855903935185185</v>
      </c>
      <c r="G1762" s="22">
        <v>42668</v>
      </c>
      <c r="H1762" s="37">
        <v>0.33142361111111113</v>
      </c>
      <c r="I1762" s="34" t="s">
        <v>6250</v>
      </c>
      <c r="J1762" s="43">
        <v>35.149000000000001</v>
      </c>
      <c r="K1762" s="43">
        <v>57.115000000000002</v>
      </c>
      <c r="L1762" s="56">
        <v>0</v>
      </c>
      <c r="M1762" s="43">
        <v>4.5599999999999996</v>
      </c>
      <c r="N1762" s="43"/>
      <c r="O1762" s="57"/>
      <c r="P1762" s="57">
        <v>4.5</v>
      </c>
      <c r="Q1762" s="57">
        <v>3.7</v>
      </c>
      <c r="R1762" s="57">
        <v>4.9000000000000004</v>
      </c>
      <c r="S1762" s="67" t="s">
        <v>5110</v>
      </c>
      <c r="T1762" s="26"/>
      <c r="U1762" s="24" t="s">
        <v>867</v>
      </c>
      <c r="V1762" s="58"/>
      <c r="W1762" s="58"/>
      <c r="X1762" s="26">
        <v>0</v>
      </c>
      <c r="Y1762" s="26">
        <v>0</v>
      </c>
      <c r="Z1762" s="26">
        <v>0</v>
      </c>
      <c r="AA1762" s="26"/>
      <c r="AB1762" s="58"/>
      <c r="AC1762" s="24"/>
      <c r="AD1762" s="26">
        <v>79</v>
      </c>
      <c r="AE1762" s="26">
        <v>0</v>
      </c>
      <c r="AF1762" s="26"/>
      <c r="AG1762" s="26"/>
      <c r="AH1762" s="26"/>
      <c r="AI1762" s="26"/>
      <c r="AJ1762" s="26" t="s">
        <v>1631</v>
      </c>
      <c r="AK1762" s="24" t="s">
        <v>290</v>
      </c>
      <c r="AL1762" s="24" t="s">
        <v>4620</v>
      </c>
      <c r="AM1762" s="26"/>
      <c r="AN1762" s="26"/>
      <c r="AO1762" s="26"/>
      <c r="AP1762" s="26"/>
      <c r="AQ1762" s="26"/>
      <c r="AR1762" s="26" t="s">
        <v>129</v>
      </c>
      <c r="AS1762" s="26"/>
      <c r="AT1762" s="26"/>
      <c r="AU1762" s="26" t="s">
        <v>128</v>
      </c>
      <c r="AV1762" s="26" t="s">
        <v>128</v>
      </c>
      <c r="AW1762" s="26" t="s">
        <v>128</v>
      </c>
      <c r="AX1762" s="26" t="s">
        <v>129</v>
      </c>
      <c r="AY1762" s="26"/>
      <c r="AZ1762" s="26" t="s">
        <v>4635</v>
      </c>
      <c r="BA1762" s="41"/>
    </row>
    <row r="1763" spans="1:53" ht="16.05" customHeight="1" x14ac:dyDescent="0.3">
      <c r="A1763" s="23">
        <v>2016</v>
      </c>
      <c r="B1763" s="24" t="s">
        <v>269</v>
      </c>
      <c r="C1763" s="24" t="s">
        <v>270</v>
      </c>
      <c r="D1763" s="24" t="s">
        <v>4636</v>
      </c>
      <c r="E1763" s="25">
        <v>42671</v>
      </c>
      <c r="F1763" s="38">
        <v>0.15800856481481482</v>
      </c>
      <c r="G1763" s="22">
        <v>42670</v>
      </c>
      <c r="H1763" s="37">
        <v>0.94967592592592587</v>
      </c>
      <c r="I1763" s="34" t="s">
        <v>6250</v>
      </c>
      <c r="J1763" s="43">
        <v>-11.897</v>
      </c>
      <c r="K1763" s="43">
        <v>-77.192999999999998</v>
      </c>
      <c r="L1763" s="56">
        <v>58.7</v>
      </c>
      <c r="M1763" s="43">
        <v>4.9000000000000004</v>
      </c>
      <c r="N1763" s="43"/>
      <c r="O1763" s="57"/>
      <c r="P1763" s="57">
        <v>4.8</v>
      </c>
      <c r="Q1763" s="57">
        <v>3.5</v>
      </c>
      <c r="R1763" s="57">
        <v>5</v>
      </c>
      <c r="S1763" s="67" t="s">
        <v>5110</v>
      </c>
      <c r="T1763" s="26" t="s">
        <v>497</v>
      </c>
      <c r="U1763" s="24" t="s">
        <v>867</v>
      </c>
      <c r="V1763" s="58"/>
      <c r="W1763" s="58"/>
      <c r="X1763" s="26">
        <v>0</v>
      </c>
      <c r="Y1763" s="26">
        <v>0</v>
      </c>
      <c r="Z1763" s="26">
        <v>1</v>
      </c>
      <c r="AA1763" s="26"/>
      <c r="AB1763" s="58"/>
      <c r="AC1763" s="24"/>
      <c r="AD1763" s="26" t="s">
        <v>3491</v>
      </c>
      <c r="AE1763" s="26">
        <v>0</v>
      </c>
      <c r="AF1763" s="26"/>
      <c r="AG1763" s="26"/>
      <c r="AH1763" s="26"/>
      <c r="AI1763" s="26"/>
      <c r="AJ1763" s="26" t="s">
        <v>1631</v>
      </c>
      <c r="AK1763" s="24"/>
      <c r="AL1763" s="24"/>
      <c r="AM1763" s="26"/>
      <c r="AN1763" s="26"/>
      <c r="AO1763" s="26"/>
      <c r="AP1763" s="26"/>
      <c r="AQ1763" s="26"/>
      <c r="AR1763" s="26" t="s">
        <v>129</v>
      </c>
      <c r="AS1763" s="26"/>
      <c r="AT1763" s="26"/>
      <c r="AU1763" s="26" t="s">
        <v>128</v>
      </c>
      <c r="AV1763" s="26" t="s">
        <v>128</v>
      </c>
      <c r="AW1763" s="26" t="s">
        <v>128</v>
      </c>
      <c r="AX1763" s="26" t="s">
        <v>129</v>
      </c>
      <c r="AY1763" s="26"/>
      <c r="AZ1763" s="26" t="s">
        <v>4637</v>
      </c>
      <c r="BA1763" s="41"/>
    </row>
    <row r="1764" spans="1:53" ht="16.05" customHeight="1" x14ac:dyDescent="0.3">
      <c r="A1764" s="23">
        <v>2016</v>
      </c>
      <c r="B1764" s="24" t="s">
        <v>187</v>
      </c>
      <c r="C1764" s="24" t="s">
        <v>188</v>
      </c>
      <c r="D1764" s="24" t="s">
        <v>3482</v>
      </c>
      <c r="E1764" s="25">
        <v>42671</v>
      </c>
      <c r="F1764" s="38">
        <v>0.58501331018518521</v>
      </c>
      <c r="G1764" s="22">
        <v>42671</v>
      </c>
      <c r="H1764" s="37">
        <v>0.73084490740740737</v>
      </c>
      <c r="I1764" s="34" t="s">
        <v>6250</v>
      </c>
      <c r="J1764" s="43">
        <v>30.634</v>
      </c>
      <c r="K1764" s="43">
        <v>56.457999999999998</v>
      </c>
      <c r="L1764" s="56">
        <v>0</v>
      </c>
      <c r="M1764" s="43">
        <v>4.9000000000000004</v>
      </c>
      <c r="N1764" s="43"/>
      <c r="O1764" s="57"/>
      <c r="P1764" s="57">
        <v>4.8</v>
      </c>
      <c r="Q1764" s="57">
        <v>3.5</v>
      </c>
      <c r="R1764" s="57">
        <v>4.7</v>
      </c>
      <c r="S1764" s="67" t="s">
        <v>5110</v>
      </c>
      <c r="T1764" s="26"/>
      <c r="U1764" s="24" t="s">
        <v>867</v>
      </c>
      <c r="V1764" s="58"/>
      <c r="W1764" s="58"/>
      <c r="X1764" s="26">
        <v>0</v>
      </c>
      <c r="Y1764" s="26">
        <v>0</v>
      </c>
      <c r="Z1764" s="26">
        <v>10</v>
      </c>
      <c r="AA1764" s="26"/>
      <c r="AB1764" s="58"/>
      <c r="AC1764" s="24"/>
      <c r="AD1764" s="26" t="s">
        <v>1050</v>
      </c>
      <c r="AE1764" s="26">
        <v>0</v>
      </c>
      <c r="AF1764" s="26"/>
      <c r="AG1764" s="26"/>
      <c r="AH1764" s="26"/>
      <c r="AI1764" s="26"/>
      <c r="AJ1764" s="26" t="s">
        <v>1631</v>
      </c>
      <c r="AK1764" s="24"/>
      <c r="AL1764" s="24"/>
      <c r="AM1764" s="26"/>
      <c r="AN1764" s="26"/>
      <c r="AO1764" s="26"/>
      <c r="AP1764" s="26"/>
      <c r="AQ1764" s="26"/>
      <c r="AR1764" s="26" t="s">
        <v>129</v>
      </c>
      <c r="AS1764" s="26"/>
      <c r="AT1764" s="26"/>
      <c r="AU1764" s="26" t="s">
        <v>128</v>
      </c>
      <c r="AV1764" s="26" t="s">
        <v>128</v>
      </c>
      <c r="AW1764" s="26" t="s">
        <v>128</v>
      </c>
      <c r="AX1764" s="26" t="s">
        <v>129</v>
      </c>
      <c r="AY1764" s="26"/>
      <c r="AZ1764" s="26" t="s">
        <v>4638</v>
      </c>
      <c r="BA1764" s="41"/>
    </row>
    <row r="1765" spans="1:53" ht="16.05" customHeight="1" x14ac:dyDescent="0.3">
      <c r="A1765" s="23">
        <v>2016</v>
      </c>
      <c r="B1765" s="24" t="s">
        <v>187</v>
      </c>
      <c r="C1765" s="24" t="s">
        <v>188</v>
      </c>
      <c r="D1765" s="24" t="s">
        <v>3482</v>
      </c>
      <c r="E1765" s="25">
        <v>42674</v>
      </c>
      <c r="F1765" s="38">
        <v>0.57228912037037039</v>
      </c>
      <c r="G1765" s="22">
        <v>42674</v>
      </c>
      <c r="H1765" s="37">
        <v>0.71812500000000001</v>
      </c>
      <c r="I1765" s="34" t="s">
        <v>6250</v>
      </c>
      <c r="J1765" s="43">
        <v>30.702999999999999</v>
      </c>
      <c r="K1765" s="43">
        <v>56.527999999999999</v>
      </c>
      <c r="L1765" s="56">
        <v>46.7</v>
      </c>
      <c r="M1765" s="43">
        <v>4.32</v>
      </c>
      <c r="N1765" s="43"/>
      <c r="O1765" s="57"/>
      <c r="P1765" s="57">
        <v>4.3</v>
      </c>
      <c r="Q1765" s="57">
        <v>3.4</v>
      </c>
      <c r="R1765" s="57">
        <v>4.5999999999999996</v>
      </c>
      <c r="S1765" s="67" t="s">
        <v>5110</v>
      </c>
      <c r="T1765" s="26"/>
      <c r="U1765" s="24" t="s">
        <v>867</v>
      </c>
      <c r="V1765" s="58"/>
      <c r="W1765" s="58"/>
      <c r="X1765" s="26">
        <v>0</v>
      </c>
      <c r="Y1765" s="26">
        <v>0</v>
      </c>
      <c r="Z1765" s="26">
        <v>3</v>
      </c>
      <c r="AA1765" s="26"/>
      <c r="AB1765" s="58"/>
      <c r="AC1765" s="24"/>
      <c r="AD1765" s="26" t="s">
        <v>1050</v>
      </c>
      <c r="AE1765" s="26">
        <v>0</v>
      </c>
      <c r="AF1765" s="26"/>
      <c r="AG1765" s="26"/>
      <c r="AH1765" s="26"/>
      <c r="AI1765" s="26"/>
      <c r="AJ1765" s="26" t="s">
        <v>3493</v>
      </c>
      <c r="AK1765" s="24"/>
      <c r="AL1765" s="24" t="s">
        <v>4640</v>
      </c>
      <c r="AM1765" s="26"/>
      <c r="AN1765" s="26"/>
      <c r="AO1765" s="26"/>
      <c r="AP1765" s="26"/>
      <c r="AQ1765" s="26"/>
      <c r="AR1765" s="26" t="s">
        <v>129</v>
      </c>
      <c r="AS1765" s="26"/>
      <c r="AT1765" s="26"/>
      <c r="AU1765" s="26" t="s">
        <v>128</v>
      </c>
      <c r="AV1765" s="26" t="s">
        <v>128</v>
      </c>
      <c r="AW1765" s="26" t="s">
        <v>128</v>
      </c>
      <c r="AX1765" s="26" t="s">
        <v>129</v>
      </c>
      <c r="AY1765" s="26"/>
      <c r="AZ1765" s="26" t="s">
        <v>4639</v>
      </c>
      <c r="BA1765" s="41"/>
    </row>
    <row r="1766" spans="1:53" ht="16.05" customHeight="1" x14ac:dyDescent="0.3">
      <c r="A1766" s="23">
        <v>2016</v>
      </c>
      <c r="B1766" s="24" t="s">
        <v>148</v>
      </c>
      <c r="C1766" s="24" t="s">
        <v>191</v>
      </c>
      <c r="D1766" s="24" t="s">
        <v>3528</v>
      </c>
      <c r="E1766" s="25">
        <v>42676</v>
      </c>
      <c r="F1766" s="38">
        <v>0.18534259259259259</v>
      </c>
      <c r="G1766" s="22">
        <v>42675</v>
      </c>
      <c r="H1766" s="37">
        <v>0.97701388888888896</v>
      </c>
      <c r="I1766" s="34" t="s">
        <v>6250</v>
      </c>
      <c r="J1766" s="43">
        <v>36.31</v>
      </c>
      <c r="K1766" s="43">
        <v>-96.65</v>
      </c>
      <c r="L1766" s="56">
        <v>3</v>
      </c>
      <c r="M1766" s="43">
        <v>4.5</v>
      </c>
      <c r="N1766" s="43"/>
      <c r="O1766" s="57"/>
      <c r="P1766" s="57">
        <v>4.4000000000000004</v>
      </c>
      <c r="Q1766" s="57"/>
      <c r="R1766" s="57">
        <v>4.5</v>
      </c>
      <c r="S1766" s="24" t="s">
        <v>5446</v>
      </c>
      <c r="T1766" s="26" t="s">
        <v>139</v>
      </c>
      <c r="U1766" s="24" t="s">
        <v>193</v>
      </c>
      <c r="V1766" s="58"/>
      <c r="W1766" s="58"/>
      <c r="X1766" s="26">
        <v>0</v>
      </c>
      <c r="Y1766" s="26">
        <v>0</v>
      </c>
      <c r="Z1766" s="26">
        <v>0</v>
      </c>
      <c r="AA1766" s="26"/>
      <c r="AB1766" s="58"/>
      <c r="AC1766" s="24"/>
      <c r="AD1766" s="26" t="s">
        <v>3489</v>
      </c>
      <c r="AE1766" s="26">
        <v>0</v>
      </c>
      <c r="AF1766" s="26"/>
      <c r="AG1766" s="26"/>
      <c r="AH1766" s="26"/>
      <c r="AI1766" s="26"/>
      <c r="AJ1766" s="26" t="s">
        <v>3493</v>
      </c>
      <c r="AK1766" s="24"/>
      <c r="AL1766" s="24" t="s">
        <v>4642</v>
      </c>
      <c r="AM1766" s="26"/>
      <c r="AN1766" s="26"/>
      <c r="AO1766" s="26"/>
      <c r="AP1766" s="26"/>
      <c r="AQ1766" s="26"/>
      <c r="AR1766" s="26" t="s">
        <v>129</v>
      </c>
      <c r="AS1766" s="26"/>
      <c r="AT1766" s="26"/>
      <c r="AU1766" s="26" t="s">
        <v>128</v>
      </c>
      <c r="AV1766" s="26" t="s">
        <v>128</v>
      </c>
      <c r="AW1766" s="26" t="s">
        <v>128</v>
      </c>
      <c r="AX1766" s="26" t="s">
        <v>129</v>
      </c>
      <c r="AY1766" s="26"/>
      <c r="AZ1766" s="26" t="s">
        <v>4641</v>
      </c>
      <c r="BA1766" s="41"/>
    </row>
    <row r="1767" spans="1:53" ht="16.05" customHeight="1" x14ac:dyDescent="0.3">
      <c r="A1767" s="26">
        <v>2016</v>
      </c>
      <c r="B1767" s="24" t="s">
        <v>123</v>
      </c>
      <c r="C1767" s="24" t="s">
        <v>124</v>
      </c>
      <c r="D1767" s="24" t="s">
        <v>5069</v>
      </c>
      <c r="E1767" s="25">
        <v>42676</v>
      </c>
      <c r="F1767" s="38">
        <v>0.49840277777777775</v>
      </c>
      <c r="G1767" s="22">
        <v>42676</v>
      </c>
      <c r="H1767" s="37">
        <v>0.58173611111111112</v>
      </c>
      <c r="I1767" s="34" t="s">
        <v>6250</v>
      </c>
      <c r="J1767" s="26">
        <v>40.764699999999998</v>
      </c>
      <c r="K1767" s="26">
        <v>34.3108</v>
      </c>
      <c r="L1767" s="26">
        <v>8.8000000000000007</v>
      </c>
      <c r="M1767" s="43">
        <v>4.32</v>
      </c>
      <c r="N1767" s="43"/>
      <c r="O1767" s="57">
        <v>4.7</v>
      </c>
      <c r="P1767" s="57">
        <v>4.3</v>
      </c>
      <c r="Q1767" s="57"/>
      <c r="R1767" s="57">
        <v>4.7</v>
      </c>
      <c r="S1767" s="24" t="s">
        <v>5110</v>
      </c>
      <c r="T1767" s="26"/>
      <c r="U1767" s="24"/>
      <c r="V1767" s="26"/>
      <c r="W1767" s="26"/>
      <c r="X1767" s="26">
        <v>0</v>
      </c>
      <c r="Y1767" s="26">
        <v>0</v>
      </c>
      <c r="Z1767" s="26">
        <v>0</v>
      </c>
      <c r="AA1767" s="26"/>
      <c r="AB1767" s="26"/>
      <c r="AC1767" s="24"/>
      <c r="AD1767" s="26" t="s">
        <v>3483</v>
      </c>
      <c r="AE1767" s="26">
        <v>0</v>
      </c>
      <c r="AF1767" s="26"/>
      <c r="AG1767" s="26"/>
      <c r="AH1767" s="26"/>
      <c r="AI1767" s="26"/>
      <c r="AJ1767" s="26" t="s">
        <v>1631</v>
      </c>
      <c r="AK1767" s="26"/>
      <c r="AL1767" s="24"/>
      <c r="AM1767" s="41"/>
      <c r="AN1767" s="41"/>
      <c r="AO1767" s="41"/>
      <c r="AP1767" s="41"/>
      <c r="AQ1767" s="41"/>
      <c r="AR1767" s="26" t="s">
        <v>129</v>
      </c>
      <c r="AS1767" s="26"/>
      <c r="AT1767" s="26"/>
      <c r="AU1767" s="26" t="s">
        <v>128</v>
      </c>
      <c r="AV1767" s="26" t="s">
        <v>128</v>
      </c>
      <c r="AW1767" s="26" t="s">
        <v>128</v>
      </c>
      <c r="AX1767" s="26" t="s">
        <v>129</v>
      </c>
      <c r="AY1767" s="26"/>
      <c r="AZ1767" s="26" t="s">
        <v>5039</v>
      </c>
      <c r="BA1767" s="26"/>
    </row>
    <row r="1768" spans="1:53" ht="16.05" customHeight="1" x14ac:dyDescent="0.3">
      <c r="A1768" s="23">
        <v>2016</v>
      </c>
      <c r="B1768" s="24" t="s">
        <v>218</v>
      </c>
      <c r="C1768" s="24" t="s">
        <v>426</v>
      </c>
      <c r="D1768" s="24" t="s">
        <v>4643</v>
      </c>
      <c r="E1768" s="25">
        <v>42679</v>
      </c>
      <c r="F1768" s="38">
        <v>0.98901180555555557</v>
      </c>
      <c r="G1768" s="22">
        <v>42680</v>
      </c>
      <c r="H1768" s="37">
        <v>0.28068287037037037</v>
      </c>
      <c r="I1768" s="34" t="s">
        <v>6250</v>
      </c>
      <c r="J1768" s="43">
        <v>-7.306</v>
      </c>
      <c r="K1768" s="43">
        <v>107.297</v>
      </c>
      <c r="L1768" s="56">
        <v>0</v>
      </c>
      <c r="M1768" s="43">
        <v>4.21</v>
      </c>
      <c r="N1768" s="43"/>
      <c r="O1768" s="57"/>
      <c r="P1768" s="57">
        <v>4.2</v>
      </c>
      <c r="Q1768" s="57">
        <v>3.5</v>
      </c>
      <c r="R1768" s="57">
        <v>4.2</v>
      </c>
      <c r="S1768" s="67" t="s">
        <v>5110</v>
      </c>
      <c r="T1768" s="26"/>
      <c r="U1768" s="24" t="s">
        <v>867</v>
      </c>
      <c r="V1768" s="58"/>
      <c r="W1768" s="58"/>
      <c r="X1768" s="26">
        <v>0</v>
      </c>
      <c r="Y1768" s="26">
        <v>0</v>
      </c>
      <c r="Z1768" s="26">
        <v>1</v>
      </c>
      <c r="AA1768" s="26"/>
      <c r="AB1768" s="58"/>
      <c r="AC1768" s="24"/>
      <c r="AD1768" s="26" t="s">
        <v>2152</v>
      </c>
      <c r="AE1768" s="26">
        <v>1</v>
      </c>
      <c r="AF1768" s="26"/>
      <c r="AG1768" s="26"/>
      <c r="AH1768" s="26"/>
      <c r="AI1768" s="26"/>
      <c r="AJ1768" s="26" t="s">
        <v>1631</v>
      </c>
      <c r="AK1768" s="24"/>
      <c r="AL1768" s="24"/>
      <c r="AM1768" s="26"/>
      <c r="AN1768" s="26"/>
      <c r="AO1768" s="26"/>
      <c r="AP1768" s="26"/>
      <c r="AQ1768" s="26"/>
      <c r="AR1768" s="26" t="s">
        <v>129</v>
      </c>
      <c r="AS1768" s="26"/>
      <c r="AT1768" s="26"/>
      <c r="AU1768" s="26" t="s">
        <v>128</v>
      </c>
      <c r="AV1768" s="26" t="s">
        <v>128</v>
      </c>
      <c r="AW1768" s="26" t="s">
        <v>128</v>
      </c>
      <c r="AX1768" s="26" t="s">
        <v>129</v>
      </c>
      <c r="AY1768" s="26"/>
      <c r="AZ1768" s="26" t="s">
        <v>4644</v>
      </c>
      <c r="BA1768" s="41"/>
    </row>
    <row r="1769" spans="1:53" ht="16.05" customHeight="1" x14ac:dyDescent="0.3">
      <c r="A1769" s="23">
        <v>2016</v>
      </c>
      <c r="B1769" s="27" t="s">
        <v>148</v>
      </c>
      <c r="C1769" s="27" t="s">
        <v>191</v>
      </c>
      <c r="D1769" s="27" t="s">
        <v>3311</v>
      </c>
      <c r="E1769" s="28">
        <v>42681</v>
      </c>
      <c r="F1769" s="36">
        <v>7.2499999999999995E-2</v>
      </c>
      <c r="G1769" s="22">
        <v>42680</v>
      </c>
      <c r="H1769" s="37">
        <v>0.8224999999999999</v>
      </c>
      <c r="I1769" s="34" t="s">
        <v>6250</v>
      </c>
      <c r="J1769" s="35">
        <v>35.991</v>
      </c>
      <c r="K1769" s="35">
        <v>-96.802999999999997</v>
      </c>
      <c r="L1769" s="42">
        <v>4.4000000000000004</v>
      </c>
      <c r="M1769" s="35">
        <v>5.0570000000000004</v>
      </c>
      <c r="N1769" s="35"/>
      <c r="O1769" s="44"/>
      <c r="P1769" s="44">
        <v>4.5999999999999996</v>
      </c>
      <c r="Q1769" s="44">
        <v>4.8</v>
      </c>
      <c r="R1769" s="44"/>
      <c r="S1769" s="24" t="s">
        <v>5372</v>
      </c>
      <c r="T1769" s="23" t="s">
        <v>139</v>
      </c>
      <c r="U1769" s="27" t="s">
        <v>193</v>
      </c>
      <c r="V1769" s="46">
        <v>1485000</v>
      </c>
      <c r="W1769" s="47">
        <v>120</v>
      </c>
      <c r="X1769" s="23">
        <v>0</v>
      </c>
      <c r="Y1769" s="23">
        <v>0</v>
      </c>
      <c r="Z1769" s="23">
        <v>1</v>
      </c>
      <c r="AA1769" s="23"/>
      <c r="AB1769" s="47"/>
      <c r="AC1769" s="27" t="s">
        <v>3312</v>
      </c>
      <c r="AD1769" s="50" t="s">
        <v>3313</v>
      </c>
      <c r="AE1769" s="23">
        <v>2</v>
      </c>
      <c r="AF1769" s="62" t="s">
        <v>3314</v>
      </c>
      <c r="AG1769" s="23" t="s">
        <v>129</v>
      </c>
      <c r="AH1769" s="23" t="s">
        <v>128</v>
      </c>
      <c r="AI1769" s="23" t="s">
        <v>128</v>
      </c>
      <c r="AJ1769" s="23" t="s">
        <v>43</v>
      </c>
      <c r="AK1769" s="27" t="s">
        <v>100</v>
      </c>
      <c r="AL1769" s="27"/>
      <c r="AM1769" s="23"/>
      <c r="AN1769" s="23"/>
      <c r="AO1769" s="23"/>
      <c r="AP1769" s="23"/>
      <c r="AQ1769" s="23"/>
      <c r="AR1769" s="23"/>
      <c r="AS1769" s="23" t="s">
        <v>129</v>
      </c>
      <c r="AT1769" s="23"/>
      <c r="AU1769" s="23" t="s">
        <v>129</v>
      </c>
      <c r="AV1769" s="23" t="s">
        <v>129</v>
      </c>
      <c r="AW1769" s="23" t="s">
        <v>128</v>
      </c>
      <c r="AX1769" s="23" t="s">
        <v>129</v>
      </c>
      <c r="AY1769" s="23" t="s">
        <v>6332</v>
      </c>
      <c r="AZ1769" s="23" t="s">
        <v>3315</v>
      </c>
      <c r="BA1769" s="39" t="s">
        <v>6244</v>
      </c>
    </row>
    <row r="1770" spans="1:53" ht="16.05" customHeight="1" x14ac:dyDescent="0.3">
      <c r="A1770" s="26">
        <v>2016</v>
      </c>
      <c r="B1770" s="24" t="s">
        <v>357</v>
      </c>
      <c r="C1770" s="24" t="s">
        <v>358</v>
      </c>
      <c r="D1770" s="24" t="s">
        <v>4605</v>
      </c>
      <c r="E1770" s="25">
        <v>42690</v>
      </c>
      <c r="F1770" s="38">
        <v>0.95789942129629635</v>
      </c>
      <c r="G1770" s="22">
        <v>42691</v>
      </c>
      <c r="H1770" s="37">
        <v>0.18707175925925926</v>
      </c>
      <c r="I1770" s="34" t="s">
        <v>6250</v>
      </c>
      <c r="J1770" s="26">
        <v>27.8</v>
      </c>
      <c r="K1770" s="26">
        <v>76.575999999999993</v>
      </c>
      <c r="L1770" s="26">
        <v>0</v>
      </c>
      <c r="M1770" s="43">
        <v>4.4400000000000004</v>
      </c>
      <c r="N1770" s="43"/>
      <c r="O1770" s="57"/>
      <c r="P1770" s="57">
        <v>4.4000000000000004</v>
      </c>
      <c r="Q1770" s="57">
        <v>3.3</v>
      </c>
      <c r="R1770" s="57">
        <v>4.4000000000000004</v>
      </c>
      <c r="S1770" s="24" t="s">
        <v>5110</v>
      </c>
      <c r="T1770" s="26"/>
      <c r="U1770" s="24" t="s">
        <v>867</v>
      </c>
      <c r="V1770" s="26"/>
      <c r="W1770" s="26"/>
      <c r="X1770" s="26">
        <v>0</v>
      </c>
      <c r="Y1770" s="26">
        <v>0</v>
      </c>
      <c r="Z1770" s="26">
        <v>0</v>
      </c>
      <c r="AA1770" s="26"/>
      <c r="AB1770" s="26"/>
      <c r="AC1770" s="26"/>
      <c r="AD1770" s="26"/>
      <c r="AE1770" s="26">
        <v>0</v>
      </c>
      <c r="AF1770" s="26"/>
      <c r="AG1770" s="26"/>
      <c r="AH1770" s="26"/>
      <c r="AI1770" s="26"/>
      <c r="AJ1770" s="26" t="s">
        <v>1631</v>
      </c>
      <c r="AK1770" s="26"/>
      <c r="AL1770" s="24"/>
      <c r="AM1770" s="41"/>
      <c r="AN1770" s="41"/>
      <c r="AO1770" s="41"/>
      <c r="AP1770" s="41"/>
      <c r="AQ1770" s="41"/>
      <c r="AR1770" s="26" t="s">
        <v>129</v>
      </c>
      <c r="AS1770" s="26"/>
      <c r="AT1770" s="26"/>
      <c r="AU1770" s="26" t="s">
        <v>128</v>
      </c>
      <c r="AV1770" s="26" t="s">
        <v>128</v>
      </c>
      <c r="AW1770" s="26" t="s">
        <v>128</v>
      </c>
      <c r="AX1770" s="26" t="s">
        <v>129</v>
      </c>
      <c r="AY1770" s="26"/>
      <c r="AZ1770" s="26" t="s">
        <v>5040</v>
      </c>
      <c r="BA1770" s="26"/>
    </row>
    <row r="1771" spans="1:53" ht="16.05" customHeight="1" x14ac:dyDescent="0.3">
      <c r="A1771" s="23">
        <v>2016</v>
      </c>
      <c r="B1771" s="24" t="s">
        <v>130</v>
      </c>
      <c r="C1771" s="24" t="s">
        <v>131</v>
      </c>
      <c r="D1771" s="24" t="s">
        <v>132</v>
      </c>
      <c r="E1771" s="25">
        <v>42691</v>
      </c>
      <c r="F1771" s="38">
        <v>0.18248645833333332</v>
      </c>
      <c r="G1771" s="22">
        <v>42691</v>
      </c>
      <c r="H1771" s="37">
        <v>0.51582175925925922</v>
      </c>
      <c r="I1771" s="34" t="s">
        <v>6250</v>
      </c>
      <c r="J1771" s="43">
        <v>25.797999999999998</v>
      </c>
      <c r="K1771" s="43">
        <v>100.14400000000001</v>
      </c>
      <c r="L1771" s="56">
        <v>0</v>
      </c>
      <c r="M1771" s="43">
        <v>4.5599999999999996</v>
      </c>
      <c r="N1771" s="43"/>
      <c r="O1771" s="57"/>
      <c r="P1771" s="57">
        <v>4.5</v>
      </c>
      <c r="Q1771" s="57">
        <v>3.7</v>
      </c>
      <c r="R1771" s="57">
        <v>4.4000000000000004</v>
      </c>
      <c r="S1771" s="67" t="s">
        <v>5110</v>
      </c>
      <c r="T1771" s="26"/>
      <c r="U1771" s="24" t="s">
        <v>867</v>
      </c>
      <c r="V1771" s="58"/>
      <c r="W1771" s="58"/>
      <c r="X1771" s="26">
        <v>0</v>
      </c>
      <c r="Y1771" s="26">
        <v>0</v>
      </c>
      <c r="Z1771" s="26">
        <v>0</v>
      </c>
      <c r="AA1771" s="26"/>
      <c r="AB1771" s="58"/>
      <c r="AC1771" s="24"/>
      <c r="AD1771" s="26">
        <v>3300</v>
      </c>
      <c r="AE1771" s="26">
        <v>0</v>
      </c>
      <c r="AF1771" s="26"/>
      <c r="AG1771" s="26"/>
      <c r="AH1771" s="26"/>
      <c r="AI1771" s="26"/>
      <c r="AJ1771" s="26" t="s">
        <v>3476</v>
      </c>
      <c r="AK1771" s="24" t="s">
        <v>290</v>
      </c>
      <c r="AL1771" s="24" t="s">
        <v>4649</v>
      </c>
      <c r="AM1771" s="26"/>
      <c r="AN1771" s="26"/>
      <c r="AO1771" s="26"/>
      <c r="AP1771" s="26"/>
      <c r="AQ1771" s="26"/>
      <c r="AR1771" s="26" t="s">
        <v>129</v>
      </c>
      <c r="AS1771" s="26"/>
      <c r="AT1771" s="26"/>
      <c r="AU1771" s="26" t="s">
        <v>128</v>
      </c>
      <c r="AV1771" s="26" t="s">
        <v>128</v>
      </c>
      <c r="AW1771" s="26" t="s">
        <v>128</v>
      </c>
      <c r="AX1771" s="26" t="s">
        <v>129</v>
      </c>
      <c r="AY1771" s="26"/>
      <c r="AZ1771" s="26" t="s">
        <v>4648</v>
      </c>
      <c r="BA1771" s="41"/>
    </row>
    <row r="1772" spans="1:53" ht="16.05" customHeight="1" x14ac:dyDescent="0.3">
      <c r="A1772" s="23">
        <v>2016</v>
      </c>
      <c r="B1772" s="24" t="s">
        <v>130</v>
      </c>
      <c r="C1772" s="24" t="s">
        <v>131</v>
      </c>
      <c r="D1772" s="24" t="s">
        <v>3501</v>
      </c>
      <c r="E1772" s="25">
        <v>42691</v>
      </c>
      <c r="F1772" s="38">
        <v>0.90692824074074074</v>
      </c>
      <c r="G1772" s="22">
        <v>42692</v>
      </c>
      <c r="H1772" s="37">
        <v>0.24026620370370369</v>
      </c>
      <c r="I1772" s="34" t="s">
        <v>6250</v>
      </c>
      <c r="J1772" s="43">
        <v>32.590000000000003</v>
      </c>
      <c r="K1772" s="43">
        <v>96.21</v>
      </c>
      <c r="L1772" s="56">
        <v>22.3</v>
      </c>
      <c r="M1772" s="35">
        <v>4.915</v>
      </c>
      <c r="N1772" s="43"/>
      <c r="O1772" s="57"/>
      <c r="P1772" s="57">
        <v>5</v>
      </c>
      <c r="Q1772" s="57"/>
      <c r="R1772" s="57">
        <v>4.8</v>
      </c>
      <c r="S1772" s="24" t="s">
        <v>5431</v>
      </c>
      <c r="T1772" s="26"/>
      <c r="U1772" s="24" t="s">
        <v>867</v>
      </c>
      <c r="V1772" s="58"/>
      <c r="W1772" s="58"/>
      <c r="X1772" s="26">
        <v>0</v>
      </c>
      <c r="Y1772" s="26">
        <v>0</v>
      </c>
      <c r="Z1772" s="26">
        <v>4</v>
      </c>
      <c r="AA1772" s="26"/>
      <c r="AB1772" s="58"/>
      <c r="AC1772" s="24"/>
      <c r="AD1772" s="26">
        <v>421</v>
      </c>
      <c r="AE1772" s="26">
        <v>18</v>
      </c>
      <c r="AF1772" s="26"/>
      <c r="AG1772" s="26"/>
      <c r="AH1772" s="26"/>
      <c r="AI1772" s="26"/>
      <c r="AJ1772" s="26" t="s">
        <v>1631</v>
      </c>
      <c r="AK1772" s="24"/>
      <c r="AL1772" s="24"/>
      <c r="AM1772" s="26"/>
      <c r="AN1772" s="26"/>
      <c r="AO1772" s="26"/>
      <c r="AP1772" s="26"/>
      <c r="AQ1772" s="26"/>
      <c r="AR1772" s="26" t="s">
        <v>129</v>
      </c>
      <c r="AS1772" s="26"/>
      <c r="AT1772" s="26"/>
      <c r="AU1772" s="26" t="s">
        <v>128</v>
      </c>
      <c r="AV1772" s="26" t="s">
        <v>128</v>
      </c>
      <c r="AW1772" s="26" t="s">
        <v>128</v>
      </c>
      <c r="AX1772" s="26" t="s">
        <v>129</v>
      </c>
      <c r="AY1772" s="26"/>
      <c r="AZ1772" s="26" t="s">
        <v>4650</v>
      </c>
      <c r="BA1772" s="41"/>
    </row>
    <row r="1773" spans="1:53" ht="16.05" customHeight="1" x14ac:dyDescent="0.3">
      <c r="A1773" s="26">
        <v>2016</v>
      </c>
      <c r="B1773" s="24" t="s">
        <v>130</v>
      </c>
      <c r="C1773" s="24" t="s">
        <v>131</v>
      </c>
      <c r="D1773" s="24" t="s">
        <v>3558</v>
      </c>
      <c r="E1773" s="25">
        <v>42695</v>
      </c>
      <c r="F1773" s="38">
        <v>0.20180844907407405</v>
      </c>
      <c r="G1773" s="22">
        <v>42695</v>
      </c>
      <c r="H1773" s="37">
        <v>0.53513888888888894</v>
      </c>
      <c r="I1773" s="34" t="s">
        <v>6250</v>
      </c>
      <c r="J1773" s="26">
        <v>31.446999999999999</v>
      </c>
      <c r="K1773" s="26">
        <v>94.156999999999996</v>
      </c>
      <c r="L1773" s="26">
        <v>0</v>
      </c>
      <c r="M1773" s="43">
        <v>4.09</v>
      </c>
      <c r="N1773" s="43"/>
      <c r="O1773" s="57"/>
      <c r="P1773" s="57">
        <v>4.0999999999999996</v>
      </c>
      <c r="Q1773" s="57">
        <v>3.5</v>
      </c>
      <c r="R1773" s="57">
        <v>3.1</v>
      </c>
      <c r="S1773" s="24" t="s">
        <v>5110</v>
      </c>
      <c r="T1773" s="26"/>
      <c r="U1773" s="24" t="s">
        <v>867</v>
      </c>
      <c r="V1773" s="26"/>
      <c r="W1773" s="26"/>
      <c r="X1773" s="26">
        <v>0</v>
      </c>
      <c r="Y1773" s="26">
        <v>0</v>
      </c>
      <c r="Z1773" s="26">
        <v>0</v>
      </c>
      <c r="AA1773" s="26"/>
      <c r="AB1773" s="26"/>
      <c r="AC1773" s="26"/>
      <c r="AD1773" s="26">
        <v>100</v>
      </c>
      <c r="AE1773" s="26">
        <v>0</v>
      </c>
      <c r="AF1773" s="26"/>
      <c r="AG1773" s="26"/>
      <c r="AH1773" s="26"/>
      <c r="AI1773" s="26"/>
      <c r="AJ1773" s="26" t="s">
        <v>3476</v>
      </c>
      <c r="AK1773" s="26"/>
      <c r="AL1773" s="24" t="s">
        <v>5089</v>
      </c>
      <c r="AM1773" s="41"/>
      <c r="AN1773" s="41"/>
      <c r="AO1773" s="41"/>
      <c r="AP1773" s="41"/>
      <c r="AQ1773" s="41"/>
      <c r="AR1773" s="26" t="s">
        <v>129</v>
      </c>
      <c r="AS1773" s="26"/>
      <c r="AT1773" s="26"/>
      <c r="AU1773" s="26" t="s">
        <v>128</v>
      </c>
      <c r="AV1773" s="26" t="s">
        <v>128</v>
      </c>
      <c r="AW1773" s="26" t="s">
        <v>128</v>
      </c>
      <c r="AX1773" s="26" t="s">
        <v>129</v>
      </c>
      <c r="AY1773" s="26"/>
      <c r="AZ1773" s="26" t="s">
        <v>5041</v>
      </c>
      <c r="BA1773" s="26"/>
    </row>
    <row r="1774" spans="1:53" ht="16.05" customHeight="1" x14ac:dyDescent="0.3">
      <c r="A1774" s="23">
        <v>2016</v>
      </c>
      <c r="B1774" s="24" t="s">
        <v>294</v>
      </c>
      <c r="C1774" s="24" t="s">
        <v>304</v>
      </c>
      <c r="D1774" s="24" t="s">
        <v>4651</v>
      </c>
      <c r="E1774" s="25">
        <v>42696</v>
      </c>
      <c r="F1774" s="38">
        <v>0.21780555555555556</v>
      </c>
      <c r="G1774" s="22">
        <v>42696</v>
      </c>
      <c r="H1774" s="37">
        <v>0.75946759259259267</v>
      </c>
      <c r="I1774" s="34" t="s">
        <v>6250</v>
      </c>
      <c r="J1774" s="43">
        <v>-42.85</v>
      </c>
      <c r="K1774" s="43">
        <v>172.85</v>
      </c>
      <c r="L1774" s="56">
        <v>12</v>
      </c>
      <c r="M1774" s="35">
        <v>5.4649999999999999</v>
      </c>
      <c r="N1774" s="43">
        <v>5.5</v>
      </c>
      <c r="O1774" s="57"/>
      <c r="P1774" s="57"/>
      <c r="Q1774" s="57"/>
      <c r="R1774" s="57">
        <v>5.7</v>
      </c>
      <c r="S1774" s="24" t="s">
        <v>5587</v>
      </c>
      <c r="T1774" s="26" t="s">
        <v>146</v>
      </c>
      <c r="U1774" s="24" t="s">
        <v>867</v>
      </c>
      <c r="V1774" s="58"/>
      <c r="W1774" s="58"/>
      <c r="X1774" s="26">
        <v>0</v>
      </c>
      <c r="Y1774" s="26">
        <v>0</v>
      </c>
      <c r="Z1774" s="26">
        <v>0</v>
      </c>
      <c r="AA1774" s="26"/>
      <c r="AB1774" s="58"/>
      <c r="AC1774" s="24"/>
      <c r="AD1774" s="26" t="s">
        <v>3491</v>
      </c>
      <c r="AE1774" s="26">
        <v>1</v>
      </c>
      <c r="AF1774" s="26"/>
      <c r="AG1774" s="26"/>
      <c r="AH1774" s="26"/>
      <c r="AI1774" s="26"/>
      <c r="AJ1774" s="26" t="s">
        <v>3599</v>
      </c>
      <c r="AK1774" s="24" t="s">
        <v>102</v>
      </c>
      <c r="AL1774" s="24" t="s">
        <v>4653</v>
      </c>
      <c r="AM1774" s="26"/>
      <c r="AN1774" s="26"/>
      <c r="AO1774" s="26"/>
      <c r="AP1774" s="26"/>
      <c r="AQ1774" s="26"/>
      <c r="AR1774" s="26" t="s">
        <v>129</v>
      </c>
      <c r="AS1774" s="26"/>
      <c r="AT1774" s="26"/>
      <c r="AU1774" s="26" t="s">
        <v>128</v>
      </c>
      <c r="AV1774" s="26" t="s">
        <v>128</v>
      </c>
      <c r="AW1774" s="26" t="s">
        <v>128</v>
      </c>
      <c r="AX1774" s="26" t="s">
        <v>129</v>
      </c>
      <c r="AY1774" s="26"/>
      <c r="AZ1774" s="26" t="s">
        <v>4652</v>
      </c>
      <c r="BA1774" s="41"/>
    </row>
    <row r="1775" spans="1:53" ht="16.05" customHeight="1" x14ac:dyDescent="0.3">
      <c r="A1775" s="23">
        <v>2016</v>
      </c>
      <c r="B1775" s="24" t="s">
        <v>590</v>
      </c>
      <c r="C1775" s="24" t="s">
        <v>590</v>
      </c>
      <c r="D1775" s="24" t="s">
        <v>4654</v>
      </c>
      <c r="E1775" s="25">
        <v>42696</v>
      </c>
      <c r="F1775" s="38">
        <v>0.48417361111111107</v>
      </c>
      <c r="G1775" s="22">
        <v>42696</v>
      </c>
      <c r="H1775" s="37">
        <v>0.81751157407407404</v>
      </c>
      <c r="I1775" s="34" t="s">
        <v>6250</v>
      </c>
      <c r="J1775" s="43">
        <v>55.9</v>
      </c>
      <c r="K1775" s="43">
        <v>114.1</v>
      </c>
      <c r="L1775" s="56">
        <v>27.4</v>
      </c>
      <c r="M1775" s="35">
        <v>5.0739999999999998</v>
      </c>
      <c r="N1775" s="43"/>
      <c r="O1775" s="57"/>
      <c r="P1775" s="57">
        <v>5</v>
      </c>
      <c r="Q1775" s="57"/>
      <c r="R1775" s="57">
        <v>4.9000000000000004</v>
      </c>
      <c r="S1775" s="24" t="s">
        <v>5349</v>
      </c>
      <c r="T1775" s="26" t="s">
        <v>4655</v>
      </c>
      <c r="U1775" s="24" t="s">
        <v>867</v>
      </c>
      <c r="V1775" s="58"/>
      <c r="W1775" s="58"/>
      <c r="X1775" s="26">
        <v>0</v>
      </c>
      <c r="Y1775" s="26">
        <v>0</v>
      </c>
      <c r="Z1775" s="26">
        <v>0</v>
      </c>
      <c r="AA1775" s="26"/>
      <c r="AB1775" s="58"/>
      <c r="AC1775" s="24"/>
      <c r="AD1775" s="26">
        <v>3</v>
      </c>
      <c r="AE1775" s="26">
        <v>0</v>
      </c>
      <c r="AF1775" s="26"/>
      <c r="AG1775" s="26"/>
      <c r="AH1775" s="26"/>
      <c r="AI1775" s="26"/>
      <c r="AJ1775" s="26" t="s">
        <v>1631</v>
      </c>
      <c r="AK1775" s="24"/>
      <c r="AL1775" s="24"/>
      <c r="AM1775" s="26"/>
      <c r="AN1775" s="26"/>
      <c r="AO1775" s="26"/>
      <c r="AP1775" s="26"/>
      <c r="AQ1775" s="26"/>
      <c r="AR1775" s="26" t="s">
        <v>129</v>
      </c>
      <c r="AS1775" s="26"/>
      <c r="AT1775" s="26"/>
      <c r="AU1775" s="26" t="s">
        <v>128</v>
      </c>
      <c r="AV1775" s="26" t="s">
        <v>128</v>
      </c>
      <c r="AW1775" s="26" t="s">
        <v>128</v>
      </c>
      <c r="AX1775" s="26" t="s">
        <v>129</v>
      </c>
      <c r="AY1775" s="26"/>
      <c r="AZ1775" s="26" t="s">
        <v>4656</v>
      </c>
      <c r="BA1775" s="41"/>
    </row>
    <row r="1776" spans="1:53" ht="16.05" customHeight="1" x14ac:dyDescent="0.3">
      <c r="A1776" s="23">
        <v>2016</v>
      </c>
      <c r="B1776" s="24" t="s">
        <v>130</v>
      </c>
      <c r="C1776" s="24" t="s">
        <v>131</v>
      </c>
      <c r="D1776" s="24" t="s">
        <v>132</v>
      </c>
      <c r="E1776" s="25">
        <v>42697</v>
      </c>
      <c r="F1776" s="38">
        <v>0.82258703703703706</v>
      </c>
      <c r="G1776" s="22">
        <v>42698</v>
      </c>
      <c r="H1776" s="37">
        <v>0.15592592592592594</v>
      </c>
      <c r="I1776" s="34" t="s">
        <v>6250</v>
      </c>
      <c r="J1776" s="43">
        <v>24.419</v>
      </c>
      <c r="K1776" s="43">
        <v>99.475999999999999</v>
      </c>
      <c r="L1776" s="56">
        <v>0</v>
      </c>
      <c r="M1776" s="43">
        <v>4.4400000000000004</v>
      </c>
      <c r="N1776" s="43"/>
      <c r="O1776" s="57"/>
      <c r="P1776" s="57">
        <v>4.4000000000000004</v>
      </c>
      <c r="Q1776" s="57">
        <v>3.4</v>
      </c>
      <c r="R1776" s="57">
        <v>4.2</v>
      </c>
      <c r="S1776" s="67" t="s">
        <v>5110</v>
      </c>
      <c r="T1776" s="26"/>
      <c r="U1776" s="24" t="s">
        <v>867</v>
      </c>
      <c r="V1776" s="58"/>
      <c r="W1776" s="58"/>
      <c r="X1776" s="26">
        <v>0</v>
      </c>
      <c r="Y1776" s="26">
        <v>0</v>
      </c>
      <c r="Z1776" s="26">
        <v>0</v>
      </c>
      <c r="AA1776" s="26"/>
      <c r="AB1776" s="58"/>
      <c r="AC1776" s="24"/>
      <c r="AD1776" s="26">
        <v>400</v>
      </c>
      <c r="AE1776" s="26">
        <v>0</v>
      </c>
      <c r="AF1776" s="26">
        <v>288000</v>
      </c>
      <c r="AG1776" s="26"/>
      <c r="AH1776" s="26"/>
      <c r="AI1776" s="26"/>
      <c r="AJ1776" s="26" t="s">
        <v>1631</v>
      </c>
      <c r="AK1776" s="24"/>
      <c r="AL1776" s="24" t="s">
        <v>6210</v>
      </c>
      <c r="AM1776" s="26"/>
      <c r="AN1776" s="26"/>
      <c r="AO1776" s="26"/>
      <c r="AP1776" s="26"/>
      <c r="AQ1776" s="26"/>
      <c r="AR1776" s="26" t="s">
        <v>129</v>
      </c>
      <c r="AS1776" s="26"/>
      <c r="AT1776" s="26"/>
      <c r="AU1776" s="26" t="s">
        <v>128</v>
      </c>
      <c r="AV1776" s="26" t="s">
        <v>128</v>
      </c>
      <c r="AW1776" s="26" t="s">
        <v>128</v>
      </c>
      <c r="AX1776" s="26" t="s">
        <v>129</v>
      </c>
      <c r="AY1776" s="26"/>
      <c r="AZ1776" s="26" t="s">
        <v>4657</v>
      </c>
      <c r="BA1776" s="41" t="s">
        <v>6209</v>
      </c>
    </row>
    <row r="1777" spans="1:53" ht="16.05" customHeight="1" x14ac:dyDescent="0.3">
      <c r="A1777" s="23">
        <v>2016</v>
      </c>
      <c r="B1777" s="27" t="s">
        <v>357</v>
      </c>
      <c r="C1777" s="27" t="s">
        <v>1480</v>
      </c>
      <c r="D1777" s="27" t="s">
        <v>3316</v>
      </c>
      <c r="E1777" s="28" t="s">
        <v>3317</v>
      </c>
      <c r="F1777" s="36" t="s">
        <v>3318</v>
      </c>
      <c r="G1777" s="22">
        <v>42702</v>
      </c>
      <c r="H1777" s="37">
        <v>0.22246527777777778</v>
      </c>
      <c r="I1777" s="34" t="s">
        <v>6250</v>
      </c>
      <c r="J1777" s="35">
        <v>27.802</v>
      </c>
      <c r="K1777" s="35">
        <v>86.531999999999996</v>
      </c>
      <c r="L1777" s="42">
        <v>10</v>
      </c>
      <c r="M1777" s="35">
        <v>5.2690000000000001</v>
      </c>
      <c r="N1777" s="35"/>
      <c r="O1777" s="44"/>
      <c r="P1777" s="44">
        <v>5.4</v>
      </c>
      <c r="Q1777" s="44">
        <v>5.4</v>
      </c>
      <c r="R1777" s="44"/>
      <c r="S1777" s="24" t="s">
        <v>5351</v>
      </c>
      <c r="T1777" s="23" t="s">
        <v>497</v>
      </c>
      <c r="U1777" s="27"/>
      <c r="V1777" s="46"/>
      <c r="W1777" s="47"/>
      <c r="X1777" s="23">
        <v>1</v>
      </c>
      <c r="Y1777" s="26">
        <v>0</v>
      </c>
      <c r="Z1777" s="50" t="s">
        <v>638</v>
      </c>
      <c r="AA1777" s="23"/>
      <c r="AB1777" s="47"/>
      <c r="AC1777" s="24" t="s">
        <v>5677</v>
      </c>
      <c r="AD1777" s="23" t="s">
        <v>2152</v>
      </c>
      <c r="AE1777" s="50" t="s">
        <v>638</v>
      </c>
      <c r="AF1777" s="23" t="s">
        <v>141</v>
      </c>
      <c r="AG1777" s="23"/>
      <c r="AH1777" s="23" t="s">
        <v>129</v>
      </c>
      <c r="AI1777" s="23"/>
      <c r="AJ1777" s="23" t="s">
        <v>390</v>
      </c>
      <c r="AK1777" s="27"/>
      <c r="AL1777" s="27" t="s">
        <v>4898</v>
      </c>
      <c r="AM1777" s="23"/>
      <c r="AN1777" s="23"/>
      <c r="AO1777" s="23"/>
      <c r="AP1777" s="23"/>
      <c r="AQ1777" s="23" t="s">
        <v>129</v>
      </c>
      <c r="AR1777" s="23"/>
      <c r="AS1777" s="23" t="s">
        <v>128</v>
      </c>
      <c r="AT1777" s="23"/>
      <c r="AU1777" s="23" t="s">
        <v>129</v>
      </c>
      <c r="AV1777" s="23" t="s">
        <v>128</v>
      </c>
      <c r="AW1777" s="23" t="s">
        <v>128</v>
      </c>
      <c r="AX1777" s="23" t="s">
        <v>129</v>
      </c>
      <c r="AY1777" s="23"/>
      <c r="AZ1777" s="23" t="s">
        <v>3319</v>
      </c>
      <c r="BA1777" s="45" t="s">
        <v>5678</v>
      </c>
    </row>
    <row r="1778" spans="1:53" ht="16.05" customHeight="1" x14ac:dyDescent="0.3">
      <c r="A1778" s="23">
        <v>2016</v>
      </c>
      <c r="B1778" s="24" t="s">
        <v>153</v>
      </c>
      <c r="C1778" s="24" t="s">
        <v>860</v>
      </c>
      <c r="D1778" s="24" t="s">
        <v>4446</v>
      </c>
      <c r="E1778" s="25">
        <v>42703</v>
      </c>
      <c r="F1778" s="38">
        <v>0.84003935185185175</v>
      </c>
      <c r="G1778" s="22">
        <v>42703</v>
      </c>
      <c r="H1778" s="37">
        <v>0.88170138888888883</v>
      </c>
      <c r="I1778" s="34" t="s">
        <v>6250</v>
      </c>
      <c r="J1778" s="43">
        <v>51.613</v>
      </c>
      <c r="K1778" s="43">
        <v>16.157</v>
      </c>
      <c r="L1778" s="56">
        <v>5</v>
      </c>
      <c r="M1778" s="43">
        <v>4.2</v>
      </c>
      <c r="N1778" s="43"/>
      <c r="O1778" s="57"/>
      <c r="P1778" s="57">
        <v>4.3</v>
      </c>
      <c r="Q1778" s="57"/>
      <c r="R1778" s="57">
        <v>4.5</v>
      </c>
      <c r="S1778" s="27" t="s">
        <v>35</v>
      </c>
      <c r="T1778" s="26"/>
      <c r="U1778" s="24" t="s">
        <v>193</v>
      </c>
      <c r="V1778" s="58"/>
      <c r="W1778" s="58"/>
      <c r="X1778" s="26">
        <v>8</v>
      </c>
      <c r="Y1778" s="26">
        <v>8</v>
      </c>
      <c r="Z1778" s="26">
        <v>20</v>
      </c>
      <c r="AA1778" s="26"/>
      <c r="AB1778" s="58"/>
      <c r="AC1778" s="24" t="s">
        <v>6205</v>
      </c>
      <c r="AD1778" s="26"/>
      <c r="AE1778" s="26">
        <v>0</v>
      </c>
      <c r="AF1778" s="26"/>
      <c r="AG1778" s="26"/>
      <c r="AH1778" s="26"/>
      <c r="AI1778" s="26"/>
      <c r="AJ1778" s="26" t="s">
        <v>3493</v>
      </c>
      <c r="AK1778" s="24"/>
      <c r="AL1778" s="24" t="s">
        <v>4624</v>
      </c>
      <c r="AM1778" s="26"/>
      <c r="AN1778" s="26"/>
      <c r="AO1778" s="26"/>
      <c r="AP1778" s="26"/>
      <c r="AQ1778" s="26"/>
      <c r="AR1778" s="26" t="s">
        <v>129</v>
      </c>
      <c r="AS1778" s="26" t="s">
        <v>129</v>
      </c>
      <c r="AT1778" s="26"/>
      <c r="AU1778" s="26" t="s">
        <v>128</v>
      </c>
      <c r="AV1778" s="26" t="s">
        <v>128</v>
      </c>
      <c r="AW1778" s="26" t="s">
        <v>128</v>
      </c>
      <c r="AX1778" s="26" t="s">
        <v>129</v>
      </c>
      <c r="AY1778" s="26"/>
      <c r="AZ1778" s="26" t="s">
        <v>4658</v>
      </c>
      <c r="BA1778" s="39" t="s">
        <v>5635</v>
      </c>
    </row>
    <row r="1779" spans="1:53" ht="16.05" customHeight="1" x14ac:dyDescent="0.3">
      <c r="A1779" s="23">
        <v>2016</v>
      </c>
      <c r="B1779" s="27" t="s">
        <v>443</v>
      </c>
      <c r="C1779" s="27" t="s">
        <v>1213</v>
      </c>
      <c r="D1779" s="27" t="s">
        <v>3321</v>
      </c>
      <c r="E1779" s="28">
        <v>42705</v>
      </c>
      <c r="F1779" s="36">
        <v>1.7604166666666667E-2</v>
      </c>
      <c r="G1779" s="22">
        <v>42704</v>
      </c>
      <c r="H1779" s="37">
        <v>0.76760416666666664</v>
      </c>
      <c r="I1779" s="34" t="s">
        <v>6250</v>
      </c>
      <c r="J1779" s="35">
        <v>9.9489999999999998</v>
      </c>
      <c r="K1779" s="35">
        <v>-83.807000000000002</v>
      </c>
      <c r="L1779" s="42">
        <v>1.3</v>
      </c>
      <c r="M1779" s="35">
        <v>5.2910000000000004</v>
      </c>
      <c r="N1779" s="35">
        <v>5.5</v>
      </c>
      <c r="O1779" s="44"/>
      <c r="P1779" s="44">
        <v>5.0999999999999996</v>
      </c>
      <c r="Q1779" s="44"/>
      <c r="R1779" s="44"/>
      <c r="S1779" s="24" t="s">
        <v>5361</v>
      </c>
      <c r="T1779" s="23" t="s">
        <v>139</v>
      </c>
      <c r="U1779" s="27"/>
      <c r="V1779" s="46"/>
      <c r="W1779" s="47"/>
      <c r="X1779" s="23">
        <v>0</v>
      </c>
      <c r="Y1779" s="23">
        <v>0</v>
      </c>
      <c r="Z1779" s="50" t="s">
        <v>6311</v>
      </c>
      <c r="AA1779" s="23"/>
      <c r="AB1779" s="47">
        <v>27</v>
      </c>
      <c r="AC1779" s="27" t="s">
        <v>3322</v>
      </c>
      <c r="AD1779" s="50" t="s">
        <v>6310</v>
      </c>
      <c r="AE1779" s="23">
        <v>2</v>
      </c>
      <c r="AF1779" s="62" t="s">
        <v>137</v>
      </c>
      <c r="AG1779" s="23" t="s">
        <v>129</v>
      </c>
      <c r="AH1779" s="23" t="s">
        <v>129</v>
      </c>
      <c r="AI1779" s="23"/>
      <c r="AJ1779" s="23" t="s">
        <v>43</v>
      </c>
      <c r="AK1779" s="27" t="s">
        <v>1164</v>
      </c>
      <c r="AL1779" s="27"/>
      <c r="AM1779" s="23"/>
      <c r="AN1779" s="23"/>
      <c r="AO1779" s="23"/>
      <c r="AP1779" s="23"/>
      <c r="AQ1779" s="23" t="s">
        <v>129</v>
      </c>
      <c r="AR1779" s="23"/>
      <c r="AS1779" s="23" t="s">
        <v>129</v>
      </c>
      <c r="AT1779" s="23"/>
      <c r="AU1779" s="23" t="s">
        <v>129</v>
      </c>
      <c r="AV1779" s="23" t="s">
        <v>128</v>
      </c>
      <c r="AW1779" s="23" t="s">
        <v>128</v>
      </c>
      <c r="AX1779" s="23" t="s">
        <v>129</v>
      </c>
      <c r="AY1779" s="23"/>
      <c r="AZ1779" s="23" t="s">
        <v>3323</v>
      </c>
      <c r="BA1779" s="65" t="s">
        <v>6309</v>
      </c>
    </row>
    <row r="1780" spans="1:53" ht="16.05" customHeight="1" x14ac:dyDescent="0.3">
      <c r="A1780" s="23">
        <v>2016</v>
      </c>
      <c r="B1780" s="24" t="s">
        <v>187</v>
      </c>
      <c r="C1780" s="24" t="s">
        <v>188</v>
      </c>
      <c r="D1780" s="24" t="s">
        <v>3482</v>
      </c>
      <c r="E1780" s="25">
        <v>42705</v>
      </c>
      <c r="F1780" s="38">
        <v>0.39006111111111114</v>
      </c>
      <c r="G1780" s="22">
        <v>42705</v>
      </c>
      <c r="H1780" s="37">
        <v>0.53589120370370369</v>
      </c>
      <c r="I1780" s="34" t="s">
        <v>6250</v>
      </c>
      <c r="J1780" s="43">
        <v>30.337</v>
      </c>
      <c r="K1780" s="43">
        <v>57.539000000000001</v>
      </c>
      <c r="L1780" s="56">
        <v>0</v>
      </c>
      <c r="M1780" s="43">
        <v>4.79</v>
      </c>
      <c r="N1780" s="43"/>
      <c r="O1780" s="57"/>
      <c r="P1780" s="57">
        <v>4.7</v>
      </c>
      <c r="Q1780" s="57">
        <v>3.7</v>
      </c>
      <c r="R1780" s="57">
        <v>5</v>
      </c>
      <c r="S1780" s="67" t="s">
        <v>5110</v>
      </c>
      <c r="T1780" s="26"/>
      <c r="U1780" s="24" t="s">
        <v>867</v>
      </c>
      <c r="V1780" s="58"/>
      <c r="W1780" s="58"/>
      <c r="X1780" s="26">
        <v>0</v>
      </c>
      <c r="Y1780" s="26">
        <v>0</v>
      </c>
      <c r="Z1780" s="26">
        <v>1</v>
      </c>
      <c r="AA1780" s="26"/>
      <c r="AB1780" s="58"/>
      <c r="AC1780" s="24"/>
      <c r="AD1780" s="26" t="s">
        <v>3491</v>
      </c>
      <c r="AE1780" s="26">
        <v>0</v>
      </c>
      <c r="AF1780" s="26"/>
      <c r="AG1780" s="26"/>
      <c r="AH1780" s="26"/>
      <c r="AI1780" s="26"/>
      <c r="AJ1780" s="26" t="s">
        <v>1631</v>
      </c>
      <c r="AK1780" s="24"/>
      <c r="AL1780" s="24"/>
      <c r="AM1780" s="26"/>
      <c r="AN1780" s="26"/>
      <c r="AO1780" s="26"/>
      <c r="AP1780" s="26"/>
      <c r="AQ1780" s="26"/>
      <c r="AR1780" s="26" t="s">
        <v>129</v>
      </c>
      <c r="AS1780" s="26"/>
      <c r="AT1780" s="26"/>
      <c r="AU1780" s="26" t="s">
        <v>128</v>
      </c>
      <c r="AV1780" s="26" t="s">
        <v>128</v>
      </c>
      <c r="AW1780" s="26" t="s">
        <v>128</v>
      </c>
      <c r="AX1780" s="26" t="s">
        <v>129</v>
      </c>
      <c r="AY1780" s="26"/>
      <c r="AZ1780" s="26" t="s">
        <v>4659</v>
      </c>
      <c r="BA1780" s="41"/>
    </row>
    <row r="1781" spans="1:53" ht="16.05" customHeight="1" x14ac:dyDescent="0.3">
      <c r="A1781" s="23">
        <v>2016</v>
      </c>
      <c r="B1781" s="24" t="s">
        <v>357</v>
      </c>
      <c r="C1781" s="24" t="s">
        <v>358</v>
      </c>
      <c r="D1781" s="24" t="s">
        <v>4218</v>
      </c>
      <c r="E1781" s="25">
        <v>42705</v>
      </c>
      <c r="F1781" s="38">
        <v>0.70339236111111114</v>
      </c>
      <c r="G1781" s="22">
        <v>42705</v>
      </c>
      <c r="H1781" s="37">
        <v>0.93255787037037041</v>
      </c>
      <c r="I1781" s="34" t="s">
        <v>6250</v>
      </c>
      <c r="J1781" s="43">
        <v>29.57</v>
      </c>
      <c r="K1781" s="43">
        <v>80.38</v>
      </c>
      <c r="L1781" s="56">
        <v>34</v>
      </c>
      <c r="M1781" s="35">
        <v>4.8479999999999999</v>
      </c>
      <c r="N1781" s="43"/>
      <c r="O1781" s="57"/>
      <c r="P1781" s="57">
        <v>5.2</v>
      </c>
      <c r="Q1781" s="57"/>
      <c r="R1781" s="57">
        <v>5.2</v>
      </c>
      <c r="S1781" s="24" t="s">
        <v>5523</v>
      </c>
      <c r="T1781" s="26"/>
      <c r="U1781" s="24" t="s">
        <v>867</v>
      </c>
      <c r="V1781" s="58"/>
      <c r="W1781" s="58"/>
      <c r="X1781" s="26">
        <v>0</v>
      </c>
      <c r="Y1781" s="26">
        <v>0</v>
      </c>
      <c r="Z1781" s="26">
        <v>0</v>
      </c>
      <c r="AA1781" s="26"/>
      <c r="AB1781" s="58"/>
      <c r="AC1781" s="24"/>
      <c r="AD1781" s="26" t="s">
        <v>3483</v>
      </c>
      <c r="AE1781" s="26">
        <v>0</v>
      </c>
      <c r="AF1781" s="26"/>
      <c r="AG1781" s="26"/>
      <c r="AH1781" s="26"/>
      <c r="AI1781" s="26"/>
      <c r="AJ1781" s="26" t="s">
        <v>1631</v>
      </c>
      <c r="AK1781" s="24"/>
      <c r="AL1781" s="24"/>
      <c r="AM1781" s="26"/>
      <c r="AN1781" s="26"/>
      <c r="AO1781" s="26"/>
      <c r="AP1781" s="26"/>
      <c r="AQ1781" s="26"/>
      <c r="AR1781" s="26" t="s">
        <v>129</v>
      </c>
      <c r="AS1781" s="26"/>
      <c r="AT1781" s="26"/>
      <c r="AU1781" s="26" t="s">
        <v>128</v>
      </c>
      <c r="AV1781" s="26" t="s">
        <v>128</v>
      </c>
      <c r="AW1781" s="26" t="s">
        <v>128</v>
      </c>
      <c r="AX1781" s="26" t="s">
        <v>129</v>
      </c>
      <c r="AY1781" s="26"/>
      <c r="AZ1781" s="26" t="s">
        <v>4660</v>
      </c>
      <c r="BA1781" s="41"/>
    </row>
    <row r="1782" spans="1:53" ht="16.05" customHeight="1" x14ac:dyDescent="0.3">
      <c r="A1782" s="23">
        <v>2016</v>
      </c>
      <c r="B1782" s="24" t="s">
        <v>130</v>
      </c>
      <c r="C1782" s="24" t="s">
        <v>131</v>
      </c>
      <c r="D1782" s="24" t="s">
        <v>3558</v>
      </c>
      <c r="E1782" s="25">
        <v>42708</v>
      </c>
      <c r="F1782" s="38">
        <v>0.898880787037037</v>
      </c>
      <c r="G1782" s="22">
        <v>42709</v>
      </c>
      <c r="H1782" s="37">
        <v>0.23221064814814815</v>
      </c>
      <c r="I1782" s="34" t="s">
        <v>6250</v>
      </c>
      <c r="J1782" s="43">
        <v>32.42</v>
      </c>
      <c r="K1782" s="43">
        <v>92.13</v>
      </c>
      <c r="L1782" s="56">
        <v>10</v>
      </c>
      <c r="M1782" s="35">
        <v>5.38</v>
      </c>
      <c r="N1782" s="43"/>
      <c r="O1782" s="57"/>
      <c r="P1782" s="57">
        <v>5.2</v>
      </c>
      <c r="Q1782" s="57"/>
      <c r="R1782" s="57">
        <v>5.0999999999999996</v>
      </c>
      <c r="S1782" s="24" t="s">
        <v>5358</v>
      </c>
      <c r="T1782" s="26"/>
      <c r="U1782" s="24" t="s">
        <v>867</v>
      </c>
      <c r="V1782" s="58"/>
      <c r="W1782" s="58"/>
      <c r="X1782" s="26">
        <v>0</v>
      </c>
      <c r="Y1782" s="26">
        <v>0</v>
      </c>
      <c r="Z1782" s="26">
        <v>0</v>
      </c>
      <c r="AA1782" s="26"/>
      <c r="AB1782" s="58"/>
      <c r="AC1782" s="24"/>
      <c r="AD1782" s="26">
        <v>242</v>
      </c>
      <c r="AE1782" s="26">
        <v>5</v>
      </c>
      <c r="AF1782" s="26"/>
      <c r="AG1782" s="26"/>
      <c r="AH1782" s="26"/>
      <c r="AI1782" s="26"/>
      <c r="AJ1782" s="26" t="s">
        <v>1631</v>
      </c>
      <c r="AK1782" s="24"/>
      <c r="AL1782" s="24"/>
      <c r="AM1782" s="26"/>
      <c r="AN1782" s="26"/>
      <c r="AO1782" s="26"/>
      <c r="AP1782" s="26"/>
      <c r="AQ1782" s="26"/>
      <c r="AR1782" s="26" t="s">
        <v>129</v>
      </c>
      <c r="AS1782" s="26"/>
      <c r="AT1782" s="26"/>
      <c r="AU1782" s="26" t="s">
        <v>128</v>
      </c>
      <c r="AV1782" s="26" t="s">
        <v>128</v>
      </c>
      <c r="AW1782" s="26" t="s">
        <v>128</v>
      </c>
      <c r="AX1782" s="26" t="s">
        <v>129</v>
      </c>
      <c r="AY1782" s="26"/>
      <c r="AZ1782" s="26" t="s">
        <v>4661</v>
      </c>
      <c r="BA1782" s="41"/>
    </row>
    <row r="1783" spans="1:53" ht="16.05" customHeight="1" x14ac:dyDescent="0.3">
      <c r="A1783" s="23">
        <v>2016</v>
      </c>
      <c r="B1783" s="24" t="s">
        <v>159</v>
      </c>
      <c r="C1783" s="24" t="s">
        <v>160</v>
      </c>
      <c r="D1783" s="24" t="s">
        <v>3495</v>
      </c>
      <c r="E1783" s="25">
        <v>42713</v>
      </c>
      <c r="F1783" s="38">
        <v>0.30681666666666668</v>
      </c>
      <c r="G1783" s="22">
        <v>42713</v>
      </c>
      <c r="H1783" s="37">
        <v>0.34848379629629633</v>
      </c>
      <c r="I1783" s="34" t="s">
        <v>6250</v>
      </c>
      <c r="J1783" s="43">
        <v>44.301000000000002</v>
      </c>
      <c r="K1783" s="43">
        <v>10.58</v>
      </c>
      <c r="L1783" s="56">
        <v>0</v>
      </c>
      <c r="M1783" s="43">
        <v>4.21</v>
      </c>
      <c r="N1783" s="43"/>
      <c r="O1783" s="57">
        <v>4</v>
      </c>
      <c r="P1783" s="57">
        <v>4.2</v>
      </c>
      <c r="Q1783" s="57">
        <v>3.3</v>
      </c>
      <c r="R1783" s="57">
        <v>4</v>
      </c>
      <c r="S1783" s="67" t="s">
        <v>5110</v>
      </c>
      <c r="T1783" s="26"/>
      <c r="U1783" s="24" t="s">
        <v>867</v>
      </c>
      <c r="V1783" s="58"/>
      <c r="W1783" s="58"/>
      <c r="X1783" s="26">
        <v>0</v>
      </c>
      <c r="Y1783" s="26">
        <v>0</v>
      </c>
      <c r="Z1783" s="26">
        <v>0</v>
      </c>
      <c r="AA1783" s="26"/>
      <c r="AB1783" s="58"/>
      <c r="AC1783" s="24"/>
      <c r="AD1783" s="26">
        <v>2</v>
      </c>
      <c r="AE1783" s="26">
        <v>0</v>
      </c>
      <c r="AF1783" s="26"/>
      <c r="AG1783" s="26"/>
      <c r="AH1783" s="26"/>
      <c r="AI1783" s="26"/>
      <c r="AJ1783" s="26" t="s">
        <v>1631</v>
      </c>
      <c r="AK1783" s="24"/>
      <c r="AL1783" s="24"/>
      <c r="AM1783" s="26"/>
      <c r="AN1783" s="26"/>
      <c r="AO1783" s="26"/>
      <c r="AP1783" s="26"/>
      <c r="AQ1783" s="26"/>
      <c r="AR1783" s="26" t="s">
        <v>129</v>
      </c>
      <c r="AS1783" s="26"/>
      <c r="AT1783" s="26"/>
      <c r="AU1783" s="26" t="s">
        <v>128</v>
      </c>
      <c r="AV1783" s="26" t="s">
        <v>128</v>
      </c>
      <c r="AW1783" s="26" t="s">
        <v>128</v>
      </c>
      <c r="AX1783" s="26" t="s">
        <v>129</v>
      </c>
      <c r="AY1783" s="26"/>
      <c r="AZ1783" s="26" t="s">
        <v>4664</v>
      </c>
      <c r="BA1783" s="41"/>
    </row>
    <row r="1784" spans="1:53" ht="16.05" customHeight="1" x14ac:dyDescent="0.3">
      <c r="A1784" s="23">
        <v>2016</v>
      </c>
      <c r="B1784" s="24" t="s">
        <v>218</v>
      </c>
      <c r="C1784" s="24" t="s">
        <v>426</v>
      </c>
      <c r="D1784" s="24" t="s">
        <v>3183</v>
      </c>
      <c r="E1784" s="25">
        <v>42713</v>
      </c>
      <c r="F1784" s="38">
        <v>0.40915752314814813</v>
      </c>
      <c r="G1784" s="25">
        <v>42713</v>
      </c>
      <c r="H1784" s="38">
        <v>0.70082175925925927</v>
      </c>
      <c r="I1784" s="34" t="s">
        <v>6252</v>
      </c>
      <c r="J1784" s="43">
        <v>5.3440000000000003</v>
      </c>
      <c r="K1784" s="43">
        <v>96.144000000000005</v>
      </c>
      <c r="L1784" s="56">
        <v>83.9</v>
      </c>
      <c r="M1784" s="43">
        <v>4.79</v>
      </c>
      <c r="N1784" s="43"/>
      <c r="O1784" s="57"/>
      <c r="P1784" s="57">
        <v>4.7</v>
      </c>
      <c r="Q1784" s="57">
        <v>4.4000000000000004</v>
      </c>
      <c r="R1784" s="57">
        <v>5</v>
      </c>
      <c r="S1784" s="67" t="s">
        <v>5110</v>
      </c>
      <c r="T1784" s="26"/>
      <c r="U1784" s="24" t="s">
        <v>867</v>
      </c>
      <c r="V1784" s="58"/>
      <c r="W1784" s="58"/>
      <c r="X1784" s="26">
        <v>0</v>
      </c>
      <c r="Y1784" s="26">
        <v>0</v>
      </c>
      <c r="Z1784" s="26">
        <v>0</v>
      </c>
      <c r="AA1784" s="26"/>
      <c r="AB1784" s="58"/>
      <c r="AC1784" s="24"/>
      <c r="AD1784" s="26"/>
      <c r="AE1784" s="26">
        <v>1</v>
      </c>
      <c r="AF1784" s="26"/>
      <c r="AG1784" s="26"/>
      <c r="AH1784" s="26"/>
      <c r="AI1784" s="26"/>
      <c r="AJ1784" s="26" t="s">
        <v>3599</v>
      </c>
      <c r="AK1784" s="24"/>
      <c r="AL1784" s="24" t="s">
        <v>4663</v>
      </c>
      <c r="AM1784" s="26"/>
      <c r="AN1784" s="26"/>
      <c r="AO1784" s="26"/>
      <c r="AP1784" s="26"/>
      <c r="AQ1784" s="26"/>
      <c r="AR1784" s="26" t="s">
        <v>129</v>
      </c>
      <c r="AS1784" s="26"/>
      <c r="AT1784" s="26"/>
      <c r="AU1784" s="26" t="s">
        <v>128</v>
      </c>
      <c r="AV1784" s="26" t="s">
        <v>128</v>
      </c>
      <c r="AW1784" s="26" t="s">
        <v>128</v>
      </c>
      <c r="AX1784" s="26" t="s">
        <v>129</v>
      </c>
      <c r="AY1784" s="26"/>
      <c r="AZ1784" s="26" t="s">
        <v>4662</v>
      </c>
      <c r="BA1784" s="41"/>
    </row>
    <row r="1785" spans="1:53" ht="16.05" customHeight="1" x14ac:dyDescent="0.3">
      <c r="A1785" s="23">
        <v>2016</v>
      </c>
      <c r="B1785" s="24" t="s">
        <v>159</v>
      </c>
      <c r="C1785" s="24" t="s">
        <v>518</v>
      </c>
      <c r="D1785" s="24" t="s">
        <v>4665</v>
      </c>
      <c r="E1785" s="25">
        <v>42713</v>
      </c>
      <c r="F1785" s="38">
        <v>0.53960914351851852</v>
      </c>
      <c r="G1785" s="22">
        <v>42713</v>
      </c>
      <c r="H1785" s="37">
        <v>0.58127314814814812</v>
      </c>
      <c r="I1785" s="34" t="s">
        <v>6250</v>
      </c>
      <c r="J1785" s="43">
        <v>43.529000000000003</v>
      </c>
      <c r="K1785" s="43">
        <v>16.395</v>
      </c>
      <c r="L1785" s="56">
        <v>29.5</v>
      </c>
      <c r="M1785" s="43">
        <v>4.79</v>
      </c>
      <c r="N1785" s="43"/>
      <c r="O1785" s="57"/>
      <c r="P1785" s="57">
        <v>4.7</v>
      </c>
      <c r="Q1785" s="57">
        <v>3.5</v>
      </c>
      <c r="R1785" s="57">
        <v>4.5999999999999996</v>
      </c>
      <c r="S1785" s="67" t="s">
        <v>5110</v>
      </c>
      <c r="T1785" s="26" t="s">
        <v>139</v>
      </c>
      <c r="U1785" s="24" t="s">
        <v>867</v>
      </c>
      <c r="V1785" s="58"/>
      <c r="W1785" s="58"/>
      <c r="X1785" s="26">
        <v>0</v>
      </c>
      <c r="Y1785" s="26">
        <v>0</v>
      </c>
      <c r="Z1785" s="26">
        <v>0</v>
      </c>
      <c r="AA1785" s="26"/>
      <c r="AB1785" s="58"/>
      <c r="AC1785" s="24"/>
      <c r="AD1785" s="26" t="s">
        <v>1050</v>
      </c>
      <c r="AE1785" s="26">
        <v>0</v>
      </c>
      <c r="AF1785" s="26"/>
      <c r="AG1785" s="26"/>
      <c r="AH1785" s="26"/>
      <c r="AI1785" s="26"/>
      <c r="AJ1785" s="26" t="s">
        <v>1631</v>
      </c>
      <c r="AK1785" s="24"/>
      <c r="AL1785" s="24"/>
      <c r="AM1785" s="26"/>
      <c r="AN1785" s="26"/>
      <c r="AO1785" s="26"/>
      <c r="AP1785" s="26"/>
      <c r="AQ1785" s="26"/>
      <c r="AR1785" s="26" t="s">
        <v>129</v>
      </c>
      <c r="AS1785" s="26"/>
      <c r="AT1785" s="26"/>
      <c r="AU1785" s="26" t="s">
        <v>128</v>
      </c>
      <c r="AV1785" s="26" t="s">
        <v>128</v>
      </c>
      <c r="AW1785" s="26" t="s">
        <v>128</v>
      </c>
      <c r="AX1785" s="26" t="s">
        <v>129</v>
      </c>
      <c r="AY1785" s="26"/>
      <c r="AZ1785" s="26" t="s">
        <v>4666</v>
      </c>
      <c r="BA1785" s="41"/>
    </row>
    <row r="1786" spans="1:53" ht="16.05" customHeight="1" x14ac:dyDescent="0.3">
      <c r="A1786" s="23">
        <v>2016</v>
      </c>
      <c r="B1786" s="24" t="s">
        <v>590</v>
      </c>
      <c r="C1786" s="24" t="s">
        <v>590</v>
      </c>
      <c r="D1786" s="24" t="s">
        <v>4667</v>
      </c>
      <c r="E1786" s="25">
        <v>42716</v>
      </c>
      <c r="F1786" s="38">
        <v>0.10496412037037038</v>
      </c>
      <c r="G1786" s="22">
        <v>42716</v>
      </c>
      <c r="H1786" s="37">
        <v>0.47996527777777781</v>
      </c>
      <c r="I1786" s="34" t="s">
        <v>6250</v>
      </c>
      <c r="J1786" s="43">
        <v>53.85</v>
      </c>
      <c r="K1786" s="43">
        <v>125.64</v>
      </c>
      <c r="L1786" s="56">
        <v>20.5</v>
      </c>
      <c r="M1786" s="35">
        <v>4.7809999999999997</v>
      </c>
      <c r="N1786" s="43"/>
      <c r="O1786" s="57"/>
      <c r="P1786" s="57">
        <v>4.5999999999999996</v>
      </c>
      <c r="Q1786" s="57"/>
      <c r="R1786" s="57">
        <v>4.4000000000000004</v>
      </c>
      <c r="S1786" s="24" t="s">
        <v>5525</v>
      </c>
      <c r="T1786" s="26"/>
      <c r="U1786" s="24" t="s">
        <v>867</v>
      </c>
      <c r="V1786" s="58"/>
      <c r="W1786" s="58"/>
      <c r="X1786" s="26">
        <v>0</v>
      </c>
      <c r="Y1786" s="26">
        <v>0</v>
      </c>
      <c r="Z1786" s="26">
        <v>0</v>
      </c>
      <c r="AA1786" s="26"/>
      <c r="AB1786" s="58"/>
      <c r="AC1786" s="24"/>
      <c r="AD1786" s="26">
        <v>1</v>
      </c>
      <c r="AE1786" s="26">
        <v>0</v>
      </c>
      <c r="AF1786" s="26"/>
      <c r="AG1786" s="26"/>
      <c r="AH1786" s="26"/>
      <c r="AI1786" s="26"/>
      <c r="AJ1786" s="26" t="s">
        <v>1631</v>
      </c>
      <c r="AK1786" s="24"/>
      <c r="AL1786" s="24"/>
      <c r="AM1786" s="26"/>
      <c r="AN1786" s="26"/>
      <c r="AO1786" s="26"/>
      <c r="AP1786" s="26"/>
      <c r="AQ1786" s="26"/>
      <c r="AR1786" s="26" t="s">
        <v>129</v>
      </c>
      <c r="AS1786" s="26"/>
      <c r="AT1786" s="26"/>
      <c r="AU1786" s="26" t="s">
        <v>128</v>
      </c>
      <c r="AV1786" s="26" t="s">
        <v>128</v>
      </c>
      <c r="AW1786" s="26" t="s">
        <v>128</v>
      </c>
      <c r="AX1786" s="26" t="s">
        <v>129</v>
      </c>
      <c r="AY1786" s="26"/>
      <c r="AZ1786" s="26" t="s">
        <v>4668</v>
      </c>
      <c r="BA1786" s="41"/>
    </row>
    <row r="1787" spans="1:53" ht="16.05" customHeight="1" x14ac:dyDescent="0.3">
      <c r="A1787" s="23">
        <v>2016</v>
      </c>
      <c r="B1787" s="24" t="s">
        <v>269</v>
      </c>
      <c r="C1787" s="24" t="s">
        <v>500</v>
      </c>
      <c r="D1787" s="24" t="s">
        <v>3324</v>
      </c>
      <c r="E1787" s="25">
        <v>42716</v>
      </c>
      <c r="F1787" s="38">
        <v>0.66250231481481481</v>
      </c>
      <c r="G1787" s="25">
        <v>42716</v>
      </c>
      <c r="H1787" s="38">
        <v>0.45416666666666666</v>
      </c>
      <c r="I1787" s="34" t="s">
        <v>6252</v>
      </c>
      <c r="J1787" s="43">
        <v>0.84</v>
      </c>
      <c r="K1787" s="43">
        <v>-80.010000000000005</v>
      </c>
      <c r="L1787" s="56">
        <v>12</v>
      </c>
      <c r="M1787" s="35">
        <v>5.1159999999999997</v>
      </c>
      <c r="N1787" s="43"/>
      <c r="O1787" s="57"/>
      <c r="P1787" s="57">
        <v>5</v>
      </c>
      <c r="Q1787" s="57"/>
      <c r="R1787" s="57">
        <v>5.0999999999999996</v>
      </c>
      <c r="S1787" s="24" t="s">
        <v>5350</v>
      </c>
      <c r="T1787" s="26"/>
      <c r="U1787" s="24" t="s">
        <v>867</v>
      </c>
      <c r="V1787" s="58"/>
      <c r="W1787" s="58"/>
      <c r="X1787" s="26">
        <v>0</v>
      </c>
      <c r="Y1787" s="26">
        <v>0</v>
      </c>
      <c r="Z1787" s="26">
        <v>1</v>
      </c>
      <c r="AA1787" s="26"/>
      <c r="AB1787" s="58"/>
      <c r="AC1787" s="24"/>
      <c r="AD1787" s="26">
        <v>1</v>
      </c>
      <c r="AE1787" s="26">
        <v>0</v>
      </c>
      <c r="AF1787" s="26"/>
      <c r="AG1787" s="26"/>
      <c r="AH1787" s="26"/>
      <c r="AI1787" s="26"/>
      <c r="AJ1787" s="26" t="s">
        <v>3599</v>
      </c>
      <c r="AK1787" s="24" t="s">
        <v>290</v>
      </c>
      <c r="AL1787" s="24" t="s">
        <v>4670</v>
      </c>
      <c r="AM1787" s="26"/>
      <c r="AN1787" s="26"/>
      <c r="AO1787" s="26"/>
      <c r="AP1787" s="26"/>
      <c r="AQ1787" s="26"/>
      <c r="AR1787" s="26" t="s">
        <v>129</v>
      </c>
      <c r="AS1787" s="26"/>
      <c r="AT1787" s="26"/>
      <c r="AU1787" s="26" t="s">
        <v>128</v>
      </c>
      <c r="AV1787" s="26" t="s">
        <v>128</v>
      </c>
      <c r="AW1787" s="26" t="s">
        <v>128</v>
      </c>
      <c r="AX1787" s="26" t="s">
        <v>129</v>
      </c>
      <c r="AY1787" s="26"/>
      <c r="AZ1787" s="26" t="s">
        <v>4669</v>
      </c>
      <c r="BA1787" s="41"/>
    </row>
    <row r="1788" spans="1:53" ht="16.05" customHeight="1" x14ac:dyDescent="0.3">
      <c r="A1788" s="23">
        <v>2016</v>
      </c>
      <c r="B1788" s="24" t="s">
        <v>123</v>
      </c>
      <c r="C1788" s="24" t="s">
        <v>901</v>
      </c>
      <c r="D1788" s="24" t="s">
        <v>4168</v>
      </c>
      <c r="E1788" s="25">
        <v>42717</v>
      </c>
      <c r="F1788" s="38">
        <v>2.2946296296296298E-2</v>
      </c>
      <c r="G1788" s="22">
        <v>42717</v>
      </c>
      <c r="H1788" s="37">
        <v>0.18961805555555555</v>
      </c>
      <c r="I1788" s="34" t="s">
        <v>6250</v>
      </c>
      <c r="J1788" s="43">
        <v>40.951000000000001</v>
      </c>
      <c r="K1788" s="43">
        <v>48.646999999999998</v>
      </c>
      <c r="L1788" s="56">
        <v>44.9</v>
      </c>
      <c r="M1788" s="43">
        <v>4.5599999999999996</v>
      </c>
      <c r="N1788" s="43"/>
      <c r="O1788" s="57"/>
      <c r="P1788" s="57">
        <v>4.5</v>
      </c>
      <c r="Q1788" s="57"/>
      <c r="R1788" s="57">
        <v>4.4000000000000004</v>
      </c>
      <c r="S1788" s="67" t="s">
        <v>5110</v>
      </c>
      <c r="T1788" s="26"/>
      <c r="U1788" s="24" t="s">
        <v>867</v>
      </c>
      <c r="V1788" s="58"/>
      <c r="W1788" s="58"/>
      <c r="X1788" s="26">
        <v>0</v>
      </c>
      <c r="Y1788" s="26">
        <v>0</v>
      </c>
      <c r="Z1788" s="26">
        <v>0</v>
      </c>
      <c r="AA1788" s="26"/>
      <c r="AB1788" s="58"/>
      <c r="AC1788" s="24"/>
      <c r="AD1788" s="26" t="s">
        <v>3483</v>
      </c>
      <c r="AE1788" s="26">
        <v>0</v>
      </c>
      <c r="AF1788" s="26"/>
      <c r="AG1788" s="26"/>
      <c r="AH1788" s="26"/>
      <c r="AI1788" s="26"/>
      <c r="AJ1788" s="26" t="s">
        <v>1631</v>
      </c>
      <c r="AK1788" s="24"/>
      <c r="AL1788" s="24"/>
      <c r="AM1788" s="26"/>
      <c r="AN1788" s="26"/>
      <c r="AO1788" s="26"/>
      <c r="AP1788" s="26"/>
      <c r="AQ1788" s="26"/>
      <c r="AR1788" s="26" t="s">
        <v>129</v>
      </c>
      <c r="AS1788" s="26"/>
      <c r="AT1788" s="26"/>
      <c r="AU1788" s="26" t="s">
        <v>128</v>
      </c>
      <c r="AV1788" s="26" t="s">
        <v>128</v>
      </c>
      <c r="AW1788" s="26" t="s">
        <v>128</v>
      </c>
      <c r="AX1788" s="26" t="s">
        <v>129</v>
      </c>
      <c r="AY1788" s="26"/>
      <c r="AZ1788" s="26" t="s">
        <v>4671</v>
      </c>
      <c r="BA1788" s="41"/>
    </row>
    <row r="1789" spans="1:53" ht="16.05" customHeight="1" x14ac:dyDescent="0.3">
      <c r="A1789" s="23">
        <v>2016</v>
      </c>
      <c r="B1789" s="24" t="s">
        <v>130</v>
      </c>
      <c r="C1789" s="24" t="s">
        <v>131</v>
      </c>
      <c r="D1789" s="24" t="s">
        <v>253</v>
      </c>
      <c r="E1789" s="25">
        <v>42718</v>
      </c>
      <c r="F1789" s="38">
        <v>0.34343171296296293</v>
      </c>
      <c r="G1789" s="22">
        <v>42718</v>
      </c>
      <c r="H1789" s="37">
        <v>0.67675925925925917</v>
      </c>
      <c r="I1789" s="34" t="s">
        <v>6250</v>
      </c>
      <c r="J1789" s="43">
        <v>38.700000000000003</v>
      </c>
      <c r="K1789" s="43">
        <v>90.18</v>
      </c>
      <c r="L1789" s="56">
        <v>24.6</v>
      </c>
      <c r="M1789" s="35">
        <v>4.9560000000000004</v>
      </c>
      <c r="N1789" s="43"/>
      <c r="O1789" s="57"/>
      <c r="P1789" s="57">
        <v>5.0999999999999996</v>
      </c>
      <c r="Q1789" s="57"/>
      <c r="R1789" s="57">
        <v>5</v>
      </c>
      <c r="S1789" s="24" t="s">
        <v>5365</v>
      </c>
      <c r="T1789" s="26"/>
      <c r="U1789" s="24" t="s">
        <v>867</v>
      </c>
      <c r="V1789" s="58"/>
      <c r="W1789" s="58"/>
      <c r="X1789" s="26">
        <v>0</v>
      </c>
      <c r="Y1789" s="26">
        <v>0</v>
      </c>
      <c r="Z1789" s="26">
        <v>0</v>
      </c>
      <c r="AA1789" s="26"/>
      <c r="AB1789" s="58"/>
      <c r="AC1789" s="24"/>
      <c r="AD1789" s="26">
        <v>100</v>
      </c>
      <c r="AE1789" s="26">
        <v>30</v>
      </c>
      <c r="AF1789" s="26"/>
      <c r="AG1789" s="26"/>
      <c r="AH1789" s="26"/>
      <c r="AI1789" s="26"/>
      <c r="AJ1789" s="26" t="s">
        <v>1631</v>
      </c>
      <c r="AK1789" s="24"/>
      <c r="AL1789" s="24"/>
      <c r="AM1789" s="26"/>
      <c r="AN1789" s="26"/>
      <c r="AO1789" s="26"/>
      <c r="AP1789" s="26"/>
      <c r="AQ1789" s="26"/>
      <c r="AR1789" s="26" t="s">
        <v>129</v>
      </c>
      <c r="AS1789" s="26"/>
      <c r="AT1789" s="26"/>
      <c r="AU1789" s="26" t="s">
        <v>128</v>
      </c>
      <c r="AV1789" s="26" t="s">
        <v>128</v>
      </c>
      <c r="AW1789" s="26" t="s">
        <v>128</v>
      </c>
      <c r="AX1789" s="26" t="s">
        <v>129</v>
      </c>
      <c r="AY1789" s="26"/>
      <c r="AZ1789" s="26" t="s">
        <v>4672</v>
      </c>
      <c r="BA1789" s="41"/>
    </row>
    <row r="1790" spans="1:53" ht="16.05" customHeight="1" x14ac:dyDescent="0.3">
      <c r="A1790" s="23">
        <v>2016</v>
      </c>
      <c r="B1790" s="24" t="s">
        <v>269</v>
      </c>
      <c r="C1790" s="24" t="s">
        <v>270</v>
      </c>
      <c r="D1790" s="24" t="s">
        <v>4673</v>
      </c>
      <c r="E1790" s="25">
        <v>42719</v>
      </c>
      <c r="F1790" s="38">
        <v>0.30201898148148149</v>
      </c>
      <c r="G1790" s="22">
        <v>42719</v>
      </c>
      <c r="H1790" s="37">
        <v>9.3680555555555559E-2</v>
      </c>
      <c r="I1790" s="34" t="s">
        <v>6250</v>
      </c>
      <c r="J1790" s="43">
        <v>-15.340999999999999</v>
      </c>
      <c r="K1790" s="43">
        <v>-70.73</v>
      </c>
      <c r="L1790" s="56">
        <v>33</v>
      </c>
      <c r="M1790" s="43">
        <v>4.67</v>
      </c>
      <c r="N1790" s="43"/>
      <c r="O1790" s="57"/>
      <c r="P1790" s="57">
        <v>4.5999999999999996</v>
      </c>
      <c r="Q1790" s="57">
        <v>3.6</v>
      </c>
      <c r="R1790" s="57">
        <v>4.5</v>
      </c>
      <c r="S1790" s="67" t="s">
        <v>5110</v>
      </c>
      <c r="T1790" s="26" t="s">
        <v>3611</v>
      </c>
      <c r="U1790" s="24" t="s">
        <v>867</v>
      </c>
      <c r="V1790" s="58"/>
      <c r="W1790" s="58"/>
      <c r="X1790" s="26">
        <v>0</v>
      </c>
      <c r="Y1790" s="26">
        <v>0</v>
      </c>
      <c r="Z1790" s="26">
        <v>0</v>
      </c>
      <c r="AA1790" s="26"/>
      <c r="AB1790" s="58"/>
      <c r="AC1790" s="24"/>
      <c r="AD1790" s="26" t="s">
        <v>2152</v>
      </c>
      <c r="AE1790" s="26">
        <v>19</v>
      </c>
      <c r="AF1790" s="26"/>
      <c r="AG1790" s="26"/>
      <c r="AH1790" s="26"/>
      <c r="AI1790" s="26"/>
      <c r="AJ1790" s="26" t="s">
        <v>3599</v>
      </c>
      <c r="AK1790" s="24"/>
      <c r="AL1790" s="24" t="s">
        <v>4675</v>
      </c>
      <c r="AM1790" s="26"/>
      <c r="AN1790" s="26"/>
      <c r="AO1790" s="26"/>
      <c r="AP1790" s="26"/>
      <c r="AQ1790" s="26"/>
      <c r="AR1790" s="26" t="s">
        <v>129</v>
      </c>
      <c r="AS1790" s="26"/>
      <c r="AT1790" s="26"/>
      <c r="AU1790" s="26" t="s">
        <v>128</v>
      </c>
      <c r="AV1790" s="26" t="s">
        <v>128</v>
      </c>
      <c r="AW1790" s="26" t="s">
        <v>128</v>
      </c>
      <c r="AX1790" s="26" t="s">
        <v>129</v>
      </c>
      <c r="AY1790" s="26"/>
      <c r="AZ1790" s="26" t="s">
        <v>4674</v>
      </c>
      <c r="BA1790" s="41"/>
    </row>
    <row r="1791" spans="1:53" ht="16.05" customHeight="1" x14ac:dyDescent="0.3">
      <c r="A1791" s="23">
        <v>2016</v>
      </c>
      <c r="B1791" s="24" t="s">
        <v>130</v>
      </c>
      <c r="C1791" s="24" t="s">
        <v>1185</v>
      </c>
      <c r="D1791" s="24" t="s">
        <v>4676</v>
      </c>
      <c r="E1791" s="25">
        <v>42719</v>
      </c>
      <c r="F1791" s="38">
        <v>0.59341782407407406</v>
      </c>
      <c r="G1791" s="22">
        <v>42719</v>
      </c>
      <c r="H1791" s="37">
        <v>0.92674768518518524</v>
      </c>
      <c r="I1791" s="34" t="s">
        <v>6250</v>
      </c>
      <c r="J1791" s="43">
        <v>22.85</v>
      </c>
      <c r="K1791" s="43">
        <v>121.3</v>
      </c>
      <c r="L1791" s="56">
        <v>14.1</v>
      </c>
      <c r="M1791" s="35">
        <v>4.9550000000000001</v>
      </c>
      <c r="N1791" s="43"/>
      <c r="O1791" s="57"/>
      <c r="P1791" s="57">
        <v>4.9000000000000004</v>
      </c>
      <c r="Q1791" s="57"/>
      <c r="R1791" s="57">
        <v>5.2</v>
      </c>
      <c r="S1791" s="24" t="s">
        <v>5588</v>
      </c>
      <c r="T1791" s="26"/>
      <c r="U1791" s="24" t="s">
        <v>867</v>
      </c>
      <c r="V1791" s="58"/>
      <c r="W1791" s="58"/>
      <c r="X1791" s="26">
        <v>0</v>
      </c>
      <c r="Y1791" s="26">
        <v>0</v>
      </c>
      <c r="Z1791" s="26">
        <v>0</v>
      </c>
      <c r="AA1791" s="26"/>
      <c r="AB1791" s="58"/>
      <c r="AC1791" s="24"/>
      <c r="AD1791" s="26">
        <v>1</v>
      </c>
      <c r="AE1791" s="26">
        <v>0</v>
      </c>
      <c r="AF1791" s="26"/>
      <c r="AG1791" s="26"/>
      <c r="AH1791" s="26"/>
      <c r="AI1791" s="26"/>
      <c r="AJ1791" s="26" t="s">
        <v>3493</v>
      </c>
      <c r="AK1791" s="24"/>
      <c r="AL1791" s="24" t="s">
        <v>4678</v>
      </c>
      <c r="AM1791" s="26"/>
      <c r="AN1791" s="26"/>
      <c r="AO1791" s="26"/>
      <c r="AP1791" s="26"/>
      <c r="AQ1791" s="26"/>
      <c r="AR1791" s="26" t="s">
        <v>129</v>
      </c>
      <c r="AS1791" s="26"/>
      <c r="AT1791" s="26"/>
      <c r="AU1791" s="26" t="s">
        <v>128</v>
      </c>
      <c r="AV1791" s="26" t="s">
        <v>128</v>
      </c>
      <c r="AW1791" s="26" t="s">
        <v>128</v>
      </c>
      <c r="AX1791" s="26" t="s">
        <v>129</v>
      </c>
      <c r="AY1791" s="26"/>
      <c r="AZ1791" s="26" t="s">
        <v>4677</v>
      </c>
      <c r="BA1791" s="41"/>
    </row>
    <row r="1792" spans="1:53" ht="16.05" customHeight="1" x14ac:dyDescent="0.3">
      <c r="A1792" s="23">
        <v>2016</v>
      </c>
      <c r="B1792" s="24" t="s">
        <v>153</v>
      </c>
      <c r="C1792" s="24" t="s">
        <v>860</v>
      </c>
      <c r="D1792" s="24" t="s">
        <v>4446</v>
      </c>
      <c r="E1792" s="25">
        <v>42720</v>
      </c>
      <c r="F1792" s="38">
        <v>0.28254305555555553</v>
      </c>
      <c r="G1792" s="22">
        <v>42720</v>
      </c>
      <c r="H1792" s="37">
        <v>0.32421296296296293</v>
      </c>
      <c r="I1792" s="34" t="s">
        <v>6250</v>
      </c>
      <c r="J1792" s="43">
        <v>51.500999999999998</v>
      </c>
      <c r="K1792" s="43">
        <v>16.25</v>
      </c>
      <c r="L1792" s="56">
        <v>0</v>
      </c>
      <c r="M1792" s="43">
        <v>4.5599999999999996</v>
      </c>
      <c r="N1792" s="43"/>
      <c r="O1792" s="57"/>
      <c r="P1792" s="57">
        <v>4.5</v>
      </c>
      <c r="Q1792" s="57">
        <v>4.4000000000000004</v>
      </c>
      <c r="R1792" s="57">
        <v>4.5999999999999996</v>
      </c>
      <c r="S1792" s="67" t="s">
        <v>5110</v>
      </c>
      <c r="T1792" s="26" t="s">
        <v>134</v>
      </c>
      <c r="U1792" s="24" t="s">
        <v>193</v>
      </c>
      <c r="V1792" s="58"/>
      <c r="W1792" s="58"/>
      <c r="X1792" s="26">
        <v>0</v>
      </c>
      <c r="Y1792" s="26">
        <v>0</v>
      </c>
      <c r="Z1792" s="26">
        <v>0</v>
      </c>
      <c r="AA1792" s="26"/>
      <c r="AB1792" s="58"/>
      <c r="AC1792" s="24"/>
      <c r="AD1792" s="26" t="s">
        <v>3489</v>
      </c>
      <c r="AE1792" s="26">
        <v>0</v>
      </c>
      <c r="AF1792" s="26"/>
      <c r="AG1792" s="26"/>
      <c r="AH1792" s="26"/>
      <c r="AI1792" s="26"/>
      <c r="AJ1792" s="26" t="s">
        <v>3493</v>
      </c>
      <c r="AK1792" s="24"/>
      <c r="AL1792" s="24" t="s">
        <v>4624</v>
      </c>
      <c r="AM1792" s="26"/>
      <c r="AN1792" s="26"/>
      <c r="AO1792" s="26"/>
      <c r="AP1792" s="26"/>
      <c r="AQ1792" s="26"/>
      <c r="AR1792" s="26" t="s">
        <v>129</v>
      </c>
      <c r="AS1792" s="26"/>
      <c r="AT1792" s="26"/>
      <c r="AU1792" s="26" t="s">
        <v>128</v>
      </c>
      <c r="AV1792" s="26" t="s">
        <v>128</v>
      </c>
      <c r="AW1792" s="26" t="s">
        <v>128</v>
      </c>
      <c r="AX1792" s="26" t="s">
        <v>129</v>
      </c>
      <c r="AY1792" s="26"/>
      <c r="AZ1792" s="26" t="s">
        <v>4679</v>
      </c>
      <c r="BA1792" s="41"/>
    </row>
    <row r="1793" spans="1:53" ht="15.6" customHeight="1" x14ac:dyDescent="0.3">
      <c r="A1793" s="23">
        <v>2016</v>
      </c>
      <c r="B1793" s="24" t="s">
        <v>123</v>
      </c>
      <c r="C1793" s="24" t="s">
        <v>124</v>
      </c>
      <c r="D1793" s="24" t="s">
        <v>668</v>
      </c>
      <c r="E1793" s="25">
        <v>42720</v>
      </c>
      <c r="F1793" s="38">
        <v>0.89015949074074074</v>
      </c>
      <c r="G1793" s="22">
        <v>42720</v>
      </c>
      <c r="H1793" s="37">
        <v>0.97349537037037026</v>
      </c>
      <c r="I1793" s="34" t="s">
        <v>6250</v>
      </c>
      <c r="J1793" s="43">
        <v>39.581000000000003</v>
      </c>
      <c r="K1793" s="43">
        <v>39.72</v>
      </c>
      <c r="L1793" s="56">
        <v>0</v>
      </c>
      <c r="M1793" s="43">
        <v>4.4400000000000004</v>
      </c>
      <c r="N1793" s="43"/>
      <c r="O1793" s="57"/>
      <c r="P1793" s="57">
        <v>4.4000000000000004</v>
      </c>
      <c r="Q1793" s="57">
        <v>3.6</v>
      </c>
      <c r="R1793" s="57">
        <v>4.5</v>
      </c>
      <c r="S1793" s="67" t="s">
        <v>5110</v>
      </c>
      <c r="T1793" s="26"/>
      <c r="U1793" s="24" t="s">
        <v>867</v>
      </c>
      <c r="V1793" s="58"/>
      <c r="W1793" s="58"/>
      <c r="X1793" s="26">
        <v>0</v>
      </c>
      <c r="Y1793" s="26">
        <v>0</v>
      </c>
      <c r="Z1793" s="26">
        <v>0</v>
      </c>
      <c r="AA1793" s="26"/>
      <c r="AB1793" s="58"/>
      <c r="AC1793" s="24"/>
      <c r="AD1793" s="26" t="s">
        <v>3483</v>
      </c>
      <c r="AE1793" s="26">
        <v>0</v>
      </c>
      <c r="AF1793" s="26"/>
      <c r="AG1793" s="26"/>
      <c r="AH1793" s="26"/>
      <c r="AI1793" s="26"/>
      <c r="AJ1793" s="26" t="s">
        <v>1631</v>
      </c>
      <c r="AK1793" s="24"/>
      <c r="AL1793" s="24"/>
      <c r="AM1793" s="26"/>
      <c r="AN1793" s="26"/>
      <c r="AO1793" s="26"/>
      <c r="AP1793" s="26"/>
      <c r="AQ1793" s="26"/>
      <c r="AR1793" s="26" t="s">
        <v>129</v>
      </c>
      <c r="AS1793" s="26"/>
      <c r="AT1793" s="26"/>
      <c r="AU1793" s="26" t="s">
        <v>128</v>
      </c>
      <c r="AV1793" s="26" t="s">
        <v>128</v>
      </c>
      <c r="AW1793" s="26" t="s">
        <v>128</v>
      </c>
      <c r="AX1793" s="26" t="s">
        <v>129</v>
      </c>
      <c r="AY1793" s="26"/>
      <c r="AZ1793" s="26" t="s">
        <v>4680</v>
      </c>
      <c r="BA1793" s="41"/>
    </row>
    <row r="1794" spans="1:53" ht="16.05" customHeight="1" x14ac:dyDescent="0.3">
      <c r="A1794" s="26">
        <v>2016</v>
      </c>
      <c r="B1794" s="24" t="s">
        <v>357</v>
      </c>
      <c r="C1794" s="24" t="s">
        <v>648</v>
      </c>
      <c r="D1794" s="24" t="s">
        <v>5070</v>
      </c>
      <c r="E1794" s="25">
        <v>42721</v>
      </c>
      <c r="F1794" s="38">
        <v>0.72636620370370375</v>
      </c>
      <c r="G1794" s="22">
        <v>42721</v>
      </c>
      <c r="H1794" s="37">
        <v>0.93469907407407404</v>
      </c>
      <c r="I1794" s="34" t="s">
        <v>6250</v>
      </c>
      <c r="J1794" s="26">
        <v>34.050699999999999</v>
      </c>
      <c r="K1794" s="26">
        <v>73.806200000000004</v>
      </c>
      <c r="L1794" s="26">
        <v>36.1</v>
      </c>
      <c r="M1794" s="43">
        <v>4.5599999999999996</v>
      </c>
      <c r="N1794" s="43"/>
      <c r="O1794" s="57"/>
      <c r="P1794" s="57">
        <v>4.5</v>
      </c>
      <c r="Q1794" s="57"/>
      <c r="R1794" s="57">
        <v>4.5999999999999996</v>
      </c>
      <c r="S1794" s="24" t="s">
        <v>5110</v>
      </c>
      <c r="T1794" s="26"/>
      <c r="U1794" s="24"/>
      <c r="V1794" s="26"/>
      <c r="W1794" s="26"/>
      <c r="X1794" s="26">
        <v>0</v>
      </c>
      <c r="Y1794" s="26">
        <v>0</v>
      </c>
      <c r="Z1794" s="26">
        <v>1</v>
      </c>
      <c r="AA1794" s="26"/>
      <c r="AB1794" s="26"/>
      <c r="AC1794" s="24"/>
      <c r="AD1794" s="26" t="s">
        <v>2152</v>
      </c>
      <c r="AE1794" s="26" t="s">
        <v>232</v>
      </c>
      <c r="AF1794" s="26"/>
      <c r="AG1794" s="26"/>
      <c r="AH1794" s="26"/>
      <c r="AI1794" s="26"/>
      <c r="AJ1794" s="26" t="s">
        <v>1631</v>
      </c>
      <c r="AK1794" s="26"/>
      <c r="AL1794" s="24"/>
      <c r="AM1794" s="41"/>
      <c r="AN1794" s="41"/>
      <c r="AO1794" s="41"/>
      <c r="AP1794" s="41"/>
      <c r="AQ1794" s="41"/>
      <c r="AR1794" s="26" t="s">
        <v>129</v>
      </c>
      <c r="AS1794" s="26"/>
      <c r="AT1794" s="26"/>
      <c r="AU1794" s="26" t="s">
        <v>128</v>
      </c>
      <c r="AV1794" s="26" t="s">
        <v>128</v>
      </c>
      <c r="AW1794" s="26" t="s">
        <v>128</v>
      </c>
      <c r="AX1794" s="26" t="s">
        <v>129</v>
      </c>
      <c r="AY1794" s="26"/>
      <c r="AZ1794" s="26" t="s">
        <v>5042</v>
      </c>
      <c r="BA1794" s="26"/>
    </row>
    <row r="1795" spans="1:53" ht="16.05" customHeight="1" x14ac:dyDescent="0.3">
      <c r="A1795" s="23">
        <v>2016</v>
      </c>
      <c r="B1795" s="24" t="s">
        <v>130</v>
      </c>
      <c r="C1795" s="24" t="s">
        <v>131</v>
      </c>
      <c r="D1795" s="24" t="s">
        <v>256</v>
      </c>
      <c r="E1795" s="25">
        <v>42722</v>
      </c>
      <c r="F1795" s="38">
        <v>0.13113657407407406</v>
      </c>
      <c r="G1795" s="22">
        <v>42722</v>
      </c>
      <c r="H1795" s="37">
        <v>0.46446759259259257</v>
      </c>
      <c r="I1795" s="34" t="s">
        <v>6250</v>
      </c>
      <c r="J1795" s="43">
        <v>37.642000000000003</v>
      </c>
      <c r="K1795" s="43">
        <v>112.71599999999999</v>
      </c>
      <c r="L1795" s="56">
        <v>23.9</v>
      </c>
      <c r="M1795" s="43">
        <v>4.4400000000000004</v>
      </c>
      <c r="N1795" s="43"/>
      <c r="O1795" s="57"/>
      <c r="P1795" s="57">
        <v>4.4000000000000004</v>
      </c>
      <c r="Q1795" s="57">
        <v>3.6</v>
      </c>
      <c r="R1795" s="57">
        <v>4.3</v>
      </c>
      <c r="S1795" s="67" t="s">
        <v>5110</v>
      </c>
      <c r="T1795" s="26"/>
      <c r="U1795" s="24" t="s">
        <v>867</v>
      </c>
      <c r="V1795" s="58"/>
      <c r="W1795" s="58"/>
      <c r="X1795" s="26">
        <v>0</v>
      </c>
      <c r="Y1795" s="26">
        <v>0</v>
      </c>
      <c r="Z1795" s="26">
        <v>0</v>
      </c>
      <c r="AA1795" s="26"/>
      <c r="AB1795" s="58"/>
      <c r="AC1795" s="24"/>
      <c r="AD1795" s="26" t="s">
        <v>3489</v>
      </c>
      <c r="AE1795" s="26">
        <v>0</v>
      </c>
      <c r="AF1795" s="26"/>
      <c r="AG1795" s="26"/>
      <c r="AH1795" s="26"/>
      <c r="AI1795" s="26"/>
      <c r="AJ1795" s="26" t="s">
        <v>1631</v>
      </c>
      <c r="AK1795" s="24"/>
      <c r="AL1795" s="24"/>
      <c r="AM1795" s="26"/>
      <c r="AN1795" s="26"/>
      <c r="AO1795" s="26"/>
      <c r="AP1795" s="26"/>
      <c r="AQ1795" s="26"/>
      <c r="AR1795" s="26" t="s">
        <v>129</v>
      </c>
      <c r="AS1795" s="26"/>
      <c r="AT1795" s="26"/>
      <c r="AU1795" s="26" t="s">
        <v>128</v>
      </c>
      <c r="AV1795" s="26" t="s">
        <v>128</v>
      </c>
      <c r="AW1795" s="26" t="s">
        <v>128</v>
      </c>
      <c r="AX1795" s="26" t="s">
        <v>129</v>
      </c>
      <c r="AY1795" s="26"/>
      <c r="AZ1795" s="26" t="s">
        <v>4681</v>
      </c>
      <c r="BA1795" s="41"/>
    </row>
    <row r="1796" spans="1:53" ht="16.05" customHeight="1" x14ac:dyDescent="0.3">
      <c r="A1796" s="23">
        <v>2016</v>
      </c>
      <c r="B1796" s="27" t="s">
        <v>269</v>
      </c>
      <c r="C1796" s="27" t="s">
        <v>500</v>
      </c>
      <c r="D1796" s="27" t="s">
        <v>3324</v>
      </c>
      <c r="E1796" s="28" t="s">
        <v>3325</v>
      </c>
      <c r="F1796" s="36">
        <v>0.29975694444444445</v>
      </c>
      <c r="G1796" s="22">
        <v>42723</v>
      </c>
      <c r="H1796" s="37">
        <v>9.1423611111111122E-2</v>
      </c>
      <c r="I1796" s="34" t="s">
        <v>6250</v>
      </c>
      <c r="J1796" s="35">
        <v>0.875</v>
      </c>
      <c r="K1796" s="35">
        <v>-79.707999999999998</v>
      </c>
      <c r="L1796" s="42">
        <v>10</v>
      </c>
      <c r="M1796" s="35">
        <v>5.4880000000000004</v>
      </c>
      <c r="N1796" s="43">
        <v>5.4</v>
      </c>
      <c r="O1796" s="44"/>
      <c r="P1796" s="44">
        <v>5.4</v>
      </c>
      <c r="Q1796" s="44">
        <v>4.9000000000000004</v>
      </c>
      <c r="R1796" s="44"/>
      <c r="S1796" s="24" t="s">
        <v>5342</v>
      </c>
      <c r="T1796" s="23" t="s">
        <v>139</v>
      </c>
      <c r="U1796" s="27"/>
      <c r="V1796" s="46">
        <v>380000</v>
      </c>
      <c r="W1796" s="47"/>
      <c r="X1796" s="23">
        <v>3</v>
      </c>
      <c r="Y1796" s="23">
        <v>0</v>
      </c>
      <c r="Z1796" s="23">
        <v>47</v>
      </c>
      <c r="AA1796" s="23"/>
      <c r="AB1796" s="47"/>
      <c r="AC1796" s="27" t="s">
        <v>959</v>
      </c>
      <c r="AD1796" s="50" t="s">
        <v>6312</v>
      </c>
      <c r="AE1796" s="50" t="s">
        <v>6313</v>
      </c>
      <c r="AF1796" s="23" t="s">
        <v>141</v>
      </c>
      <c r="AG1796" s="23" t="s">
        <v>129</v>
      </c>
      <c r="AH1796" s="23"/>
      <c r="AI1796" s="23"/>
      <c r="AJ1796" s="26" t="s">
        <v>3599</v>
      </c>
      <c r="AK1796" s="24" t="s">
        <v>102</v>
      </c>
      <c r="AL1796" s="27" t="s">
        <v>6314</v>
      </c>
      <c r="AM1796" s="23"/>
      <c r="AN1796" s="23"/>
      <c r="AO1796" s="23"/>
      <c r="AP1796" s="23"/>
      <c r="AQ1796" s="23" t="s">
        <v>129</v>
      </c>
      <c r="AR1796" s="23"/>
      <c r="AS1796" s="23" t="s">
        <v>129</v>
      </c>
      <c r="AT1796" s="23"/>
      <c r="AU1796" s="23" t="s">
        <v>129</v>
      </c>
      <c r="AV1796" s="23" t="s">
        <v>128</v>
      </c>
      <c r="AW1796" s="23" t="s">
        <v>128</v>
      </c>
      <c r="AX1796" s="23" t="s">
        <v>129</v>
      </c>
      <c r="AY1796" s="23"/>
      <c r="AZ1796" s="23" t="s">
        <v>3326</v>
      </c>
      <c r="BA1796" s="45" t="s">
        <v>6315</v>
      </c>
    </row>
    <row r="1797" spans="1:53" ht="16.05" customHeight="1" x14ac:dyDescent="0.3">
      <c r="A1797" s="23">
        <v>2016</v>
      </c>
      <c r="B1797" s="24" t="s">
        <v>130</v>
      </c>
      <c r="C1797" s="24" t="s">
        <v>131</v>
      </c>
      <c r="D1797" s="24" t="s">
        <v>4565</v>
      </c>
      <c r="E1797" s="25">
        <v>42731</v>
      </c>
      <c r="F1797" s="38">
        <v>1.218402777777778E-2</v>
      </c>
      <c r="G1797" s="22">
        <v>42731</v>
      </c>
      <c r="H1797" s="37">
        <v>0.34552083333333333</v>
      </c>
      <c r="I1797" s="34" t="s">
        <v>6250</v>
      </c>
      <c r="J1797" s="43">
        <v>29.41</v>
      </c>
      <c r="K1797" s="43">
        <v>105.85</v>
      </c>
      <c r="L1797" s="56">
        <v>12</v>
      </c>
      <c r="M1797" s="35">
        <v>4.7590000000000003</v>
      </c>
      <c r="N1797" s="43"/>
      <c r="O1797" s="57"/>
      <c r="P1797" s="57">
        <v>4.9000000000000004</v>
      </c>
      <c r="Q1797" s="57"/>
      <c r="R1797" s="57">
        <v>4.8</v>
      </c>
      <c r="S1797" s="24" t="s">
        <v>5589</v>
      </c>
      <c r="T1797" s="26"/>
      <c r="U1797" s="24" t="s">
        <v>867</v>
      </c>
      <c r="V1797" s="58"/>
      <c r="W1797" s="58"/>
      <c r="X1797" s="26">
        <v>0</v>
      </c>
      <c r="Y1797" s="26">
        <v>0</v>
      </c>
      <c r="Z1797" s="26">
        <v>2</v>
      </c>
      <c r="AA1797" s="26"/>
      <c r="AB1797" s="58"/>
      <c r="AC1797" s="24"/>
      <c r="AD1797" s="26">
        <v>409</v>
      </c>
      <c r="AE1797" s="26">
        <v>12</v>
      </c>
      <c r="AF1797" s="26"/>
      <c r="AG1797" s="26"/>
      <c r="AH1797" s="26"/>
      <c r="AI1797" s="26"/>
      <c r="AJ1797" s="26" t="s">
        <v>3476</v>
      </c>
      <c r="AK1797" s="24"/>
      <c r="AL1797" s="24" t="s">
        <v>4683</v>
      </c>
      <c r="AM1797" s="26"/>
      <c r="AN1797" s="26"/>
      <c r="AO1797" s="26"/>
      <c r="AP1797" s="26"/>
      <c r="AQ1797" s="26"/>
      <c r="AR1797" s="26" t="s">
        <v>129</v>
      </c>
      <c r="AS1797" s="26"/>
      <c r="AT1797" s="26"/>
      <c r="AU1797" s="26" t="s">
        <v>128</v>
      </c>
      <c r="AV1797" s="26" t="s">
        <v>128</v>
      </c>
      <c r="AW1797" s="26" t="s">
        <v>128</v>
      </c>
      <c r="AX1797" s="26" t="s">
        <v>129</v>
      </c>
      <c r="AY1797" s="26"/>
      <c r="AZ1797" s="26" t="s">
        <v>4682</v>
      </c>
      <c r="BA1797" s="41"/>
    </row>
    <row r="1798" spans="1:53" ht="16.05" customHeight="1" x14ac:dyDescent="0.3">
      <c r="A1798" s="23">
        <v>2016</v>
      </c>
      <c r="B1798" s="24" t="s">
        <v>187</v>
      </c>
      <c r="C1798" s="24" t="s">
        <v>188</v>
      </c>
      <c r="D1798" s="24" t="s">
        <v>3482</v>
      </c>
      <c r="E1798" s="25">
        <v>42731</v>
      </c>
      <c r="F1798" s="38">
        <v>0.52882164351851857</v>
      </c>
      <c r="G1798" s="22">
        <v>42731</v>
      </c>
      <c r="H1798" s="37">
        <v>0.67465277777777777</v>
      </c>
      <c r="I1798" s="34" t="s">
        <v>6250</v>
      </c>
      <c r="J1798" s="43">
        <v>28.196999999999999</v>
      </c>
      <c r="K1798" s="43">
        <v>57.249000000000002</v>
      </c>
      <c r="L1798" s="56">
        <v>39.299999999999997</v>
      </c>
      <c r="M1798" s="43">
        <v>4.67</v>
      </c>
      <c r="N1798" s="43"/>
      <c r="O1798" s="57"/>
      <c r="P1798" s="57">
        <v>4.5999999999999996</v>
      </c>
      <c r="Q1798" s="57">
        <v>3.9</v>
      </c>
      <c r="R1798" s="57">
        <v>4.7</v>
      </c>
      <c r="S1798" s="67" t="s">
        <v>5110</v>
      </c>
      <c r="T1798" s="26"/>
      <c r="U1798" s="24" t="s">
        <v>867</v>
      </c>
      <c r="V1798" s="58"/>
      <c r="W1798" s="58"/>
      <c r="X1798" s="26">
        <v>0</v>
      </c>
      <c r="Y1798" s="26">
        <v>0</v>
      </c>
      <c r="Z1798" s="26">
        <v>0</v>
      </c>
      <c r="AA1798" s="26"/>
      <c r="AB1798" s="58"/>
      <c r="AC1798" s="24"/>
      <c r="AD1798" s="26" t="s">
        <v>3483</v>
      </c>
      <c r="AE1798" s="26">
        <v>0</v>
      </c>
      <c r="AF1798" s="26"/>
      <c r="AG1798" s="26"/>
      <c r="AH1798" s="26"/>
      <c r="AI1798" s="26"/>
      <c r="AJ1798" s="26" t="s">
        <v>1631</v>
      </c>
      <c r="AK1798" s="24" t="s">
        <v>102</v>
      </c>
      <c r="AL1798" s="24"/>
      <c r="AM1798" s="26"/>
      <c r="AN1798" s="26"/>
      <c r="AO1798" s="26"/>
      <c r="AP1798" s="26"/>
      <c r="AQ1798" s="26"/>
      <c r="AR1798" s="26" t="s">
        <v>129</v>
      </c>
      <c r="AS1798" s="26"/>
      <c r="AT1798" s="26"/>
      <c r="AU1798" s="26" t="s">
        <v>128</v>
      </c>
      <c r="AV1798" s="26" t="s">
        <v>128</v>
      </c>
      <c r="AW1798" s="26" t="s">
        <v>128</v>
      </c>
      <c r="AX1798" s="26" t="s">
        <v>129</v>
      </c>
      <c r="AY1798" s="26"/>
      <c r="AZ1798" s="26" t="s">
        <v>4684</v>
      </c>
      <c r="BA1798" s="41"/>
    </row>
    <row r="1799" spans="1:53" ht="16.05" customHeight="1" x14ac:dyDescent="0.3">
      <c r="A1799" s="23">
        <v>2016</v>
      </c>
      <c r="B1799" s="24" t="s">
        <v>187</v>
      </c>
      <c r="C1799" s="24" t="s">
        <v>188</v>
      </c>
      <c r="D1799" s="24" t="s">
        <v>4685</v>
      </c>
      <c r="E1799" s="25">
        <v>42731</v>
      </c>
      <c r="F1799" s="38">
        <v>0.87249189814814809</v>
      </c>
      <c r="G1799" s="22">
        <v>42732</v>
      </c>
      <c r="H1799" s="37">
        <v>1.832175925925926E-2</v>
      </c>
      <c r="I1799" s="34" t="s">
        <v>6250</v>
      </c>
      <c r="J1799" s="43">
        <v>37.04</v>
      </c>
      <c r="K1799" s="43">
        <v>55.76</v>
      </c>
      <c r="L1799" s="56">
        <v>13</v>
      </c>
      <c r="M1799" s="35">
        <v>4.7619999999999996</v>
      </c>
      <c r="N1799" s="43"/>
      <c r="O1799" s="57"/>
      <c r="P1799" s="57"/>
      <c r="Q1799" s="57"/>
      <c r="R1799" s="57">
        <v>4.9000000000000004</v>
      </c>
      <c r="S1799" s="24" t="s">
        <v>5589</v>
      </c>
      <c r="T1799" s="26"/>
      <c r="U1799" s="24" t="s">
        <v>867</v>
      </c>
      <c r="V1799" s="58"/>
      <c r="W1799" s="58"/>
      <c r="X1799" s="26">
        <v>0</v>
      </c>
      <c r="Y1799" s="26">
        <v>0</v>
      </c>
      <c r="Z1799" s="26">
        <v>0</v>
      </c>
      <c r="AA1799" s="26"/>
      <c r="AB1799" s="58"/>
      <c r="AC1799" s="24"/>
      <c r="AD1799" s="26">
        <v>898</v>
      </c>
      <c r="AE1799" s="26">
        <v>3</v>
      </c>
      <c r="AF1799" s="26"/>
      <c r="AG1799" s="26"/>
      <c r="AH1799" s="26"/>
      <c r="AI1799" s="26"/>
      <c r="AJ1799" s="26" t="s">
        <v>1631</v>
      </c>
      <c r="AK1799" s="24"/>
      <c r="AL1799" s="24"/>
      <c r="AM1799" s="26"/>
      <c r="AN1799" s="26"/>
      <c r="AO1799" s="26"/>
      <c r="AP1799" s="26"/>
      <c r="AQ1799" s="26"/>
      <c r="AR1799" s="26" t="s">
        <v>129</v>
      </c>
      <c r="AS1799" s="26"/>
      <c r="AT1799" s="26"/>
      <c r="AU1799" s="26" t="s">
        <v>128</v>
      </c>
      <c r="AV1799" s="26" t="s">
        <v>128</v>
      </c>
      <c r="AW1799" s="26" t="s">
        <v>128</v>
      </c>
      <c r="AX1799" s="26" t="s">
        <v>129</v>
      </c>
      <c r="AY1799" s="26"/>
      <c r="AZ1799" s="26" t="s">
        <v>4686</v>
      </c>
      <c r="BA1799" s="41"/>
    </row>
    <row r="1800" spans="1:53" ht="16.05" customHeight="1" x14ac:dyDescent="0.3">
      <c r="A1800" s="23">
        <v>2017</v>
      </c>
      <c r="B1800" s="24" t="s">
        <v>1089</v>
      </c>
      <c r="C1800" s="24" t="s">
        <v>1090</v>
      </c>
      <c r="D1800" s="24" t="s">
        <v>4687</v>
      </c>
      <c r="E1800" s="25">
        <v>42738</v>
      </c>
      <c r="F1800" s="38">
        <v>0.53035914351851854</v>
      </c>
      <c r="G1800" s="22">
        <v>42738</v>
      </c>
      <c r="H1800" s="37">
        <v>0.40535879629629629</v>
      </c>
      <c r="I1800" s="34" t="s">
        <v>6250</v>
      </c>
      <c r="J1800" s="43">
        <v>-3.2490000000000001</v>
      </c>
      <c r="K1800" s="43">
        <v>-43.843000000000004</v>
      </c>
      <c r="L1800" s="56">
        <v>0</v>
      </c>
      <c r="M1800" s="43">
        <v>4.3689999999999998</v>
      </c>
      <c r="N1800" s="43"/>
      <c r="O1800" s="57"/>
      <c r="P1800" s="57">
        <v>4.5</v>
      </c>
      <c r="Q1800" s="57">
        <v>3.4</v>
      </c>
      <c r="R1800" s="57">
        <v>4.5999999999999996</v>
      </c>
      <c r="S1800" s="67" t="s">
        <v>6062</v>
      </c>
      <c r="T1800" s="26"/>
      <c r="U1800" s="24" t="s">
        <v>867</v>
      </c>
      <c r="V1800" s="58"/>
      <c r="W1800" s="58"/>
      <c r="X1800" s="26">
        <v>0</v>
      </c>
      <c r="Y1800" s="26">
        <v>0</v>
      </c>
      <c r="Z1800" s="26">
        <v>0</v>
      </c>
      <c r="AA1800" s="26">
        <v>0</v>
      </c>
      <c r="AB1800" s="58"/>
      <c r="AC1800" s="24"/>
      <c r="AD1800" s="26" t="s">
        <v>4688</v>
      </c>
      <c r="AE1800" s="26">
        <v>0</v>
      </c>
      <c r="AF1800" s="26"/>
      <c r="AG1800" s="26"/>
      <c r="AH1800" s="26"/>
      <c r="AI1800" s="26"/>
      <c r="AJ1800" s="26" t="s">
        <v>1631</v>
      </c>
      <c r="AK1800" s="24"/>
      <c r="AL1800" s="24"/>
      <c r="AM1800" s="26"/>
      <c r="AN1800" s="26"/>
      <c r="AO1800" s="26"/>
      <c r="AP1800" s="26"/>
      <c r="AQ1800" s="26"/>
      <c r="AR1800" s="26" t="s">
        <v>129</v>
      </c>
      <c r="AS1800" s="26"/>
      <c r="AT1800" s="26"/>
      <c r="AU1800" s="26" t="s">
        <v>128</v>
      </c>
      <c r="AV1800" s="26" t="s">
        <v>128</v>
      </c>
      <c r="AW1800" s="26" t="s">
        <v>128</v>
      </c>
      <c r="AX1800" s="26" t="s">
        <v>129</v>
      </c>
      <c r="AY1800" s="26"/>
      <c r="AZ1800" s="26" t="s">
        <v>4689</v>
      </c>
      <c r="BA1800" s="41"/>
    </row>
    <row r="1801" spans="1:53" ht="16.05" customHeight="1" x14ac:dyDescent="0.3">
      <c r="A1801" s="23">
        <v>2017</v>
      </c>
      <c r="B1801" s="27" t="s">
        <v>187</v>
      </c>
      <c r="C1801" s="27" t="s">
        <v>188</v>
      </c>
      <c r="D1801" s="27" t="s">
        <v>3328</v>
      </c>
      <c r="E1801" s="28">
        <v>42741</v>
      </c>
      <c r="F1801" s="36">
        <v>0.10658564814814815</v>
      </c>
      <c r="G1801" s="22">
        <v>42741</v>
      </c>
      <c r="H1801" s="37">
        <v>0.25241898148148151</v>
      </c>
      <c r="I1801" s="34" t="s">
        <v>6250</v>
      </c>
      <c r="J1801" s="35">
        <v>28.2</v>
      </c>
      <c r="K1801" s="35">
        <v>53.106999999999999</v>
      </c>
      <c r="L1801" s="42">
        <v>10</v>
      </c>
      <c r="M1801" s="35">
        <v>5.0030000000000001</v>
      </c>
      <c r="N1801" s="35"/>
      <c r="O1801" s="44"/>
      <c r="P1801" s="44">
        <v>5.3</v>
      </c>
      <c r="Q1801" s="44"/>
      <c r="R1801" s="44"/>
      <c r="S1801" s="27" t="s">
        <v>5496</v>
      </c>
      <c r="T1801" s="23" t="s">
        <v>139</v>
      </c>
      <c r="U1801" s="27"/>
      <c r="V1801" s="46">
        <v>124000</v>
      </c>
      <c r="W1801" s="47"/>
      <c r="X1801" s="23">
        <v>4</v>
      </c>
      <c r="Y1801" s="23">
        <v>4</v>
      </c>
      <c r="Z1801" s="23">
        <v>4</v>
      </c>
      <c r="AA1801" s="23"/>
      <c r="AB1801" s="47">
        <v>905</v>
      </c>
      <c r="AC1801" s="27" t="s">
        <v>3329</v>
      </c>
      <c r="AD1801" s="23">
        <v>176</v>
      </c>
      <c r="AE1801" s="23"/>
      <c r="AF1801" s="23" t="s">
        <v>141</v>
      </c>
      <c r="AG1801" s="23" t="s">
        <v>129</v>
      </c>
      <c r="AH1801" s="23"/>
      <c r="AI1801" s="23"/>
      <c r="AJ1801" s="23" t="s">
        <v>1631</v>
      </c>
      <c r="AK1801" s="27"/>
      <c r="AL1801" s="27"/>
      <c r="AM1801" s="23"/>
      <c r="AN1801" s="23"/>
      <c r="AO1801" s="23"/>
      <c r="AP1801" s="23"/>
      <c r="AQ1801" s="23" t="s">
        <v>129</v>
      </c>
      <c r="AR1801" s="23"/>
      <c r="AS1801" s="23" t="s">
        <v>128</v>
      </c>
      <c r="AT1801" s="23"/>
      <c r="AU1801" s="23" t="s">
        <v>129</v>
      </c>
      <c r="AV1801" s="23" t="s">
        <v>128</v>
      </c>
      <c r="AW1801" s="23" t="s">
        <v>128</v>
      </c>
      <c r="AX1801" s="23" t="s">
        <v>129</v>
      </c>
      <c r="AY1801" s="23"/>
      <c r="AZ1801" s="23" t="s">
        <v>3330</v>
      </c>
      <c r="BA1801" s="45" t="s">
        <v>3331</v>
      </c>
    </row>
    <row r="1802" spans="1:53" ht="16.05" customHeight="1" x14ac:dyDescent="0.3">
      <c r="A1802" s="23">
        <v>2017</v>
      </c>
      <c r="B1802" s="24" t="s">
        <v>159</v>
      </c>
      <c r="C1802" s="24" t="s">
        <v>308</v>
      </c>
      <c r="D1802" s="24" t="s">
        <v>4690</v>
      </c>
      <c r="E1802" s="25">
        <v>42744</v>
      </c>
      <c r="F1802" s="38">
        <v>0.41200925925925924</v>
      </c>
      <c r="G1802" s="22">
        <v>42744</v>
      </c>
      <c r="H1802" s="37">
        <v>0.49534722222222222</v>
      </c>
      <c r="I1802" s="34" t="s">
        <v>6250</v>
      </c>
      <c r="J1802" s="43">
        <v>38.299999999999997</v>
      </c>
      <c r="K1802" s="43">
        <v>21.79</v>
      </c>
      <c r="L1802" s="56">
        <v>24</v>
      </c>
      <c r="M1802" s="35">
        <v>4.8710000000000004</v>
      </c>
      <c r="N1802" s="43">
        <v>4.5999999999999996</v>
      </c>
      <c r="O1802" s="57"/>
      <c r="P1802" s="57">
        <v>4.9000000000000004</v>
      </c>
      <c r="Q1802" s="57"/>
      <c r="R1802" s="57">
        <v>4.5999999999999996</v>
      </c>
      <c r="S1802" s="24" t="s">
        <v>5590</v>
      </c>
      <c r="T1802" s="26" t="s">
        <v>139</v>
      </c>
      <c r="U1802" s="24" t="s">
        <v>867</v>
      </c>
      <c r="V1802" s="58"/>
      <c r="W1802" s="58"/>
      <c r="X1802" s="26">
        <v>0</v>
      </c>
      <c r="Y1802" s="26">
        <v>0</v>
      </c>
      <c r="Z1802" s="26">
        <v>0</v>
      </c>
      <c r="AA1802" s="26">
        <v>0</v>
      </c>
      <c r="AB1802" s="58"/>
      <c r="AC1802" s="24"/>
      <c r="AD1802" s="26">
        <v>2</v>
      </c>
      <c r="AE1802" s="26">
        <v>0</v>
      </c>
      <c r="AF1802" s="26"/>
      <c r="AG1802" s="26"/>
      <c r="AH1802" s="26"/>
      <c r="AI1802" s="26"/>
      <c r="AJ1802" s="26" t="s">
        <v>3493</v>
      </c>
      <c r="AK1802" s="24"/>
      <c r="AL1802" s="24" t="s">
        <v>4692</v>
      </c>
      <c r="AM1802" s="26"/>
      <c r="AN1802" s="26"/>
      <c r="AO1802" s="26"/>
      <c r="AP1802" s="26"/>
      <c r="AQ1802" s="26"/>
      <c r="AR1802" s="26" t="s">
        <v>129</v>
      </c>
      <c r="AS1802" s="26"/>
      <c r="AT1802" s="26"/>
      <c r="AU1802" s="26" t="s">
        <v>128</v>
      </c>
      <c r="AV1802" s="26" t="s">
        <v>128</v>
      </c>
      <c r="AW1802" s="26" t="s">
        <v>128</v>
      </c>
      <c r="AX1802" s="26" t="s">
        <v>129</v>
      </c>
      <c r="AY1802" s="26"/>
      <c r="AZ1802" s="26" t="s">
        <v>4691</v>
      </c>
      <c r="BA1802" s="41"/>
    </row>
    <row r="1803" spans="1:53" ht="16.05" customHeight="1" x14ac:dyDescent="0.3">
      <c r="A1803" s="23">
        <v>2017</v>
      </c>
      <c r="B1803" s="24" t="s">
        <v>130</v>
      </c>
      <c r="C1803" s="24" t="s">
        <v>131</v>
      </c>
      <c r="D1803" s="24" t="s">
        <v>138</v>
      </c>
      <c r="E1803" s="25">
        <v>42750</v>
      </c>
      <c r="F1803" s="38">
        <v>0.42056863425925922</v>
      </c>
      <c r="G1803" s="22">
        <v>42750</v>
      </c>
      <c r="H1803" s="37">
        <v>0.75390046296296298</v>
      </c>
      <c r="I1803" s="34" t="s">
        <v>6250</v>
      </c>
      <c r="J1803" s="43">
        <v>28.11</v>
      </c>
      <c r="K1803" s="43">
        <v>104.803</v>
      </c>
      <c r="L1803" s="56">
        <v>19.600000000000001</v>
      </c>
      <c r="M1803" s="43">
        <v>4.3689999999999998</v>
      </c>
      <c r="N1803" s="43"/>
      <c r="O1803" s="57"/>
      <c r="P1803" s="57">
        <v>4.5</v>
      </c>
      <c r="Q1803" s="57">
        <v>3.4</v>
      </c>
      <c r="R1803" s="57">
        <v>4.2</v>
      </c>
      <c r="S1803" s="67" t="s">
        <v>6062</v>
      </c>
      <c r="T1803" s="26"/>
      <c r="U1803" s="24" t="s">
        <v>193</v>
      </c>
      <c r="V1803" s="58"/>
      <c r="W1803" s="58"/>
      <c r="X1803" s="26">
        <v>0</v>
      </c>
      <c r="Y1803" s="26">
        <v>0</v>
      </c>
      <c r="Z1803" s="26">
        <v>0</v>
      </c>
      <c r="AA1803" s="26" t="s">
        <v>4693</v>
      </c>
      <c r="AB1803" s="58"/>
      <c r="AC1803" s="24"/>
      <c r="AD1803" s="26" t="s">
        <v>4694</v>
      </c>
      <c r="AE1803" s="26" t="s">
        <v>4693</v>
      </c>
      <c r="AF1803" s="26"/>
      <c r="AG1803" s="26"/>
      <c r="AH1803" s="26"/>
      <c r="AI1803" s="26"/>
      <c r="AJ1803" s="26" t="s">
        <v>4696</v>
      </c>
      <c r="AK1803" s="24" t="s">
        <v>1227</v>
      </c>
      <c r="AL1803" s="24" t="s">
        <v>4697</v>
      </c>
      <c r="AM1803" s="26"/>
      <c r="AN1803" s="26"/>
      <c r="AO1803" s="26"/>
      <c r="AP1803" s="26"/>
      <c r="AQ1803" s="26"/>
      <c r="AR1803" s="26" t="s">
        <v>129</v>
      </c>
      <c r="AS1803" s="26"/>
      <c r="AT1803" s="26"/>
      <c r="AU1803" s="26" t="s">
        <v>128</v>
      </c>
      <c r="AV1803" s="26" t="s">
        <v>128</v>
      </c>
      <c r="AW1803" s="26" t="s">
        <v>128</v>
      </c>
      <c r="AX1803" s="26" t="s">
        <v>129</v>
      </c>
      <c r="AY1803" s="26"/>
      <c r="AZ1803" s="26" t="s">
        <v>4695</v>
      </c>
      <c r="BA1803" s="41"/>
    </row>
    <row r="1804" spans="1:53" ht="16.05" customHeight="1" x14ac:dyDescent="0.3">
      <c r="A1804" s="23">
        <v>2017</v>
      </c>
      <c r="B1804" s="24" t="s">
        <v>187</v>
      </c>
      <c r="C1804" s="24" t="s">
        <v>188</v>
      </c>
      <c r="D1804" s="24" t="s">
        <v>3590</v>
      </c>
      <c r="E1804" s="25">
        <v>42752</v>
      </c>
      <c r="F1804" s="38">
        <v>0.44535416666666666</v>
      </c>
      <c r="G1804" s="22">
        <v>42752</v>
      </c>
      <c r="H1804" s="37">
        <v>0.59119212962962964</v>
      </c>
      <c r="I1804" s="34" t="s">
        <v>6250</v>
      </c>
      <c r="J1804" s="43">
        <v>29.51</v>
      </c>
      <c r="K1804" s="43">
        <v>51.4</v>
      </c>
      <c r="L1804" s="56">
        <v>18.5</v>
      </c>
      <c r="M1804" s="35">
        <v>4.9050000000000002</v>
      </c>
      <c r="N1804" s="43"/>
      <c r="O1804" s="57"/>
      <c r="P1804" s="57">
        <v>4.8</v>
      </c>
      <c r="Q1804" s="57"/>
      <c r="R1804" s="57">
        <v>4.8</v>
      </c>
      <c r="S1804" s="24" t="s">
        <v>5505</v>
      </c>
      <c r="T1804" s="26"/>
      <c r="U1804" s="24" t="s">
        <v>867</v>
      </c>
      <c r="V1804" s="58"/>
      <c r="W1804" s="58"/>
      <c r="X1804" s="26">
        <v>0</v>
      </c>
      <c r="Y1804" s="26">
        <v>0</v>
      </c>
      <c r="Z1804" s="26">
        <v>3</v>
      </c>
      <c r="AA1804" s="26">
        <v>0</v>
      </c>
      <c r="AB1804" s="58"/>
      <c r="AC1804" s="24"/>
      <c r="AD1804" s="26" t="s">
        <v>4205</v>
      </c>
      <c r="AE1804" s="26">
        <v>0</v>
      </c>
      <c r="AF1804" s="26"/>
      <c r="AG1804" s="26"/>
      <c r="AH1804" s="26"/>
      <c r="AI1804" s="26"/>
      <c r="AJ1804" s="26" t="s">
        <v>1631</v>
      </c>
      <c r="AK1804" s="24"/>
      <c r="AL1804" s="24"/>
      <c r="AM1804" s="26"/>
      <c r="AN1804" s="26"/>
      <c r="AO1804" s="26"/>
      <c r="AP1804" s="26"/>
      <c r="AQ1804" s="26"/>
      <c r="AR1804" s="26" t="s">
        <v>129</v>
      </c>
      <c r="AS1804" s="26"/>
      <c r="AT1804" s="26"/>
      <c r="AU1804" s="26" t="s">
        <v>128</v>
      </c>
      <c r="AV1804" s="26" t="s">
        <v>128</v>
      </c>
      <c r="AW1804" s="26" t="s">
        <v>128</v>
      </c>
      <c r="AX1804" s="26" t="s">
        <v>129</v>
      </c>
      <c r="AY1804" s="26"/>
      <c r="AZ1804" s="26" t="s">
        <v>4698</v>
      </c>
      <c r="BA1804" s="41"/>
    </row>
    <row r="1805" spans="1:53" ht="16.05" customHeight="1" x14ac:dyDescent="0.3">
      <c r="A1805" s="23">
        <v>2017</v>
      </c>
      <c r="B1805" s="24" t="s">
        <v>130</v>
      </c>
      <c r="C1805" s="24" t="s">
        <v>131</v>
      </c>
      <c r="D1805" s="24" t="s">
        <v>138</v>
      </c>
      <c r="E1805" s="25">
        <v>42753</v>
      </c>
      <c r="F1805" s="38">
        <v>0.60783078703703708</v>
      </c>
      <c r="G1805" s="22">
        <v>42753</v>
      </c>
      <c r="H1805" s="37">
        <v>0.94116898148148154</v>
      </c>
      <c r="I1805" s="34" t="s">
        <v>6250</v>
      </c>
      <c r="J1805" s="43">
        <v>28.125</v>
      </c>
      <c r="K1805" s="43">
        <v>104.848</v>
      </c>
      <c r="L1805" s="56">
        <v>26</v>
      </c>
      <c r="M1805" s="43">
        <v>4.5030000000000001</v>
      </c>
      <c r="N1805" s="43"/>
      <c r="O1805" s="57"/>
      <c r="P1805" s="57">
        <v>4.9000000000000004</v>
      </c>
      <c r="Q1805" s="57">
        <v>3.6</v>
      </c>
      <c r="R1805" s="57">
        <v>4.3</v>
      </c>
      <c r="S1805" s="67" t="s">
        <v>6052</v>
      </c>
      <c r="T1805" s="26"/>
      <c r="U1805" s="24" t="s">
        <v>193</v>
      </c>
      <c r="V1805" s="58"/>
      <c r="W1805" s="58"/>
      <c r="X1805" s="26">
        <v>0</v>
      </c>
      <c r="Y1805" s="26">
        <v>0</v>
      </c>
      <c r="Z1805" s="26">
        <v>0</v>
      </c>
      <c r="AA1805" s="26">
        <v>0</v>
      </c>
      <c r="AB1805" s="58"/>
      <c r="AC1805" s="24"/>
      <c r="AD1805" s="26">
        <v>1401</v>
      </c>
      <c r="AE1805" s="26">
        <v>1</v>
      </c>
      <c r="AF1805" s="26"/>
      <c r="AG1805" s="26"/>
      <c r="AH1805" s="26"/>
      <c r="AI1805" s="26"/>
      <c r="AJ1805" s="26" t="s">
        <v>4700</v>
      </c>
      <c r="AK1805" s="24"/>
      <c r="AL1805" s="24" t="s">
        <v>4701</v>
      </c>
      <c r="AM1805" s="26"/>
      <c r="AN1805" s="26"/>
      <c r="AO1805" s="26"/>
      <c r="AP1805" s="26"/>
      <c r="AQ1805" s="26"/>
      <c r="AR1805" s="26" t="s">
        <v>129</v>
      </c>
      <c r="AS1805" s="26"/>
      <c r="AT1805" s="26"/>
      <c r="AU1805" s="26" t="s">
        <v>128</v>
      </c>
      <c r="AV1805" s="26" t="s">
        <v>128</v>
      </c>
      <c r="AW1805" s="26" t="s">
        <v>128</v>
      </c>
      <c r="AX1805" s="26" t="s">
        <v>129</v>
      </c>
      <c r="AY1805" s="26"/>
      <c r="AZ1805" s="26" t="s">
        <v>4699</v>
      </c>
      <c r="BA1805" s="41"/>
    </row>
    <row r="1806" spans="1:53" ht="16.05" customHeight="1" x14ac:dyDescent="0.3">
      <c r="A1806" s="23">
        <v>2017</v>
      </c>
      <c r="B1806" s="24" t="s">
        <v>269</v>
      </c>
      <c r="C1806" s="24" t="s">
        <v>409</v>
      </c>
      <c r="D1806" s="24" t="s">
        <v>4702</v>
      </c>
      <c r="E1806" s="25">
        <v>42754</v>
      </c>
      <c r="F1806" s="38">
        <v>0.50077800925925919</v>
      </c>
      <c r="G1806" s="22">
        <v>42754</v>
      </c>
      <c r="H1806" s="37">
        <v>0.29244212962962962</v>
      </c>
      <c r="I1806" s="34" t="s">
        <v>6250</v>
      </c>
      <c r="J1806" s="43">
        <v>5.8090000000000002</v>
      </c>
      <c r="K1806" s="43">
        <v>-76.093999999999994</v>
      </c>
      <c r="L1806" s="56">
        <v>94.2</v>
      </c>
      <c r="M1806" s="43">
        <v>4.4000000000000004</v>
      </c>
      <c r="N1806" s="43"/>
      <c r="O1806" s="57"/>
      <c r="P1806" s="57">
        <v>4.7</v>
      </c>
      <c r="Q1806" s="57">
        <v>3.5</v>
      </c>
      <c r="R1806" s="57">
        <v>4.7</v>
      </c>
      <c r="S1806" s="67" t="s">
        <v>5430</v>
      </c>
      <c r="T1806" s="26"/>
      <c r="U1806" s="24" t="s">
        <v>867</v>
      </c>
      <c r="V1806" s="58"/>
      <c r="W1806" s="58"/>
      <c r="X1806" s="26">
        <v>0</v>
      </c>
      <c r="Y1806" s="26">
        <v>0</v>
      </c>
      <c r="Z1806" s="26">
        <v>0</v>
      </c>
      <c r="AA1806" s="26">
        <v>0</v>
      </c>
      <c r="AB1806" s="58"/>
      <c r="AC1806" s="24"/>
      <c r="AD1806" s="26">
        <v>1</v>
      </c>
      <c r="AE1806" s="26">
        <v>0</v>
      </c>
      <c r="AF1806" s="26"/>
      <c r="AG1806" s="26"/>
      <c r="AH1806" s="26"/>
      <c r="AI1806" s="26"/>
      <c r="AJ1806" s="26" t="s">
        <v>1631</v>
      </c>
      <c r="AK1806" s="24"/>
      <c r="AL1806" s="24"/>
      <c r="AM1806" s="26"/>
      <c r="AN1806" s="26"/>
      <c r="AO1806" s="26"/>
      <c r="AP1806" s="26"/>
      <c r="AQ1806" s="26"/>
      <c r="AR1806" s="26" t="s">
        <v>129</v>
      </c>
      <c r="AS1806" s="26"/>
      <c r="AT1806" s="26"/>
      <c r="AU1806" s="26" t="s">
        <v>128</v>
      </c>
      <c r="AV1806" s="26" t="s">
        <v>128</v>
      </c>
      <c r="AW1806" s="26" t="s">
        <v>128</v>
      </c>
      <c r="AX1806" s="26" t="s">
        <v>129</v>
      </c>
      <c r="AY1806" s="26"/>
      <c r="AZ1806" s="26" t="s">
        <v>4703</v>
      </c>
      <c r="BA1806" s="41"/>
    </row>
    <row r="1807" spans="1:53" ht="16.05" customHeight="1" x14ac:dyDescent="0.3">
      <c r="A1807" s="26">
        <v>2017</v>
      </c>
      <c r="B1807" s="24" t="s">
        <v>123</v>
      </c>
      <c r="C1807" s="24" t="s">
        <v>1338</v>
      </c>
      <c r="D1807" s="24" t="s">
        <v>5044</v>
      </c>
      <c r="E1807" s="25">
        <v>42755</v>
      </c>
      <c r="F1807" s="38">
        <v>0.57817743055555548</v>
      </c>
      <c r="G1807" s="22">
        <v>42755</v>
      </c>
      <c r="H1807" s="37">
        <v>0.74484953703703705</v>
      </c>
      <c r="I1807" s="34" t="s">
        <v>6250</v>
      </c>
      <c r="J1807" s="26">
        <v>41.75</v>
      </c>
      <c r="K1807" s="26">
        <v>42.947000000000003</v>
      </c>
      <c r="L1807" s="26">
        <v>10</v>
      </c>
      <c r="M1807" s="43">
        <v>4.2350000000000003</v>
      </c>
      <c r="N1807" s="43"/>
      <c r="O1807" s="57"/>
      <c r="P1807" s="57">
        <v>4.4000000000000004</v>
      </c>
      <c r="Q1807" s="57">
        <v>3.2</v>
      </c>
      <c r="R1807" s="57">
        <v>4.3</v>
      </c>
      <c r="S1807" s="24" t="s">
        <v>6058</v>
      </c>
      <c r="T1807" s="26"/>
      <c r="U1807" s="24" t="s">
        <v>867</v>
      </c>
      <c r="V1807" s="41"/>
      <c r="W1807" s="41"/>
      <c r="X1807" s="26">
        <v>0</v>
      </c>
      <c r="Y1807" s="26">
        <v>0</v>
      </c>
      <c r="Z1807" s="26">
        <v>0</v>
      </c>
      <c r="AA1807" s="26">
        <v>0</v>
      </c>
      <c r="AB1807" s="41"/>
      <c r="AC1807" s="41"/>
      <c r="AD1807" s="26" t="s">
        <v>4135</v>
      </c>
      <c r="AE1807" s="26">
        <v>0</v>
      </c>
      <c r="AF1807" s="41"/>
      <c r="AG1807" s="26"/>
      <c r="AH1807" s="26"/>
      <c r="AI1807" s="26"/>
      <c r="AJ1807" s="26" t="s">
        <v>1631</v>
      </c>
      <c r="AK1807" s="41"/>
      <c r="AL1807" s="24"/>
      <c r="AM1807" s="41"/>
      <c r="AN1807" s="41"/>
      <c r="AO1807" s="41"/>
      <c r="AP1807" s="41"/>
      <c r="AQ1807" s="41"/>
      <c r="AR1807" s="26" t="s">
        <v>129</v>
      </c>
      <c r="AS1807" s="26"/>
      <c r="AT1807" s="26"/>
      <c r="AU1807" s="26" t="s">
        <v>128</v>
      </c>
      <c r="AV1807" s="26" t="s">
        <v>128</v>
      </c>
      <c r="AW1807" s="26" t="s">
        <v>128</v>
      </c>
      <c r="AX1807" s="26" t="s">
        <v>129</v>
      </c>
      <c r="AY1807" s="26"/>
      <c r="AZ1807" s="26" t="s">
        <v>5092</v>
      </c>
      <c r="BA1807" s="41"/>
    </row>
    <row r="1808" spans="1:53" ht="16.05" customHeight="1" x14ac:dyDescent="0.3">
      <c r="A1808" s="23">
        <v>2017</v>
      </c>
      <c r="B1808" s="24" t="s">
        <v>187</v>
      </c>
      <c r="C1808" s="24" t="s">
        <v>188</v>
      </c>
      <c r="D1808" s="24" t="s">
        <v>3590</v>
      </c>
      <c r="E1808" s="25">
        <v>42755</v>
      </c>
      <c r="F1808" s="38">
        <v>0.95729201388888896</v>
      </c>
      <c r="G1808" s="22">
        <v>42756</v>
      </c>
      <c r="H1808" s="37">
        <v>0.10312500000000001</v>
      </c>
      <c r="I1808" s="34" t="s">
        <v>6250</v>
      </c>
      <c r="J1808" s="43">
        <v>29.577999999999999</v>
      </c>
      <c r="K1808" s="43">
        <v>51.468000000000004</v>
      </c>
      <c r="L1808" s="56">
        <v>0</v>
      </c>
      <c r="M1808" s="43">
        <v>4.4359999999999999</v>
      </c>
      <c r="N1808" s="43"/>
      <c r="O1808" s="57"/>
      <c r="P1808" s="57">
        <v>4.5</v>
      </c>
      <c r="Q1808" s="57">
        <v>3.5</v>
      </c>
      <c r="R1808" s="57">
        <v>4.3</v>
      </c>
      <c r="S1808" s="67" t="s">
        <v>6084</v>
      </c>
      <c r="T1808" s="26"/>
      <c r="U1808" s="24" t="s">
        <v>867</v>
      </c>
      <c r="V1808" s="58"/>
      <c r="W1808" s="58"/>
      <c r="X1808" s="26">
        <v>0</v>
      </c>
      <c r="Y1808" s="26">
        <v>0</v>
      </c>
      <c r="Z1808" s="26">
        <v>10</v>
      </c>
      <c r="AA1808" s="26">
        <v>0</v>
      </c>
      <c r="AB1808" s="58"/>
      <c r="AC1808" s="24"/>
      <c r="AD1808" s="26" t="s">
        <v>4210</v>
      </c>
      <c r="AE1808" s="26">
        <v>0</v>
      </c>
      <c r="AF1808" s="26"/>
      <c r="AG1808" s="26"/>
      <c r="AH1808" s="26"/>
      <c r="AI1808" s="26"/>
      <c r="AJ1808" s="26" t="s">
        <v>3493</v>
      </c>
      <c r="AK1808" s="24"/>
      <c r="AL1808" s="24" t="s">
        <v>4705</v>
      </c>
      <c r="AM1808" s="26"/>
      <c r="AN1808" s="26"/>
      <c r="AO1808" s="26"/>
      <c r="AP1808" s="26"/>
      <c r="AQ1808" s="26"/>
      <c r="AR1808" s="26" t="s">
        <v>129</v>
      </c>
      <c r="AS1808" s="26"/>
      <c r="AT1808" s="26"/>
      <c r="AU1808" s="26" t="s">
        <v>128</v>
      </c>
      <c r="AV1808" s="26" t="s">
        <v>128</v>
      </c>
      <c r="AW1808" s="26" t="s">
        <v>128</v>
      </c>
      <c r="AX1808" s="26" t="s">
        <v>129</v>
      </c>
      <c r="AY1808" s="26"/>
      <c r="AZ1808" s="26" t="s">
        <v>4704</v>
      </c>
      <c r="BA1808" s="41"/>
    </row>
    <row r="1809" spans="1:53" ht="16.05" customHeight="1" x14ac:dyDescent="0.3">
      <c r="A1809" s="26">
        <v>2017</v>
      </c>
      <c r="B1809" s="24" t="s">
        <v>1095</v>
      </c>
      <c r="C1809" s="24" t="s">
        <v>2597</v>
      </c>
      <c r="D1809" s="24" t="s">
        <v>2598</v>
      </c>
      <c r="E1809" s="25">
        <v>42756</v>
      </c>
      <c r="F1809" s="38">
        <v>0.39627314814814812</v>
      </c>
      <c r="G1809" s="22">
        <v>42756</v>
      </c>
      <c r="H1809" s="37">
        <v>0.27127314814814812</v>
      </c>
      <c r="I1809" s="34" t="s">
        <v>6250</v>
      </c>
      <c r="J1809" s="26">
        <v>-33.799999999999997</v>
      </c>
      <c r="K1809" s="26">
        <v>-68.626000000000005</v>
      </c>
      <c r="L1809" s="26">
        <v>21.9</v>
      </c>
      <c r="M1809" s="43">
        <v>4.5</v>
      </c>
      <c r="N1809" s="43"/>
      <c r="O1809" s="57">
        <v>4.8</v>
      </c>
      <c r="P1809" s="57">
        <v>4.8</v>
      </c>
      <c r="Q1809" s="57"/>
      <c r="R1809" s="57">
        <v>4.5999999999999996</v>
      </c>
      <c r="S1809" s="24" t="s">
        <v>35</v>
      </c>
      <c r="T1809" s="26"/>
      <c r="U1809" s="24"/>
      <c r="V1809" s="41"/>
      <c r="W1809" s="41"/>
      <c r="X1809" s="26">
        <v>0</v>
      </c>
      <c r="Y1809" s="26">
        <v>0</v>
      </c>
      <c r="Z1809" s="26">
        <v>0</v>
      </c>
      <c r="AA1809" s="26"/>
      <c r="AB1809" s="41"/>
      <c r="AC1809" s="41"/>
      <c r="AD1809" s="26" t="s">
        <v>4135</v>
      </c>
      <c r="AE1809" s="26">
        <v>0</v>
      </c>
      <c r="AF1809" s="41"/>
      <c r="AG1809" s="26"/>
      <c r="AH1809" s="26"/>
      <c r="AI1809" s="26"/>
      <c r="AJ1809" s="26" t="s">
        <v>1631</v>
      </c>
      <c r="AK1809" s="41" t="s">
        <v>5046</v>
      </c>
      <c r="AL1809" s="24"/>
      <c r="AM1809" s="41"/>
      <c r="AN1809" s="41"/>
      <c r="AO1809" s="41"/>
      <c r="AP1809" s="41"/>
      <c r="AQ1809" s="41"/>
      <c r="AR1809" s="26" t="s">
        <v>129</v>
      </c>
      <c r="AS1809" s="26"/>
      <c r="AT1809" s="26"/>
      <c r="AU1809" s="26" t="s">
        <v>128</v>
      </c>
      <c r="AV1809" s="26" t="s">
        <v>128</v>
      </c>
      <c r="AW1809" s="26" t="s">
        <v>128</v>
      </c>
      <c r="AX1809" s="26" t="s">
        <v>129</v>
      </c>
      <c r="AY1809" s="26"/>
      <c r="AZ1809" s="26" t="s">
        <v>5045</v>
      </c>
      <c r="BA1809" s="41"/>
    </row>
    <row r="1810" spans="1:53" ht="16.05" customHeight="1" x14ac:dyDescent="0.3">
      <c r="A1810" s="23">
        <v>2017</v>
      </c>
      <c r="B1810" s="24" t="s">
        <v>187</v>
      </c>
      <c r="C1810" s="24" t="s">
        <v>188</v>
      </c>
      <c r="D1810" s="24" t="s">
        <v>3881</v>
      </c>
      <c r="E1810" s="25">
        <v>42757</v>
      </c>
      <c r="F1810" s="38">
        <v>0.28306608796296295</v>
      </c>
      <c r="G1810" s="22">
        <v>42757</v>
      </c>
      <c r="H1810" s="37">
        <v>0.42890046296296297</v>
      </c>
      <c r="I1810" s="34" t="s">
        <v>6250</v>
      </c>
      <c r="J1810" s="43">
        <v>32.661000000000001</v>
      </c>
      <c r="K1810" s="43">
        <v>49.66</v>
      </c>
      <c r="L1810" s="56">
        <v>0</v>
      </c>
      <c r="M1810" s="43">
        <v>4.8659999999999997</v>
      </c>
      <c r="N1810" s="43"/>
      <c r="O1810" s="57"/>
      <c r="P1810" s="57">
        <v>4.7</v>
      </c>
      <c r="Q1810" s="57"/>
      <c r="R1810" s="57">
        <v>4.5</v>
      </c>
      <c r="S1810" s="67" t="s">
        <v>6080</v>
      </c>
      <c r="T1810" s="26"/>
      <c r="U1810" s="24" t="s">
        <v>867</v>
      </c>
      <c r="V1810" s="58"/>
      <c r="W1810" s="58"/>
      <c r="X1810" s="26">
        <v>0</v>
      </c>
      <c r="Y1810" s="26">
        <v>0</v>
      </c>
      <c r="Z1810" s="26">
        <v>0</v>
      </c>
      <c r="AA1810" s="26">
        <v>5</v>
      </c>
      <c r="AB1810" s="58"/>
      <c r="AC1810" s="24"/>
      <c r="AD1810" s="26">
        <v>30</v>
      </c>
      <c r="AE1810" s="26">
        <v>0</v>
      </c>
      <c r="AF1810" s="26"/>
      <c r="AG1810" s="26"/>
      <c r="AH1810" s="26"/>
      <c r="AI1810" s="26"/>
      <c r="AJ1810" s="26" t="s">
        <v>1631</v>
      </c>
      <c r="AK1810" s="24"/>
      <c r="AL1810" s="24"/>
      <c r="AM1810" s="26"/>
      <c r="AN1810" s="26"/>
      <c r="AO1810" s="26"/>
      <c r="AP1810" s="26"/>
      <c r="AQ1810" s="26"/>
      <c r="AR1810" s="26" t="s">
        <v>129</v>
      </c>
      <c r="AS1810" s="26"/>
      <c r="AT1810" s="26"/>
      <c r="AU1810" s="26" t="s">
        <v>128</v>
      </c>
      <c r="AV1810" s="26" t="s">
        <v>128</v>
      </c>
      <c r="AW1810" s="26" t="s">
        <v>128</v>
      </c>
      <c r="AX1810" s="26" t="s">
        <v>129</v>
      </c>
      <c r="AY1810" s="26"/>
      <c r="AZ1810" s="26" t="s">
        <v>4706</v>
      </c>
      <c r="BA1810" s="41"/>
    </row>
    <row r="1811" spans="1:53" ht="16.05" customHeight="1" x14ac:dyDescent="0.3">
      <c r="A1811" s="23">
        <v>2017</v>
      </c>
      <c r="B1811" s="24" t="s">
        <v>143</v>
      </c>
      <c r="C1811" s="24" t="s">
        <v>1236</v>
      </c>
      <c r="D1811" s="24" t="s">
        <v>4707</v>
      </c>
      <c r="E1811" s="25">
        <v>42762</v>
      </c>
      <c r="F1811" s="38">
        <v>0.68707870370370372</v>
      </c>
      <c r="G1811" s="22">
        <v>42762</v>
      </c>
      <c r="H1811" s="37">
        <v>0.81208333333333327</v>
      </c>
      <c r="I1811" s="34" t="s">
        <v>6250</v>
      </c>
      <c r="J1811" s="43">
        <v>7.61</v>
      </c>
      <c r="K1811" s="43">
        <v>38.799999999999997</v>
      </c>
      <c r="L1811" s="56">
        <v>12</v>
      </c>
      <c r="M1811" s="35">
        <v>5.3019999999999996</v>
      </c>
      <c r="N1811" s="43"/>
      <c r="O1811" s="57"/>
      <c r="P1811" s="57">
        <v>5.2</v>
      </c>
      <c r="Q1811" s="57"/>
      <c r="R1811" s="57">
        <v>5.2</v>
      </c>
      <c r="S1811" s="24" t="s">
        <v>5591</v>
      </c>
      <c r="T1811" s="26"/>
      <c r="U1811" s="24" t="s">
        <v>867</v>
      </c>
      <c r="V1811" s="58"/>
      <c r="W1811" s="58"/>
      <c r="X1811" s="26"/>
      <c r="Y1811" s="26">
        <v>0</v>
      </c>
      <c r="Z1811" s="26"/>
      <c r="AA1811" s="26"/>
      <c r="AB1811" s="58"/>
      <c r="AC1811" s="24"/>
      <c r="AD1811" s="26"/>
      <c r="AE1811" s="26"/>
      <c r="AF1811" s="26"/>
      <c r="AG1811" s="26"/>
      <c r="AH1811" s="26"/>
      <c r="AI1811" s="26"/>
      <c r="AJ1811" s="26" t="s">
        <v>1631</v>
      </c>
      <c r="AK1811" s="24"/>
      <c r="AL1811" s="24"/>
      <c r="AM1811" s="26"/>
      <c r="AN1811" s="26"/>
      <c r="AO1811" s="26"/>
      <c r="AP1811" s="26"/>
      <c r="AQ1811" s="26"/>
      <c r="AR1811" s="26" t="s">
        <v>129</v>
      </c>
      <c r="AS1811" s="26"/>
      <c r="AT1811" s="26"/>
      <c r="AU1811" s="26" t="s">
        <v>128</v>
      </c>
      <c r="AV1811" s="26" t="s">
        <v>128</v>
      </c>
      <c r="AW1811" s="26" t="s">
        <v>128</v>
      </c>
      <c r="AX1811" s="26" t="s">
        <v>129</v>
      </c>
      <c r="AY1811" s="26"/>
      <c r="AZ1811" s="26" t="s">
        <v>4708</v>
      </c>
      <c r="BA1811" s="41"/>
    </row>
    <row r="1812" spans="1:53" ht="16.05" customHeight="1" x14ac:dyDescent="0.3">
      <c r="A1812" s="23">
        <v>2017</v>
      </c>
      <c r="B1812" s="24" t="s">
        <v>159</v>
      </c>
      <c r="C1812" s="24" t="s">
        <v>239</v>
      </c>
      <c r="D1812" s="24" t="s">
        <v>1619</v>
      </c>
      <c r="E1812" s="25">
        <v>42762</v>
      </c>
      <c r="F1812" s="38">
        <v>0.71383587962962958</v>
      </c>
      <c r="G1812" s="22">
        <v>42762</v>
      </c>
      <c r="H1812" s="37">
        <v>0.75549768518518512</v>
      </c>
      <c r="I1812" s="34" t="s">
        <v>6250</v>
      </c>
      <c r="J1812" s="43">
        <v>40.76</v>
      </c>
      <c r="K1812" s="43">
        <v>19.748999999999999</v>
      </c>
      <c r="L1812" s="56">
        <v>0</v>
      </c>
      <c r="M1812" s="43">
        <v>4.7709999999999999</v>
      </c>
      <c r="N1812" s="43"/>
      <c r="O1812" s="57"/>
      <c r="P1812" s="57">
        <v>4.5999999999999996</v>
      </c>
      <c r="Q1812" s="57">
        <v>4</v>
      </c>
      <c r="R1812" s="57">
        <v>4.8</v>
      </c>
      <c r="S1812" s="67" t="s">
        <v>6055</v>
      </c>
      <c r="T1812" s="26"/>
      <c r="U1812" s="24" t="s">
        <v>867</v>
      </c>
      <c r="V1812" s="58"/>
      <c r="W1812" s="58"/>
      <c r="X1812" s="26">
        <v>0</v>
      </c>
      <c r="Y1812" s="26">
        <v>0</v>
      </c>
      <c r="Z1812" s="26">
        <v>0</v>
      </c>
      <c r="AA1812" s="26">
        <v>0</v>
      </c>
      <c r="AB1812" s="58"/>
      <c r="AC1812" s="24"/>
      <c r="AD1812" s="26">
        <v>23</v>
      </c>
      <c r="AE1812" s="26">
        <v>0</v>
      </c>
      <c r="AF1812" s="26"/>
      <c r="AG1812" s="26"/>
      <c r="AH1812" s="26"/>
      <c r="AI1812" s="26"/>
      <c r="AJ1812" s="26" t="s">
        <v>1631</v>
      </c>
      <c r="AK1812" s="24"/>
      <c r="AL1812" s="24"/>
      <c r="AM1812" s="26"/>
      <c r="AN1812" s="26"/>
      <c r="AO1812" s="26"/>
      <c r="AP1812" s="26"/>
      <c r="AQ1812" s="26"/>
      <c r="AR1812" s="26" t="s">
        <v>129</v>
      </c>
      <c r="AS1812" s="26"/>
      <c r="AT1812" s="26"/>
      <c r="AU1812" s="26" t="s">
        <v>128</v>
      </c>
      <c r="AV1812" s="26" t="s">
        <v>128</v>
      </c>
      <c r="AW1812" s="26" t="s">
        <v>128</v>
      </c>
      <c r="AX1812" s="26" t="s">
        <v>129</v>
      </c>
      <c r="AY1812" s="26"/>
      <c r="AZ1812" s="26" t="s">
        <v>4709</v>
      </c>
      <c r="BA1812" s="41"/>
    </row>
    <row r="1813" spans="1:53" ht="16.05" customHeight="1" x14ac:dyDescent="0.3">
      <c r="A1813" s="23">
        <v>2017</v>
      </c>
      <c r="B1813" s="24" t="s">
        <v>130</v>
      </c>
      <c r="C1813" s="24" t="s">
        <v>131</v>
      </c>
      <c r="D1813" s="24" t="s">
        <v>138</v>
      </c>
      <c r="E1813" s="25">
        <v>42762</v>
      </c>
      <c r="F1813" s="38">
        <v>0.7823310185185185</v>
      </c>
      <c r="G1813" s="22">
        <v>42763</v>
      </c>
      <c r="H1813" s="37">
        <v>0.11565972222222222</v>
      </c>
      <c r="I1813" s="34" t="s">
        <v>6250</v>
      </c>
      <c r="J1813" s="43">
        <v>28.15</v>
      </c>
      <c r="K1813" s="43">
        <v>104.86</v>
      </c>
      <c r="L1813" s="56">
        <v>12</v>
      </c>
      <c r="M1813" s="35">
        <v>4.9219999999999997</v>
      </c>
      <c r="N1813" s="43"/>
      <c r="O1813" s="57"/>
      <c r="P1813" s="57"/>
      <c r="Q1813" s="57"/>
      <c r="R1813" s="57">
        <v>4.9000000000000004</v>
      </c>
      <c r="S1813" s="24" t="s">
        <v>5371</v>
      </c>
      <c r="T1813" s="26" t="s">
        <v>139</v>
      </c>
      <c r="U1813" s="24" t="s">
        <v>193</v>
      </c>
      <c r="V1813" s="58"/>
      <c r="W1813" s="58"/>
      <c r="X1813" s="26">
        <v>0</v>
      </c>
      <c r="Y1813" s="26">
        <v>0</v>
      </c>
      <c r="Z1813" s="26">
        <v>5</v>
      </c>
      <c r="AA1813" s="26">
        <v>4000</v>
      </c>
      <c r="AB1813" s="58"/>
      <c r="AC1813" s="24"/>
      <c r="AD1813" s="26">
        <v>14000</v>
      </c>
      <c r="AE1813" s="26">
        <v>571</v>
      </c>
      <c r="AF1813" s="26"/>
      <c r="AG1813" s="26"/>
      <c r="AH1813" s="26"/>
      <c r="AI1813" s="26"/>
      <c r="AJ1813" s="26" t="s">
        <v>1631</v>
      </c>
      <c r="AK1813" s="24"/>
      <c r="AL1813" s="24"/>
      <c r="AM1813" s="26"/>
      <c r="AN1813" s="26"/>
      <c r="AO1813" s="26"/>
      <c r="AP1813" s="26"/>
      <c r="AQ1813" s="26"/>
      <c r="AR1813" s="26" t="s">
        <v>129</v>
      </c>
      <c r="AS1813" s="26"/>
      <c r="AT1813" s="26"/>
      <c r="AU1813" s="26" t="s">
        <v>128</v>
      </c>
      <c r="AV1813" s="26" t="s">
        <v>128</v>
      </c>
      <c r="AW1813" s="26" t="s">
        <v>128</v>
      </c>
      <c r="AX1813" s="26" t="s">
        <v>129</v>
      </c>
      <c r="AY1813" s="26"/>
      <c r="AZ1813" s="26" t="s">
        <v>4710</v>
      </c>
      <c r="BA1813" s="41"/>
    </row>
    <row r="1814" spans="1:53" ht="16.05" customHeight="1" x14ac:dyDescent="0.3">
      <c r="A1814" s="23">
        <v>2017</v>
      </c>
      <c r="B1814" s="24" t="s">
        <v>130</v>
      </c>
      <c r="C1814" s="24" t="s">
        <v>131</v>
      </c>
      <c r="D1814" s="24" t="s">
        <v>3558</v>
      </c>
      <c r="E1814" s="25">
        <v>42766</v>
      </c>
      <c r="F1814" s="38">
        <v>0.26113773148148151</v>
      </c>
      <c r="G1814" s="22">
        <v>42766</v>
      </c>
      <c r="H1814" s="37">
        <v>0.59446759259259263</v>
      </c>
      <c r="I1814" s="34" t="s">
        <v>6250</v>
      </c>
      <c r="J1814" s="43">
        <v>31.46</v>
      </c>
      <c r="K1814" s="43">
        <v>94.07</v>
      </c>
      <c r="L1814" s="56">
        <v>22.3</v>
      </c>
      <c r="M1814" s="35">
        <v>4.8419999999999996</v>
      </c>
      <c r="N1814" s="43"/>
      <c r="O1814" s="57"/>
      <c r="P1814" s="57">
        <v>4.5</v>
      </c>
      <c r="Q1814" s="57"/>
      <c r="R1814" s="57">
        <v>4.5</v>
      </c>
      <c r="S1814" s="24" t="s">
        <v>5546</v>
      </c>
      <c r="T1814" s="26"/>
      <c r="U1814" s="24" t="s">
        <v>867</v>
      </c>
      <c r="V1814" s="58"/>
      <c r="W1814" s="58"/>
      <c r="X1814" s="26">
        <v>0</v>
      </c>
      <c r="Y1814" s="26">
        <v>0</v>
      </c>
      <c r="Z1814" s="26">
        <v>0</v>
      </c>
      <c r="AA1814" s="26">
        <v>500</v>
      </c>
      <c r="AB1814" s="58"/>
      <c r="AC1814" s="24"/>
      <c r="AD1814" s="26">
        <v>1400</v>
      </c>
      <c r="AE1814" s="26"/>
      <c r="AF1814" s="26"/>
      <c r="AG1814" s="26"/>
      <c r="AH1814" s="26"/>
      <c r="AI1814" s="26"/>
      <c r="AJ1814" s="26" t="s">
        <v>1631</v>
      </c>
      <c r="AK1814" s="24"/>
      <c r="AL1814" s="24"/>
      <c r="AM1814" s="26"/>
      <c r="AN1814" s="26"/>
      <c r="AO1814" s="26"/>
      <c r="AP1814" s="26"/>
      <c r="AQ1814" s="26"/>
      <c r="AR1814" s="26" t="s">
        <v>129</v>
      </c>
      <c r="AS1814" s="26"/>
      <c r="AT1814" s="26"/>
      <c r="AU1814" s="26" t="s">
        <v>128</v>
      </c>
      <c r="AV1814" s="26" t="s">
        <v>128</v>
      </c>
      <c r="AW1814" s="26" t="s">
        <v>128</v>
      </c>
      <c r="AX1814" s="26" t="s">
        <v>129</v>
      </c>
      <c r="AY1814" s="26"/>
      <c r="AZ1814" s="26" t="s">
        <v>4712</v>
      </c>
      <c r="BA1814" s="41"/>
    </row>
    <row r="1815" spans="1:53" ht="16.05" customHeight="1" x14ac:dyDescent="0.3">
      <c r="A1815" s="23">
        <v>2017</v>
      </c>
      <c r="B1815" s="24" t="s">
        <v>269</v>
      </c>
      <c r="C1815" s="24" t="s">
        <v>500</v>
      </c>
      <c r="D1815" s="24" t="s">
        <v>3324</v>
      </c>
      <c r="E1815" s="25">
        <v>42766</v>
      </c>
      <c r="F1815" s="38">
        <v>0.59910532407407413</v>
      </c>
      <c r="G1815" s="22">
        <v>42766</v>
      </c>
      <c r="H1815" s="37">
        <v>0.39077546296296295</v>
      </c>
      <c r="I1815" s="34" t="s">
        <v>6250</v>
      </c>
      <c r="J1815" s="43">
        <v>0.64</v>
      </c>
      <c r="K1815" s="43">
        <v>-79.849999999999994</v>
      </c>
      <c r="L1815" s="56">
        <v>23</v>
      </c>
      <c r="M1815" s="35">
        <v>5.4550000000000001</v>
      </c>
      <c r="N1815" s="43"/>
      <c r="O1815" s="57"/>
      <c r="P1815" s="57">
        <v>5</v>
      </c>
      <c r="Q1815" s="57"/>
      <c r="R1815" s="57">
        <v>5.5</v>
      </c>
      <c r="S1815" s="24" t="s">
        <v>5335</v>
      </c>
      <c r="T1815" s="26" t="s">
        <v>139</v>
      </c>
      <c r="U1815" s="24" t="s">
        <v>867</v>
      </c>
      <c r="V1815" s="58"/>
      <c r="W1815" s="58"/>
      <c r="X1815" s="26">
        <v>0</v>
      </c>
      <c r="Y1815" s="26">
        <v>0</v>
      </c>
      <c r="Z1815" s="26">
        <v>0</v>
      </c>
      <c r="AA1815" s="26">
        <v>0</v>
      </c>
      <c r="AB1815" s="58"/>
      <c r="AC1815" s="24"/>
      <c r="AD1815" s="26">
        <v>4</v>
      </c>
      <c r="AE1815" s="26">
        <v>0</v>
      </c>
      <c r="AF1815" s="26"/>
      <c r="AG1815" s="26"/>
      <c r="AH1815" s="26"/>
      <c r="AI1815" s="26"/>
      <c r="AJ1815" s="26" t="s">
        <v>3493</v>
      </c>
      <c r="AK1815" s="24"/>
      <c r="AL1815" s="24" t="s">
        <v>3327</v>
      </c>
      <c r="AM1815" s="26"/>
      <c r="AN1815" s="26"/>
      <c r="AO1815" s="26"/>
      <c r="AP1815" s="26"/>
      <c r="AQ1815" s="26"/>
      <c r="AR1815" s="26" t="s">
        <v>129</v>
      </c>
      <c r="AS1815" s="26"/>
      <c r="AT1815" s="26"/>
      <c r="AU1815" s="26" t="s">
        <v>128</v>
      </c>
      <c r="AV1815" s="26" t="s">
        <v>128</v>
      </c>
      <c r="AW1815" s="26" t="s">
        <v>128</v>
      </c>
      <c r="AX1815" s="26" t="s">
        <v>129</v>
      </c>
      <c r="AY1815" s="26"/>
      <c r="AZ1815" s="26" t="s">
        <v>4711</v>
      </c>
      <c r="BA1815" s="41"/>
    </row>
    <row r="1816" spans="1:53" ht="16.05" customHeight="1" x14ac:dyDescent="0.3">
      <c r="A1816" s="23">
        <v>2017</v>
      </c>
      <c r="B1816" s="24" t="s">
        <v>393</v>
      </c>
      <c r="C1816" s="24" t="s">
        <v>1318</v>
      </c>
      <c r="D1816" s="24" t="s">
        <v>2120</v>
      </c>
      <c r="E1816" s="25">
        <v>42769</v>
      </c>
      <c r="F1816" s="38">
        <v>0.19178356481481482</v>
      </c>
      <c r="G1816" s="22">
        <v>42769</v>
      </c>
      <c r="H1816" s="37">
        <v>0.40011574074074074</v>
      </c>
      <c r="I1816" s="34" t="s">
        <v>6250</v>
      </c>
      <c r="J1816" s="43">
        <v>40.19</v>
      </c>
      <c r="K1816" s="43">
        <v>70.849999999999994</v>
      </c>
      <c r="L1816" s="56">
        <v>18</v>
      </c>
      <c r="M1816" s="43">
        <v>4.5030000000000001</v>
      </c>
      <c r="N1816" s="43"/>
      <c r="O1816" s="57"/>
      <c r="P1816" s="57">
        <v>4.7</v>
      </c>
      <c r="Q1816" s="57">
        <v>3.6</v>
      </c>
      <c r="R1816" s="57">
        <v>5</v>
      </c>
      <c r="S1816" s="67" t="s">
        <v>6052</v>
      </c>
      <c r="T1816" s="26"/>
      <c r="U1816" s="24" t="s">
        <v>867</v>
      </c>
      <c r="V1816" s="58"/>
      <c r="W1816" s="58"/>
      <c r="X1816" s="26">
        <v>0</v>
      </c>
      <c r="Y1816" s="26">
        <v>0</v>
      </c>
      <c r="Z1816" s="26">
        <v>0</v>
      </c>
      <c r="AA1816" s="26">
        <v>0</v>
      </c>
      <c r="AB1816" s="58"/>
      <c r="AC1816" s="24"/>
      <c r="AD1816" s="26">
        <v>5</v>
      </c>
      <c r="AE1816" s="26">
        <v>0</v>
      </c>
      <c r="AF1816" s="26"/>
      <c r="AG1816" s="26"/>
      <c r="AH1816" s="26"/>
      <c r="AI1816" s="26"/>
      <c r="AJ1816" s="26" t="s">
        <v>1631</v>
      </c>
      <c r="AK1816" s="24"/>
      <c r="AL1816" s="24"/>
      <c r="AM1816" s="26"/>
      <c r="AN1816" s="26"/>
      <c r="AO1816" s="26"/>
      <c r="AP1816" s="26"/>
      <c r="AQ1816" s="26"/>
      <c r="AR1816" s="26" t="s">
        <v>129</v>
      </c>
      <c r="AS1816" s="26"/>
      <c r="AT1816" s="26"/>
      <c r="AU1816" s="26" t="s">
        <v>128</v>
      </c>
      <c r="AV1816" s="26" t="s">
        <v>128</v>
      </c>
      <c r="AW1816" s="26" t="s">
        <v>128</v>
      </c>
      <c r="AX1816" s="26" t="s">
        <v>129</v>
      </c>
      <c r="AY1816" s="26"/>
      <c r="AZ1816" s="26" t="s">
        <v>4713</v>
      </c>
      <c r="BA1816" s="41"/>
    </row>
    <row r="1817" spans="1:53" ht="16.05" customHeight="1" x14ac:dyDescent="0.3">
      <c r="A1817" s="23">
        <v>2017</v>
      </c>
      <c r="B1817" s="27" t="s">
        <v>123</v>
      </c>
      <c r="C1817" s="27" t="s">
        <v>124</v>
      </c>
      <c r="D1817" s="27" t="s">
        <v>3332</v>
      </c>
      <c r="E1817" s="28">
        <v>42772</v>
      </c>
      <c r="F1817" s="36">
        <v>0.16087962962962962</v>
      </c>
      <c r="G1817" s="22">
        <v>42772</v>
      </c>
      <c r="H1817" s="37">
        <v>0.24421296296296294</v>
      </c>
      <c r="I1817" s="34" t="s">
        <v>6250</v>
      </c>
      <c r="J1817" s="35">
        <v>39.598999999999997</v>
      </c>
      <c r="K1817" s="35">
        <v>26.065000000000001</v>
      </c>
      <c r="L1817" s="42">
        <v>10</v>
      </c>
      <c r="M1817" s="35">
        <v>5.4029999999999996</v>
      </c>
      <c r="N1817" s="35">
        <v>5.2</v>
      </c>
      <c r="O1817" s="44"/>
      <c r="P1817" s="44">
        <v>5.4</v>
      </c>
      <c r="Q1817" s="44"/>
      <c r="R1817" s="44"/>
      <c r="S1817" s="67" t="s">
        <v>5592</v>
      </c>
      <c r="T1817" s="23" t="s">
        <v>497</v>
      </c>
      <c r="U1817" s="27"/>
      <c r="V1817" s="46"/>
      <c r="W1817" s="47"/>
      <c r="X1817" s="23">
        <v>0</v>
      </c>
      <c r="Y1817" s="23">
        <v>0</v>
      </c>
      <c r="Z1817" s="50" t="s">
        <v>2291</v>
      </c>
      <c r="AA1817" s="23">
        <v>2500</v>
      </c>
      <c r="AB1817" s="47"/>
      <c r="AC1817" s="27"/>
      <c r="AD1817" s="23">
        <v>1235</v>
      </c>
      <c r="AE1817" s="23">
        <v>1470</v>
      </c>
      <c r="AF1817" s="66"/>
      <c r="AG1817" s="23"/>
      <c r="AH1817" s="23"/>
      <c r="AI1817" s="23"/>
      <c r="AJ1817" s="23" t="s">
        <v>311</v>
      </c>
      <c r="AK1817" s="27" t="s">
        <v>3334</v>
      </c>
      <c r="AL1817" s="27" t="s">
        <v>6317</v>
      </c>
      <c r="AM1817" s="23"/>
      <c r="AN1817" s="23"/>
      <c r="AO1817" s="23"/>
      <c r="AP1817" s="23"/>
      <c r="AQ1817" s="23"/>
      <c r="AR1817" s="23"/>
      <c r="AS1817" s="23" t="s">
        <v>129</v>
      </c>
      <c r="AT1817" s="23"/>
      <c r="AU1817" s="23" t="s">
        <v>129</v>
      </c>
      <c r="AV1817" s="23" t="s">
        <v>128</v>
      </c>
      <c r="AW1817" s="23" t="s">
        <v>128</v>
      </c>
      <c r="AX1817" s="23" t="s">
        <v>129</v>
      </c>
      <c r="AY1817" s="23"/>
      <c r="AZ1817" s="23" t="s">
        <v>3333</v>
      </c>
      <c r="BA1817" s="65" t="s">
        <v>6316</v>
      </c>
    </row>
    <row r="1818" spans="1:53" ht="16.05" customHeight="1" x14ac:dyDescent="0.3">
      <c r="A1818" s="23">
        <v>2017</v>
      </c>
      <c r="B1818" s="27" t="s">
        <v>269</v>
      </c>
      <c r="C1818" s="27" t="s">
        <v>409</v>
      </c>
      <c r="D1818" s="27" t="s">
        <v>3310</v>
      </c>
      <c r="E1818" s="28">
        <v>42772</v>
      </c>
      <c r="F1818" s="36">
        <v>0.54357638888888882</v>
      </c>
      <c r="G1818" s="22">
        <v>42772</v>
      </c>
      <c r="H1818" s="37">
        <v>0.3352430555555555</v>
      </c>
      <c r="I1818" s="34" t="s">
        <v>6250</v>
      </c>
      <c r="J1818" s="35">
        <v>3.3809999999999998</v>
      </c>
      <c r="K1818" s="35">
        <v>-74.718000000000004</v>
      </c>
      <c r="L1818" s="42">
        <v>0</v>
      </c>
      <c r="M1818" s="35">
        <v>5.5129999999999999</v>
      </c>
      <c r="N1818" s="35">
        <v>5.4</v>
      </c>
      <c r="O1818" s="44">
        <v>5.3</v>
      </c>
      <c r="P1818" s="44"/>
      <c r="Q1818" s="44">
        <v>5</v>
      </c>
      <c r="R1818" s="44"/>
      <c r="S1818" s="24" t="s">
        <v>5348</v>
      </c>
      <c r="T1818" s="23" t="s">
        <v>139</v>
      </c>
      <c r="U1818" s="27"/>
      <c r="V1818" s="46">
        <v>4168000</v>
      </c>
      <c r="W1818" s="47" t="s">
        <v>3335</v>
      </c>
      <c r="X1818" s="23">
        <v>0</v>
      </c>
      <c r="Y1818" s="23">
        <v>0</v>
      </c>
      <c r="Z1818" s="23">
        <v>1</v>
      </c>
      <c r="AA1818" s="23"/>
      <c r="AB1818" s="47"/>
      <c r="AC1818" s="27" t="s">
        <v>3336</v>
      </c>
      <c r="AD1818" s="50" t="s">
        <v>6324</v>
      </c>
      <c r="AE1818" s="23"/>
      <c r="AF1818" s="62" t="s">
        <v>137</v>
      </c>
      <c r="AG1818" s="23" t="s">
        <v>129</v>
      </c>
      <c r="AH1818" s="23" t="s">
        <v>129</v>
      </c>
      <c r="AI1818" s="23"/>
      <c r="AJ1818" s="23" t="s">
        <v>3338</v>
      </c>
      <c r="AK1818" s="27"/>
      <c r="AL1818" s="27"/>
      <c r="AM1818" s="23"/>
      <c r="AN1818" s="23"/>
      <c r="AO1818" s="23"/>
      <c r="AP1818" s="23"/>
      <c r="AQ1818" s="23" t="s">
        <v>129</v>
      </c>
      <c r="AR1818" s="23"/>
      <c r="AS1818" s="23" t="s">
        <v>129</v>
      </c>
      <c r="AT1818" s="23"/>
      <c r="AU1818" s="23" t="s">
        <v>129</v>
      </c>
      <c r="AV1818" s="23" t="s">
        <v>128</v>
      </c>
      <c r="AW1818" s="23" t="s">
        <v>128</v>
      </c>
      <c r="AX1818" s="23" t="s">
        <v>129</v>
      </c>
      <c r="AY1818" s="23"/>
      <c r="AZ1818" s="23" t="s">
        <v>3337</v>
      </c>
      <c r="BA1818" s="65" t="s">
        <v>3339</v>
      </c>
    </row>
    <row r="1819" spans="1:53" ht="16.05" customHeight="1" x14ac:dyDescent="0.3">
      <c r="A1819" s="23">
        <v>2017</v>
      </c>
      <c r="B1819" s="24" t="s">
        <v>357</v>
      </c>
      <c r="C1819" s="24" t="s">
        <v>358</v>
      </c>
      <c r="D1819" s="24" t="s">
        <v>4218</v>
      </c>
      <c r="E1819" s="25">
        <v>42772</v>
      </c>
      <c r="F1819" s="38">
        <v>0.71053819444444455</v>
      </c>
      <c r="G1819" s="22">
        <v>42772</v>
      </c>
      <c r="H1819" s="37">
        <v>0.9397106481481482</v>
      </c>
      <c r="I1819" s="34" t="s">
        <v>6250</v>
      </c>
      <c r="J1819" s="43">
        <v>30.41</v>
      </c>
      <c r="K1819" s="43">
        <v>78.849999999999994</v>
      </c>
      <c r="L1819" s="56">
        <v>20.6</v>
      </c>
      <c r="M1819" s="35">
        <v>5.343</v>
      </c>
      <c r="N1819" s="43"/>
      <c r="O1819" s="57"/>
      <c r="P1819" s="57">
        <v>5.6</v>
      </c>
      <c r="Q1819" s="57"/>
      <c r="R1819" s="57">
        <v>5.6</v>
      </c>
      <c r="S1819" s="24" t="s">
        <v>5312</v>
      </c>
      <c r="T1819" s="26"/>
      <c r="U1819" s="24" t="s">
        <v>867</v>
      </c>
      <c r="V1819" s="58"/>
      <c r="W1819" s="58"/>
      <c r="X1819" s="26">
        <v>0</v>
      </c>
      <c r="Y1819" s="26">
        <v>0</v>
      </c>
      <c r="Z1819" s="26">
        <v>2</v>
      </c>
      <c r="AA1819" s="26"/>
      <c r="AB1819" s="58"/>
      <c r="AC1819" s="24"/>
      <c r="AD1819" s="26">
        <v>100</v>
      </c>
      <c r="AE1819" s="26">
        <v>10</v>
      </c>
      <c r="AF1819" s="26"/>
      <c r="AG1819" s="26"/>
      <c r="AH1819" s="26"/>
      <c r="AI1819" s="26"/>
      <c r="AJ1819" s="26" t="s">
        <v>1631</v>
      </c>
      <c r="AK1819" s="24"/>
      <c r="AL1819" s="24"/>
      <c r="AM1819" s="26"/>
      <c r="AN1819" s="26"/>
      <c r="AO1819" s="26"/>
      <c r="AP1819" s="26"/>
      <c r="AQ1819" s="26"/>
      <c r="AR1819" s="26" t="s">
        <v>129</v>
      </c>
      <c r="AS1819" s="26"/>
      <c r="AT1819" s="26"/>
      <c r="AU1819" s="26" t="s">
        <v>128</v>
      </c>
      <c r="AV1819" s="26" t="s">
        <v>128</v>
      </c>
      <c r="AW1819" s="26" t="s">
        <v>128</v>
      </c>
      <c r="AX1819" s="26" t="s">
        <v>129</v>
      </c>
      <c r="AY1819" s="26"/>
      <c r="AZ1819" s="26" t="s">
        <v>4714</v>
      </c>
      <c r="BA1819" s="41"/>
    </row>
    <row r="1820" spans="1:53" ht="16.05" customHeight="1" x14ac:dyDescent="0.3">
      <c r="A1820" s="23">
        <v>2017</v>
      </c>
      <c r="B1820" s="24" t="s">
        <v>130</v>
      </c>
      <c r="C1820" s="24" t="s">
        <v>131</v>
      </c>
      <c r="D1820" s="24" t="s">
        <v>132</v>
      </c>
      <c r="E1820" s="25">
        <v>42774</v>
      </c>
      <c r="F1820" s="38">
        <v>0.4664699074074074</v>
      </c>
      <c r="G1820" s="22">
        <v>42774</v>
      </c>
      <c r="H1820" s="37">
        <v>0.79980324074074083</v>
      </c>
      <c r="I1820" s="34" t="s">
        <v>6250</v>
      </c>
      <c r="J1820" s="43">
        <v>27</v>
      </c>
      <c r="K1820" s="43">
        <v>103.54</v>
      </c>
      <c r="L1820" s="56">
        <v>22.4</v>
      </c>
      <c r="M1820" s="35">
        <v>5.085</v>
      </c>
      <c r="N1820" s="43"/>
      <c r="O1820" s="57"/>
      <c r="P1820" s="57">
        <v>4.9000000000000004</v>
      </c>
      <c r="Q1820" s="57"/>
      <c r="R1820" s="57">
        <v>4.9000000000000004</v>
      </c>
      <c r="S1820" s="24" t="s">
        <v>5328</v>
      </c>
      <c r="T1820" s="26"/>
      <c r="U1820" s="24" t="s">
        <v>867</v>
      </c>
      <c r="V1820" s="58"/>
      <c r="W1820" s="58"/>
      <c r="X1820" s="26">
        <v>0</v>
      </c>
      <c r="Y1820" s="26">
        <v>0</v>
      </c>
      <c r="Z1820" s="26">
        <v>5</v>
      </c>
      <c r="AA1820" s="26"/>
      <c r="AB1820" s="58"/>
      <c r="AC1820" s="24"/>
      <c r="AD1820" s="26">
        <v>22</v>
      </c>
      <c r="AE1820" s="26"/>
      <c r="AF1820" s="26"/>
      <c r="AG1820" s="26"/>
      <c r="AH1820" s="26"/>
      <c r="AI1820" s="26"/>
      <c r="AJ1820" s="26" t="s">
        <v>1631</v>
      </c>
      <c r="AK1820" s="24"/>
      <c r="AL1820" s="24"/>
      <c r="AM1820" s="26"/>
      <c r="AN1820" s="26"/>
      <c r="AO1820" s="26"/>
      <c r="AP1820" s="26"/>
      <c r="AQ1820" s="26"/>
      <c r="AR1820" s="26" t="s">
        <v>129</v>
      </c>
      <c r="AS1820" s="26"/>
      <c r="AT1820" s="26"/>
      <c r="AU1820" s="26" t="s">
        <v>128</v>
      </c>
      <c r="AV1820" s="26" t="s">
        <v>128</v>
      </c>
      <c r="AW1820" s="26" t="s">
        <v>128</v>
      </c>
      <c r="AX1820" s="26" t="s">
        <v>129</v>
      </c>
      <c r="AY1820" s="26"/>
      <c r="AZ1820" s="26" t="s">
        <v>4715</v>
      </c>
      <c r="BA1820" s="41"/>
    </row>
    <row r="1821" spans="1:53" ht="16.05" customHeight="1" x14ac:dyDescent="0.3">
      <c r="A1821" s="26">
        <v>2017</v>
      </c>
      <c r="B1821" s="24" t="s">
        <v>123</v>
      </c>
      <c r="C1821" s="24" t="s">
        <v>124</v>
      </c>
      <c r="D1821" s="24" t="s">
        <v>643</v>
      </c>
      <c r="E1821" s="25">
        <v>42776</v>
      </c>
      <c r="F1821" s="38">
        <v>0.5191203703703704</v>
      </c>
      <c r="G1821" s="22">
        <v>42776</v>
      </c>
      <c r="H1821" s="37">
        <v>0.60245370370370377</v>
      </c>
      <c r="I1821" s="34" t="s">
        <v>6250</v>
      </c>
      <c r="J1821" s="26">
        <v>39.772599999999997</v>
      </c>
      <c r="K1821" s="26">
        <v>42.5989</v>
      </c>
      <c r="L1821" s="26">
        <v>10</v>
      </c>
      <c r="M1821" s="43">
        <v>4.57</v>
      </c>
      <c r="N1821" s="43"/>
      <c r="O1821" s="57">
        <v>4.4000000000000004</v>
      </c>
      <c r="P1821" s="57">
        <v>4.5</v>
      </c>
      <c r="Q1821" s="57">
        <v>3.7</v>
      </c>
      <c r="R1821" s="57">
        <v>4.5</v>
      </c>
      <c r="S1821" s="24" t="s">
        <v>6057</v>
      </c>
      <c r="T1821" s="26"/>
      <c r="U1821" s="24"/>
      <c r="V1821" s="41"/>
      <c r="W1821" s="41"/>
      <c r="X1821" s="26">
        <v>0</v>
      </c>
      <c r="Y1821" s="26">
        <v>0</v>
      </c>
      <c r="Z1821" s="26">
        <v>0</v>
      </c>
      <c r="AA1821" s="26">
        <v>15</v>
      </c>
      <c r="AB1821" s="41"/>
      <c r="AC1821" s="41"/>
      <c r="AD1821" s="26">
        <v>40</v>
      </c>
      <c r="AE1821" s="26">
        <v>0</v>
      </c>
      <c r="AF1821" s="41"/>
      <c r="AG1821" s="26"/>
      <c r="AH1821" s="26"/>
      <c r="AI1821" s="26"/>
      <c r="AJ1821" s="26" t="s">
        <v>1631</v>
      </c>
      <c r="AK1821" s="41"/>
      <c r="AL1821" s="24"/>
      <c r="AM1821" s="41"/>
      <c r="AN1821" s="41"/>
      <c r="AO1821" s="41"/>
      <c r="AP1821" s="41"/>
      <c r="AQ1821" s="41"/>
      <c r="AR1821" s="26" t="s">
        <v>129</v>
      </c>
      <c r="AS1821" s="26"/>
      <c r="AT1821" s="26"/>
      <c r="AU1821" s="26" t="s">
        <v>128</v>
      </c>
      <c r="AV1821" s="26" t="s">
        <v>128</v>
      </c>
      <c r="AW1821" s="26" t="s">
        <v>128</v>
      </c>
      <c r="AX1821" s="26" t="s">
        <v>129</v>
      </c>
      <c r="AY1821" s="26"/>
      <c r="AZ1821" s="26" t="s">
        <v>5047</v>
      </c>
      <c r="BA1821" s="41"/>
    </row>
    <row r="1822" spans="1:53" ht="16.05" customHeight="1" x14ac:dyDescent="0.3">
      <c r="A1822" s="23">
        <v>2017</v>
      </c>
      <c r="B1822" s="27" t="s">
        <v>130</v>
      </c>
      <c r="C1822" s="27" t="s">
        <v>1185</v>
      </c>
      <c r="D1822" s="27" t="s">
        <v>3340</v>
      </c>
      <c r="E1822" s="28">
        <v>42776</v>
      </c>
      <c r="F1822" s="36">
        <v>0.71728009259259251</v>
      </c>
      <c r="G1822" s="22">
        <v>42777</v>
      </c>
      <c r="H1822" s="37">
        <v>5.061342592592593E-2</v>
      </c>
      <c r="I1822" s="34" t="s">
        <v>6250</v>
      </c>
      <c r="J1822" s="35">
        <v>22.827000000000002</v>
      </c>
      <c r="K1822" s="35">
        <v>120.22</v>
      </c>
      <c r="L1822" s="42">
        <v>15.8</v>
      </c>
      <c r="M1822" s="35">
        <v>5.3739999999999997</v>
      </c>
      <c r="N1822" s="35">
        <v>5.3</v>
      </c>
      <c r="O1822" s="44"/>
      <c r="P1822" s="44">
        <v>5.5</v>
      </c>
      <c r="Q1822" s="44"/>
      <c r="R1822" s="44"/>
      <c r="S1822" s="24" t="s">
        <v>5576</v>
      </c>
      <c r="T1822" s="23" t="s">
        <v>134</v>
      </c>
      <c r="U1822" s="27"/>
      <c r="V1822" s="46">
        <v>5604000</v>
      </c>
      <c r="W1822" s="47"/>
      <c r="X1822" s="23">
        <v>0</v>
      </c>
      <c r="Y1822" s="23">
        <v>0</v>
      </c>
      <c r="Z1822" s="23">
        <v>4</v>
      </c>
      <c r="AA1822" s="23"/>
      <c r="AB1822" s="47"/>
      <c r="AC1822" s="27" t="s">
        <v>3341</v>
      </c>
      <c r="AD1822" s="23">
        <v>5</v>
      </c>
      <c r="AE1822" s="23"/>
      <c r="AF1822" s="66"/>
      <c r="AG1822" s="23" t="s">
        <v>129</v>
      </c>
      <c r="AH1822" s="23"/>
      <c r="AI1822" s="23"/>
      <c r="AJ1822" s="26" t="s">
        <v>3493</v>
      </c>
      <c r="AK1822" s="27"/>
      <c r="AL1822" s="27" t="s">
        <v>5071</v>
      </c>
      <c r="AM1822" s="23"/>
      <c r="AN1822" s="23"/>
      <c r="AO1822" s="23"/>
      <c r="AP1822" s="23"/>
      <c r="AQ1822" s="23"/>
      <c r="AR1822" s="23"/>
      <c r="AS1822" s="23" t="s">
        <v>129</v>
      </c>
      <c r="AT1822" s="23"/>
      <c r="AU1822" s="23" t="s">
        <v>128</v>
      </c>
      <c r="AV1822" s="23" t="s">
        <v>128</v>
      </c>
      <c r="AW1822" s="23" t="s">
        <v>128</v>
      </c>
      <c r="AX1822" s="23" t="s">
        <v>129</v>
      </c>
      <c r="AY1822" s="23"/>
      <c r="AZ1822" s="23" t="s">
        <v>3342</v>
      </c>
      <c r="BA1822" s="65" t="s">
        <v>3343</v>
      </c>
    </row>
    <row r="1823" spans="1:53" ht="16.05" customHeight="1" x14ac:dyDescent="0.3">
      <c r="A1823" s="23">
        <v>2017</v>
      </c>
      <c r="B1823" s="24" t="s">
        <v>218</v>
      </c>
      <c r="C1823" s="24" t="s">
        <v>426</v>
      </c>
      <c r="D1823" s="24" t="s">
        <v>4716</v>
      </c>
      <c r="E1823" s="25">
        <v>42779</v>
      </c>
      <c r="F1823" s="38">
        <v>0.85835532407407411</v>
      </c>
      <c r="G1823" s="22">
        <v>42780</v>
      </c>
      <c r="H1823" s="37">
        <v>0.15002314814814813</v>
      </c>
      <c r="I1823" s="34" t="s">
        <v>6250</v>
      </c>
      <c r="J1823" s="43">
        <v>3.35</v>
      </c>
      <c r="K1823" s="43">
        <v>98.47</v>
      </c>
      <c r="L1823" s="56">
        <v>13.2</v>
      </c>
      <c r="M1823" s="35">
        <v>5.2220000000000004</v>
      </c>
      <c r="N1823" s="43"/>
      <c r="O1823" s="57"/>
      <c r="P1823" s="57">
        <v>4.9000000000000004</v>
      </c>
      <c r="Q1823" s="57"/>
      <c r="R1823" s="57">
        <v>5.2</v>
      </c>
      <c r="S1823" s="24" t="s">
        <v>5337</v>
      </c>
      <c r="T1823" s="26"/>
      <c r="U1823" s="24" t="s">
        <v>867</v>
      </c>
      <c r="V1823" s="58"/>
      <c r="W1823" s="58"/>
      <c r="X1823" s="26">
        <v>0</v>
      </c>
      <c r="Y1823" s="26">
        <v>0</v>
      </c>
      <c r="Z1823" s="26">
        <v>0</v>
      </c>
      <c r="AA1823" s="26"/>
      <c r="AB1823" s="58"/>
      <c r="AC1823" s="24"/>
      <c r="AD1823" s="26"/>
      <c r="AE1823" s="26"/>
      <c r="AF1823" s="26"/>
      <c r="AG1823" s="26"/>
      <c r="AH1823" s="26"/>
      <c r="AI1823" s="26"/>
      <c r="AJ1823" s="26" t="s">
        <v>3493</v>
      </c>
      <c r="AK1823" s="24" t="s">
        <v>1227</v>
      </c>
      <c r="AL1823" s="24" t="s">
        <v>4718</v>
      </c>
      <c r="AM1823" s="26"/>
      <c r="AN1823" s="26"/>
      <c r="AO1823" s="26"/>
      <c r="AP1823" s="26"/>
      <c r="AQ1823" s="26"/>
      <c r="AR1823" s="26" t="s">
        <v>129</v>
      </c>
      <c r="AS1823" s="26"/>
      <c r="AT1823" s="26"/>
      <c r="AU1823" s="26" t="s">
        <v>128</v>
      </c>
      <c r="AV1823" s="26" t="s">
        <v>128</v>
      </c>
      <c r="AW1823" s="26" t="s">
        <v>128</v>
      </c>
      <c r="AX1823" s="26" t="s">
        <v>129</v>
      </c>
      <c r="AY1823" s="26"/>
      <c r="AZ1823" s="26" t="s">
        <v>4717</v>
      </c>
      <c r="BA1823" s="41"/>
    </row>
    <row r="1824" spans="1:53" ht="16.05" customHeight="1" x14ac:dyDescent="0.3">
      <c r="A1824" s="23">
        <v>2017</v>
      </c>
      <c r="B1824" s="24" t="s">
        <v>218</v>
      </c>
      <c r="C1824" s="24" t="s">
        <v>426</v>
      </c>
      <c r="D1824" s="24" t="s">
        <v>1914</v>
      </c>
      <c r="E1824" s="25">
        <v>42781</v>
      </c>
      <c r="F1824" s="38">
        <v>0.7872407407407408</v>
      </c>
      <c r="G1824" s="25">
        <v>42782</v>
      </c>
      <c r="H1824" s="38">
        <v>7.8912037037037031E-2</v>
      </c>
      <c r="I1824" s="34" t="s">
        <v>6252</v>
      </c>
      <c r="J1824" s="43">
        <v>-7.99</v>
      </c>
      <c r="K1824" s="43">
        <v>107.57</v>
      </c>
      <c r="L1824" s="56">
        <v>78.599999999999994</v>
      </c>
      <c r="M1824" s="35">
        <v>4.8780000000000001</v>
      </c>
      <c r="N1824" s="43"/>
      <c r="O1824" s="57"/>
      <c r="P1824" s="57">
        <v>5</v>
      </c>
      <c r="Q1824" s="57"/>
      <c r="R1824" s="57">
        <v>5.0999999999999996</v>
      </c>
      <c r="S1824" s="24" t="s">
        <v>5516</v>
      </c>
      <c r="T1824" s="26"/>
      <c r="U1824" s="24" t="s">
        <v>867</v>
      </c>
      <c r="V1824" s="58"/>
      <c r="W1824" s="58"/>
      <c r="X1824" s="26">
        <v>0</v>
      </c>
      <c r="Y1824" s="26">
        <v>0</v>
      </c>
      <c r="Z1824" s="26">
        <v>0</v>
      </c>
      <c r="AA1824" s="26">
        <v>50</v>
      </c>
      <c r="AB1824" s="58"/>
      <c r="AC1824" s="24"/>
      <c r="AD1824" s="26">
        <v>30</v>
      </c>
      <c r="AE1824" s="26">
        <v>4</v>
      </c>
      <c r="AF1824" s="26"/>
      <c r="AG1824" s="26"/>
      <c r="AH1824" s="26"/>
      <c r="AI1824" s="26"/>
      <c r="AJ1824" s="26" t="s">
        <v>3493</v>
      </c>
      <c r="AK1824" s="24"/>
      <c r="AL1824" s="24" t="s">
        <v>4720</v>
      </c>
      <c r="AM1824" s="26"/>
      <c r="AN1824" s="26"/>
      <c r="AO1824" s="26"/>
      <c r="AP1824" s="26"/>
      <c r="AQ1824" s="26"/>
      <c r="AR1824" s="26" t="s">
        <v>129</v>
      </c>
      <c r="AS1824" s="26"/>
      <c r="AT1824" s="26"/>
      <c r="AU1824" s="26" t="s">
        <v>128</v>
      </c>
      <c r="AV1824" s="26" t="s">
        <v>128</v>
      </c>
      <c r="AW1824" s="26" t="s">
        <v>128</v>
      </c>
      <c r="AX1824" s="26" t="s">
        <v>129</v>
      </c>
      <c r="AY1824" s="26"/>
      <c r="AZ1824" s="26" t="s">
        <v>4719</v>
      </c>
      <c r="BA1824" s="41"/>
    </row>
    <row r="1825" spans="1:53" ht="16.05" customHeight="1" x14ac:dyDescent="0.3">
      <c r="A1825" s="26">
        <v>2017</v>
      </c>
      <c r="B1825" s="24" t="s">
        <v>218</v>
      </c>
      <c r="C1825" s="24" t="s">
        <v>426</v>
      </c>
      <c r="D1825" s="24" t="s">
        <v>3183</v>
      </c>
      <c r="E1825" s="25">
        <v>42781</v>
      </c>
      <c r="F1825" s="38">
        <v>0.82441435185185175</v>
      </c>
      <c r="G1825" s="22">
        <v>42782</v>
      </c>
      <c r="H1825" s="37">
        <v>0.11607638888888888</v>
      </c>
      <c r="I1825" s="34" t="s">
        <v>6250</v>
      </c>
      <c r="J1825" s="26">
        <v>5.23</v>
      </c>
      <c r="K1825" s="26">
        <v>96.16</v>
      </c>
      <c r="L1825" s="26">
        <v>14</v>
      </c>
      <c r="M1825" s="35">
        <v>5.4569999999999999</v>
      </c>
      <c r="N1825" s="43"/>
      <c r="O1825" s="57"/>
      <c r="P1825" s="57">
        <v>5.6</v>
      </c>
      <c r="Q1825" s="57"/>
      <c r="R1825" s="57">
        <v>5.6</v>
      </c>
      <c r="S1825" s="24" t="s">
        <v>5335</v>
      </c>
      <c r="T1825" s="26"/>
      <c r="U1825" s="24" t="s">
        <v>867</v>
      </c>
      <c r="V1825" s="41"/>
      <c r="W1825" s="41"/>
      <c r="X1825" s="26">
        <v>0</v>
      </c>
      <c r="Y1825" s="26">
        <v>0</v>
      </c>
      <c r="Z1825" s="26">
        <v>15</v>
      </c>
      <c r="AA1825" s="26"/>
      <c r="AB1825" s="41"/>
      <c r="AC1825" s="41"/>
      <c r="AD1825" s="26"/>
      <c r="AE1825" s="26">
        <v>2</v>
      </c>
      <c r="AF1825" s="41"/>
      <c r="AG1825" s="26"/>
      <c r="AH1825" s="26"/>
      <c r="AI1825" s="26"/>
      <c r="AJ1825" s="26" t="s">
        <v>3493</v>
      </c>
      <c r="AK1825" s="41" t="s">
        <v>494</v>
      </c>
      <c r="AL1825" s="24" t="s">
        <v>4663</v>
      </c>
      <c r="AM1825" s="41"/>
      <c r="AN1825" s="41"/>
      <c r="AO1825" s="41"/>
      <c r="AP1825" s="41"/>
      <c r="AQ1825" s="41"/>
      <c r="AR1825" s="26" t="s">
        <v>129</v>
      </c>
      <c r="AS1825" s="26"/>
      <c r="AT1825" s="26"/>
      <c r="AU1825" s="26" t="s">
        <v>128</v>
      </c>
      <c r="AV1825" s="26" t="s">
        <v>128</v>
      </c>
      <c r="AW1825" s="26" t="s">
        <v>128</v>
      </c>
      <c r="AX1825" s="26" t="s">
        <v>129</v>
      </c>
      <c r="AY1825" s="26"/>
      <c r="AZ1825" s="26" t="s">
        <v>5093</v>
      </c>
      <c r="BA1825" s="41"/>
    </row>
    <row r="1826" spans="1:53" ht="16.05" customHeight="1" x14ac:dyDescent="0.3">
      <c r="A1826" s="23">
        <v>2017</v>
      </c>
      <c r="B1826" s="24" t="s">
        <v>130</v>
      </c>
      <c r="C1826" s="24" t="s">
        <v>131</v>
      </c>
      <c r="D1826" s="24" t="s">
        <v>329</v>
      </c>
      <c r="E1826" s="25">
        <v>42788</v>
      </c>
      <c r="F1826" s="38">
        <v>0.77874722222222215</v>
      </c>
      <c r="G1826" s="22">
        <v>42789</v>
      </c>
      <c r="H1826" s="37">
        <v>0.11208333333333333</v>
      </c>
      <c r="I1826" s="34" t="s">
        <v>6250</v>
      </c>
      <c r="J1826" s="43">
        <v>30.768000000000001</v>
      </c>
      <c r="K1826" s="43">
        <v>110.84099999999999</v>
      </c>
      <c r="L1826" s="56">
        <v>0</v>
      </c>
      <c r="M1826" s="43">
        <v>4.2350000000000003</v>
      </c>
      <c r="N1826" s="43"/>
      <c r="O1826" s="57"/>
      <c r="P1826" s="57">
        <v>4.2</v>
      </c>
      <c r="Q1826" s="57">
        <v>3.2</v>
      </c>
      <c r="R1826" s="57">
        <v>3.8</v>
      </c>
      <c r="S1826" s="67" t="s">
        <v>6058</v>
      </c>
      <c r="T1826" s="26"/>
      <c r="U1826" s="24" t="s">
        <v>867</v>
      </c>
      <c r="V1826" s="58"/>
      <c r="W1826" s="58"/>
      <c r="X1826" s="26">
        <v>0</v>
      </c>
      <c r="Y1826" s="26">
        <v>0</v>
      </c>
      <c r="Z1826" s="26">
        <v>0</v>
      </c>
      <c r="AA1826" s="26">
        <v>0</v>
      </c>
      <c r="AB1826" s="58"/>
      <c r="AC1826" s="24"/>
      <c r="AD1826" s="26">
        <v>68</v>
      </c>
      <c r="AE1826" s="26">
        <v>0</v>
      </c>
      <c r="AF1826" s="26"/>
      <c r="AG1826" s="26"/>
      <c r="AH1826" s="26"/>
      <c r="AI1826" s="26"/>
      <c r="AJ1826" s="26" t="s">
        <v>1631</v>
      </c>
      <c r="AK1826" s="24"/>
      <c r="AL1826" s="24"/>
      <c r="AM1826" s="26"/>
      <c r="AN1826" s="26"/>
      <c r="AO1826" s="26"/>
      <c r="AP1826" s="26"/>
      <c r="AQ1826" s="26"/>
      <c r="AR1826" s="26" t="s">
        <v>129</v>
      </c>
      <c r="AS1826" s="26"/>
      <c r="AT1826" s="26"/>
      <c r="AU1826" s="26" t="s">
        <v>128</v>
      </c>
      <c r="AV1826" s="26" t="s">
        <v>128</v>
      </c>
      <c r="AW1826" s="26" t="s">
        <v>128</v>
      </c>
      <c r="AX1826" s="26" t="s">
        <v>129</v>
      </c>
      <c r="AY1826" s="26"/>
      <c r="AZ1826" s="26" t="s">
        <v>4724</v>
      </c>
      <c r="BA1826" s="41"/>
    </row>
    <row r="1827" spans="1:53" ht="16.05" customHeight="1" x14ac:dyDescent="0.3">
      <c r="A1827" s="23">
        <v>2017</v>
      </c>
      <c r="B1827" s="27" t="s">
        <v>218</v>
      </c>
      <c r="C1827" s="27" t="s">
        <v>481</v>
      </c>
      <c r="D1827" s="27" t="s">
        <v>3344</v>
      </c>
      <c r="E1827" s="28">
        <v>42789</v>
      </c>
      <c r="F1827" s="36">
        <v>7.6562499999999992E-2</v>
      </c>
      <c r="G1827" s="22">
        <v>42789</v>
      </c>
      <c r="H1827" s="37">
        <v>0.40989583333333335</v>
      </c>
      <c r="I1827" s="34" t="s">
        <v>6250</v>
      </c>
      <c r="J1827" s="35">
        <v>7.0659999999999998</v>
      </c>
      <c r="K1827" s="35">
        <v>125.586</v>
      </c>
      <c r="L1827" s="42">
        <v>11.9</v>
      </c>
      <c r="M1827" s="43">
        <v>4.4359999999999999</v>
      </c>
      <c r="N1827" s="35"/>
      <c r="O1827" s="44"/>
      <c r="P1827" s="44">
        <v>4.7</v>
      </c>
      <c r="Q1827" s="44">
        <v>3.5</v>
      </c>
      <c r="R1827" s="44"/>
      <c r="S1827" s="27" t="s">
        <v>6084</v>
      </c>
      <c r="T1827" s="23" t="s">
        <v>582</v>
      </c>
      <c r="U1827" s="27"/>
      <c r="V1827" s="46"/>
      <c r="W1827" s="47"/>
      <c r="X1827" s="23"/>
      <c r="Y1827" s="23"/>
      <c r="Z1827" s="23">
        <v>2</v>
      </c>
      <c r="AA1827" s="23"/>
      <c r="AB1827" s="47"/>
      <c r="AC1827" s="27" t="s">
        <v>3345</v>
      </c>
      <c r="AD1827" s="23"/>
      <c r="AE1827" s="23">
        <v>1</v>
      </c>
      <c r="AF1827" s="66"/>
      <c r="AG1827" s="23"/>
      <c r="AH1827" s="23"/>
      <c r="AI1827" s="23"/>
      <c r="AJ1827" s="26" t="s">
        <v>3493</v>
      </c>
      <c r="AK1827" s="27"/>
      <c r="AL1827" s="27" t="s">
        <v>3347</v>
      </c>
      <c r="AM1827" s="23"/>
      <c r="AN1827" s="23"/>
      <c r="AO1827" s="23"/>
      <c r="AP1827" s="23"/>
      <c r="AQ1827" s="23"/>
      <c r="AR1827" s="23"/>
      <c r="AS1827" s="23" t="s">
        <v>129</v>
      </c>
      <c r="AT1827" s="23"/>
      <c r="AU1827" s="23" t="s">
        <v>128</v>
      </c>
      <c r="AV1827" s="23" t="s">
        <v>128</v>
      </c>
      <c r="AW1827" s="23" t="s">
        <v>128</v>
      </c>
      <c r="AX1827" s="23" t="s">
        <v>129</v>
      </c>
      <c r="AY1827" s="23"/>
      <c r="AZ1827" s="23" t="s">
        <v>3346</v>
      </c>
      <c r="BA1827" s="65" t="s">
        <v>3348</v>
      </c>
    </row>
    <row r="1828" spans="1:53" ht="16.05" customHeight="1" x14ac:dyDescent="0.3">
      <c r="A1828" s="23">
        <v>2017</v>
      </c>
      <c r="B1828" s="24" t="s">
        <v>130</v>
      </c>
      <c r="C1828" s="24" t="s">
        <v>131</v>
      </c>
      <c r="D1828" s="24" t="s">
        <v>138</v>
      </c>
      <c r="E1828" s="25">
        <v>42791</v>
      </c>
      <c r="F1828" s="38">
        <v>0.80891469907407398</v>
      </c>
      <c r="G1828" s="22">
        <v>42792</v>
      </c>
      <c r="H1828" s="37">
        <v>0.14224537037037036</v>
      </c>
      <c r="I1828" s="34" t="s">
        <v>6250</v>
      </c>
      <c r="J1828" s="43">
        <v>31.068999999999999</v>
      </c>
      <c r="K1828" s="43">
        <v>103.67700000000001</v>
      </c>
      <c r="L1828" s="56">
        <v>0</v>
      </c>
      <c r="M1828" s="43">
        <v>4.4359999999999999</v>
      </c>
      <c r="N1828" s="43"/>
      <c r="O1828" s="57"/>
      <c r="P1828" s="57">
        <v>4.5</v>
      </c>
      <c r="Q1828" s="57">
        <v>3.5</v>
      </c>
      <c r="R1828" s="57">
        <v>4</v>
      </c>
      <c r="S1828" s="67" t="s">
        <v>6084</v>
      </c>
      <c r="T1828" s="26"/>
      <c r="U1828" s="24" t="s">
        <v>867</v>
      </c>
      <c r="V1828" s="58"/>
      <c r="W1828" s="58"/>
      <c r="X1828" s="26">
        <v>0</v>
      </c>
      <c r="Y1828" s="26">
        <v>0</v>
      </c>
      <c r="Z1828" s="26">
        <v>0</v>
      </c>
      <c r="AA1828" s="26"/>
      <c r="AB1828" s="58"/>
      <c r="AC1828" s="24"/>
      <c r="AD1828" s="26">
        <v>10</v>
      </c>
      <c r="AE1828" s="26">
        <v>0</v>
      </c>
      <c r="AF1828" s="26"/>
      <c r="AG1828" s="26"/>
      <c r="AH1828" s="26"/>
      <c r="AI1828" s="26"/>
      <c r="AJ1828" s="26" t="s">
        <v>3599</v>
      </c>
      <c r="AK1828" s="24"/>
      <c r="AL1828" s="24"/>
      <c r="AM1828" s="26"/>
      <c r="AN1828" s="26"/>
      <c r="AO1828" s="26"/>
      <c r="AP1828" s="26"/>
      <c r="AQ1828" s="26"/>
      <c r="AR1828" s="26" t="s">
        <v>129</v>
      </c>
      <c r="AS1828" s="26"/>
      <c r="AT1828" s="26"/>
      <c r="AU1828" s="26" t="s">
        <v>128</v>
      </c>
      <c r="AV1828" s="26" t="s">
        <v>128</v>
      </c>
      <c r="AW1828" s="26" t="s">
        <v>128</v>
      </c>
      <c r="AX1828" s="26" t="s">
        <v>129</v>
      </c>
      <c r="AY1828" s="26"/>
      <c r="AZ1828" s="26" t="s">
        <v>4725</v>
      </c>
      <c r="BA1828" s="41"/>
    </row>
    <row r="1829" spans="1:53" ht="16.05" customHeight="1" x14ac:dyDescent="0.3">
      <c r="A1829" s="23">
        <v>2017</v>
      </c>
      <c r="B1829" s="24" t="s">
        <v>357</v>
      </c>
      <c r="C1829" s="24" t="s">
        <v>1480</v>
      </c>
      <c r="D1829" s="24" t="s">
        <v>4237</v>
      </c>
      <c r="E1829" s="25">
        <v>42793</v>
      </c>
      <c r="F1829" s="38">
        <v>0.15128125000000001</v>
      </c>
      <c r="G1829" s="22">
        <v>42793</v>
      </c>
      <c r="H1829" s="37">
        <v>0.39086805555555554</v>
      </c>
      <c r="I1829" s="34" t="s">
        <v>6250</v>
      </c>
      <c r="J1829" s="43">
        <v>27.411000000000001</v>
      </c>
      <c r="K1829" s="43">
        <v>86.061000000000007</v>
      </c>
      <c r="L1829" s="56">
        <v>41.1</v>
      </c>
      <c r="M1829" s="43">
        <v>4.57</v>
      </c>
      <c r="N1829" s="43"/>
      <c r="O1829" s="57"/>
      <c r="P1829" s="57">
        <v>4.7</v>
      </c>
      <c r="Q1829" s="57">
        <v>3.7</v>
      </c>
      <c r="R1829" s="57">
        <v>4.7</v>
      </c>
      <c r="S1829" s="67" t="s">
        <v>6057</v>
      </c>
      <c r="T1829" s="26"/>
      <c r="U1829" s="24" t="s">
        <v>867</v>
      </c>
      <c r="V1829" s="58"/>
      <c r="W1829" s="58"/>
      <c r="X1829" s="26">
        <v>0</v>
      </c>
      <c r="Y1829" s="26">
        <v>0</v>
      </c>
      <c r="Z1829" s="26">
        <v>0</v>
      </c>
      <c r="AA1829" s="26">
        <v>0</v>
      </c>
      <c r="AB1829" s="58"/>
      <c r="AC1829" s="24"/>
      <c r="AD1829" s="26">
        <v>15</v>
      </c>
      <c r="AE1829" s="26">
        <v>0</v>
      </c>
      <c r="AF1829" s="26"/>
      <c r="AG1829" s="26"/>
      <c r="AH1829" s="26"/>
      <c r="AI1829" s="26"/>
      <c r="AJ1829" s="26" t="s">
        <v>3599</v>
      </c>
      <c r="AK1829" s="24" t="s">
        <v>290</v>
      </c>
      <c r="AL1829" s="24" t="s">
        <v>4727</v>
      </c>
      <c r="AM1829" s="26"/>
      <c r="AN1829" s="26"/>
      <c r="AO1829" s="26"/>
      <c r="AP1829" s="26"/>
      <c r="AQ1829" s="26"/>
      <c r="AR1829" s="26" t="s">
        <v>129</v>
      </c>
      <c r="AS1829" s="26"/>
      <c r="AT1829" s="26"/>
      <c r="AU1829" s="26" t="s">
        <v>128</v>
      </c>
      <c r="AV1829" s="26" t="s">
        <v>128</v>
      </c>
      <c r="AW1829" s="26" t="s">
        <v>128</v>
      </c>
      <c r="AX1829" s="26" t="s">
        <v>129</v>
      </c>
      <c r="AY1829" s="26"/>
      <c r="AZ1829" s="26" t="s">
        <v>4726</v>
      </c>
      <c r="BA1829" s="41"/>
    </row>
    <row r="1830" spans="1:53" ht="16.05" customHeight="1" x14ac:dyDescent="0.3">
      <c r="A1830" s="23">
        <v>2017</v>
      </c>
      <c r="B1830" s="24" t="s">
        <v>254</v>
      </c>
      <c r="C1830" s="24" t="s">
        <v>255</v>
      </c>
      <c r="D1830" s="24" t="s">
        <v>4728</v>
      </c>
      <c r="E1830" s="25">
        <v>42799</v>
      </c>
      <c r="F1830" s="38">
        <v>7.4256944444444445E-2</v>
      </c>
      <c r="G1830" s="22">
        <v>42799</v>
      </c>
      <c r="H1830" s="37">
        <v>0.11592592592592592</v>
      </c>
      <c r="I1830" s="34" t="s">
        <v>6250</v>
      </c>
      <c r="J1830" s="43">
        <v>36.590000000000003</v>
      </c>
      <c r="K1830" s="43">
        <v>6.7</v>
      </c>
      <c r="L1830" s="56">
        <v>14.2</v>
      </c>
      <c r="M1830" s="35">
        <v>4.8109999999999999</v>
      </c>
      <c r="N1830" s="43"/>
      <c r="O1830" s="57"/>
      <c r="P1830" s="57">
        <v>4.7</v>
      </c>
      <c r="Q1830" s="57"/>
      <c r="R1830" s="57">
        <v>4.5999999999999996</v>
      </c>
      <c r="S1830" s="24" t="s">
        <v>5544</v>
      </c>
      <c r="T1830" s="26"/>
      <c r="U1830" s="24" t="s">
        <v>867</v>
      </c>
      <c r="V1830" s="58"/>
      <c r="W1830" s="58"/>
      <c r="X1830" s="26">
        <v>0</v>
      </c>
      <c r="Y1830" s="26">
        <v>0</v>
      </c>
      <c r="Z1830" s="26">
        <v>0</v>
      </c>
      <c r="AA1830" s="26">
        <v>0</v>
      </c>
      <c r="AB1830" s="58"/>
      <c r="AC1830" s="24"/>
      <c r="AD1830" s="26">
        <v>3</v>
      </c>
      <c r="AE1830" s="26">
        <v>0</v>
      </c>
      <c r="AF1830" s="26"/>
      <c r="AG1830" s="26"/>
      <c r="AH1830" s="26"/>
      <c r="AI1830" s="26"/>
      <c r="AJ1830" s="26" t="s">
        <v>1631</v>
      </c>
      <c r="AK1830" s="24"/>
      <c r="AL1830" s="24"/>
      <c r="AM1830" s="26"/>
      <c r="AN1830" s="26"/>
      <c r="AO1830" s="26"/>
      <c r="AP1830" s="26"/>
      <c r="AQ1830" s="26"/>
      <c r="AR1830" s="26" t="s">
        <v>129</v>
      </c>
      <c r="AS1830" s="26"/>
      <c r="AT1830" s="26"/>
      <c r="AU1830" s="26" t="s">
        <v>128</v>
      </c>
      <c r="AV1830" s="26" t="s">
        <v>128</v>
      </c>
      <c r="AW1830" s="26" t="s">
        <v>128</v>
      </c>
      <c r="AX1830" s="26" t="s">
        <v>129</v>
      </c>
      <c r="AY1830" s="26"/>
      <c r="AZ1830" s="26" t="s">
        <v>4729</v>
      </c>
      <c r="BA1830" s="41"/>
    </row>
    <row r="1831" spans="1:53" ht="16.05" customHeight="1" x14ac:dyDescent="0.3">
      <c r="A1831" s="23">
        <v>2017</v>
      </c>
      <c r="B1831" s="24" t="s">
        <v>153</v>
      </c>
      <c r="C1831" s="24" t="s">
        <v>1375</v>
      </c>
      <c r="D1831" s="24" t="s">
        <v>4730</v>
      </c>
      <c r="E1831" s="25">
        <v>42800</v>
      </c>
      <c r="F1831" s="38">
        <v>0.84178009259259257</v>
      </c>
      <c r="G1831" s="22">
        <v>42800</v>
      </c>
      <c r="H1831" s="37">
        <v>0.88344907407407414</v>
      </c>
      <c r="I1831" s="34" t="s">
        <v>6250</v>
      </c>
      <c r="J1831" s="43">
        <v>47.08</v>
      </c>
      <c r="K1831" s="43">
        <v>8.92</v>
      </c>
      <c r="L1831" s="56">
        <v>10</v>
      </c>
      <c r="M1831" s="43">
        <v>4.8659999999999997</v>
      </c>
      <c r="N1831" s="43"/>
      <c r="O1831" s="57"/>
      <c r="P1831" s="57">
        <v>4.7</v>
      </c>
      <c r="Q1831" s="57"/>
      <c r="R1831" s="57">
        <v>4.5999999999999996</v>
      </c>
      <c r="S1831" s="67" t="s">
        <v>6080</v>
      </c>
      <c r="T1831" s="26" t="s">
        <v>139</v>
      </c>
      <c r="U1831" s="24" t="s">
        <v>867</v>
      </c>
      <c r="V1831" s="58"/>
      <c r="W1831" s="58"/>
      <c r="X1831" s="26">
        <v>0</v>
      </c>
      <c r="Y1831" s="26">
        <v>0</v>
      </c>
      <c r="Z1831" s="26">
        <v>0</v>
      </c>
      <c r="AA1831" s="26">
        <v>0</v>
      </c>
      <c r="AB1831" s="58"/>
      <c r="AC1831" s="24"/>
      <c r="AD1831" s="26">
        <v>35</v>
      </c>
      <c r="AE1831" s="26">
        <v>0</v>
      </c>
      <c r="AF1831" s="26"/>
      <c r="AG1831" s="26"/>
      <c r="AH1831" s="26"/>
      <c r="AI1831" s="26"/>
      <c r="AJ1831" s="26" t="s">
        <v>1631</v>
      </c>
      <c r="AK1831" s="24"/>
      <c r="AL1831" s="24"/>
      <c r="AM1831" s="26"/>
      <c r="AN1831" s="26"/>
      <c r="AO1831" s="26"/>
      <c r="AP1831" s="26"/>
      <c r="AQ1831" s="26"/>
      <c r="AR1831" s="26" t="s">
        <v>129</v>
      </c>
      <c r="AS1831" s="26"/>
      <c r="AT1831" s="26"/>
      <c r="AU1831" s="26" t="s">
        <v>128</v>
      </c>
      <c r="AV1831" s="26" t="s">
        <v>128</v>
      </c>
      <c r="AW1831" s="26" t="s">
        <v>128</v>
      </c>
      <c r="AX1831" s="26" t="s">
        <v>129</v>
      </c>
      <c r="AY1831" s="26"/>
      <c r="AZ1831" s="26" t="s">
        <v>4731</v>
      </c>
      <c r="BA1831" s="41"/>
    </row>
    <row r="1832" spans="1:53" ht="16.05" customHeight="1" x14ac:dyDescent="0.3">
      <c r="A1832" s="26">
        <v>2017</v>
      </c>
      <c r="B1832" s="24" t="s">
        <v>269</v>
      </c>
      <c r="C1832" s="24" t="s">
        <v>270</v>
      </c>
      <c r="D1832" s="24" t="s">
        <v>5048</v>
      </c>
      <c r="E1832" s="25">
        <v>42801</v>
      </c>
      <c r="F1832" s="38">
        <v>0.65074074074074073</v>
      </c>
      <c r="G1832" s="22">
        <v>42801</v>
      </c>
      <c r="H1832" s="37">
        <v>0.44240740740740742</v>
      </c>
      <c r="I1832" s="34" t="s">
        <v>6250</v>
      </c>
      <c r="J1832" s="26">
        <v>-11.817</v>
      </c>
      <c r="K1832" s="26">
        <v>-75.183999999999997</v>
      </c>
      <c r="L1832" s="26">
        <v>51.4</v>
      </c>
      <c r="M1832" s="43">
        <v>4.101</v>
      </c>
      <c r="N1832" s="43"/>
      <c r="O1832" s="57"/>
      <c r="P1832" s="57">
        <v>4.3</v>
      </c>
      <c r="Q1832" s="57">
        <v>3</v>
      </c>
      <c r="R1832" s="57">
        <v>4.3</v>
      </c>
      <c r="S1832" s="24" t="s">
        <v>6074</v>
      </c>
      <c r="T1832" s="26"/>
      <c r="U1832" s="24"/>
      <c r="V1832" s="41"/>
      <c r="W1832" s="41"/>
      <c r="X1832" s="26">
        <v>0</v>
      </c>
      <c r="Y1832" s="26">
        <v>0</v>
      </c>
      <c r="Z1832" s="26">
        <v>0</v>
      </c>
      <c r="AA1832" s="26"/>
      <c r="AB1832" s="41"/>
      <c r="AC1832" s="41"/>
      <c r="AD1832" s="26">
        <v>52</v>
      </c>
      <c r="AE1832" s="26">
        <v>1</v>
      </c>
      <c r="AF1832" s="41"/>
      <c r="AG1832" s="26"/>
      <c r="AH1832" s="26"/>
      <c r="AI1832" s="26"/>
      <c r="AJ1832" s="26" t="s">
        <v>1631</v>
      </c>
      <c r="AK1832" s="41"/>
      <c r="AL1832" s="24"/>
      <c r="AM1832" s="41"/>
      <c r="AN1832" s="41"/>
      <c r="AO1832" s="41"/>
      <c r="AP1832" s="41"/>
      <c r="AQ1832" s="41"/>
      <c r="AR1832" s="26" t="s">
        <v>129</v>
      </c>
      <c r="AS1832" s="26"/>
      <c r="AT1832" s="26"/>
      <c r="AU1832" s="26" t="s">
        <v>128</v>
      </c>
      <c r="AV1832" s="26" t="s">
        <v>128</v>
      </c>
      <c r="AW1832" s="26" t="s">
        <v>128</v>
      </c>
      <c r="AX1832" s="26" t="s">
        <v>129</v>
      </c>
      <c r="AY1832" s="26"/>
      <c r="AZ1832" s="26" t="s">
        <v>5049</v>
      </c>
      <c r="BA1832" s="41"/>
    </row>
    <row r="1833" spans="1:53" ht="16.05" customHeight="1" x14ac:dyDescent="0.3">
      <c r="A1833" s="23">
        <v>2017</v>
      </c>
      <c r="B1833" s="24" t="s">
        <v>218</v>
      </c>
      <c r="C1833" s="24" t="s">
        <v>426</v>
      </c>
      <c r="D1833" s="24" t="s">
        <v>4732</v>
      </c>
      <c r="E1833" s="25">
        <v>42802</v>
      </c>
      <c r="F1833" s="38">
        <v>6.8554398148148149E-2</v>
      </c>
      <c r="G1833" s="25">
        <v>42802</v>
      </c>
      <c r="H1833" s="38">
        <v>0.44355324074074076</v>
      </c>
      <c r="I1833" s="34" t="s">
        <v>6252</v>
      </c>
      <c r="J1833" s="43">
        <v>2.62</v>
      </c>
      <c r="K1833" s="43">
        <v>128.65</v>
      </c>
      <c r="L1833" s="56">
        <v>41.7</v>
      </c>
      <c r="M1833" s="35">
        <v>5.2770000000000001</v>
      </c>
      <c r="N1833" s="43"/>
      <c r="O1833" s="57"/>
      <c r="P1833" s="57">
        <v>5.6</v>
      </c>
      <c r="Q1833" s="57"/>
      <c r="R1833" s="57">
        <v>5.4</v>
      </c>
      <c r="S1833" s="24" t="s">
        <v>5296</v>
      </c>
      <c r="T1833" s="26"/>
      <c r="U1833" s="24" t="s">
        <v>867</v>
      </c>
      <c r="V1833" s="58"/>
      <c r="W1833" s="58"/>
      <c r="X1833" s="26">
        <v>0</v>
      </c>
      <c r="Y1833" s="26">
        <v>0</v>
      </c>
      <c r="Z1833" s="26">
        <v>0</v>
      </c>
      <c r="AA1833" s="26"/>
      <c r="AB1833" s="58"/>
      <c r="AC1833" s="24"/>
      <c r="AD1833" s="26">
        <v>30</v>
      </c>
      <c r="AE1833" s="26">
        <v>0</v>
      </c>
      <c r="AF1833" s="26"/>
      <c r="AG1833" s="26"/>
      <c r="AH1833" s="26"/>
      <c r="AI1833" s="26"/>
      <c r="AJ1833" s="26" t="s">
        <v>1631</v>
      </c>
      <c r="AK1833" s="24"/>
      <c r="AL1833" s="24"/>
      <c r="AM1833" s="26"/>
      <c r="AN1833" s="26"/>
      <c r="AO1833" s="26"/>
      <c r="AP1833" s="26"/>
      <c r="AQ1833" s="26"/>
      <c r="AR1833" s="26" t="s">
        <v>129</v>
      </c>
      <c r="AS1833" s="26"/>
      <c r="AT1833" s="26"/>
      <c r="AU1833" s="26" t="s">
        <v>128</v>
      </c>
      <c r="AV1833" s="26" t="s">
        <v>128</v>
      </c>
      <c r="AW1833" s="26" t="s">
        <v>128</v>
      </c>
      <c r="AX1833" s="26" t="s">
        <v>129</v>
      </c>
      <c r="AY1833" s="26"/>
      <c r="AZ1833" s="26" t="s">
        <v>4733</v>
      </c>
      <c r="BA1833" s="41"/>
    </row>
    <row r="1834" spans="1:53" ht="16.05" customHeight="1" x14ac:dyDescent="0.3">
      <c r="A1834" s="26">
        <v>2017</v>
      </c>
      <c r="B1834" s="24" t="s">
        <v>269</v>
      </c>
      <c r="C1834" s="24" t="s">
        <v>414</v>
      </c>
      <c r="D1834" s="24" t="s">
        <v>5050</v>
      </c>
      <c r="E1834" s="25">
        <v>42803</v>
      </c>
      <c r="F1834" s="38">
        <v>0.5621180555555555</v>
      </c>
      <c r="G1834" s="22">
        <v>42803</v>
      </c>
      <c r="H1834" s="37">
        <v>0.39545138888888887</v>
      </c>
      <c r="I1834" s="34" t="s">
        <v>6251</v>
      </c>
      <c r="J1834" s="26">
        <v>12.06</v>
      </c>
      <c r="K1834" s="26">
        <v>-69.599000000000004</v>
      </c>
      <c r="L1834" s="26">
        <v>19.399999999999999</v>
      </c>
      <c r="M1834" s="43">
        <v>4.57</v>
      </c>
      <c r="N1834" s="43"/>
      <c r="O1834" s="57"/>
      <c r="P1834" s="57">
        <v>4.8</v>
      </c>
      <c r="Q1834" s="57">
        <v>3.7</v>
      </c>
      <c r="R1834" s="57">
        <v>4.8</v>
      </c>
      <c r="S1834" s="24" t="s">
        <v>6057</v>
      </c>
      <c r="T1834" s="26"/>
      <c r="U1834" s="24"/>
      <c r="V1834" s="41"/>
      <c r="W1834" s="41"/>
      <c r="X1834" s="26">
        <v>0</v>
      </c>
      <c r="Y1834" s="26">
        <v>0</v>
      </c>
      <c r="Z1834" s="26">
        <v>0</v>
      </c>
      <c r="AA1834" s="26"/>
      <c r="AB1834" s="41"/>
      <c r="AC1834" s="41"/>
      <c r="AD1834" s="26">
        <v>1</v>
      </c>
      <c r="AE1834" s="26">
        <v>0</v>
      </c>
      <c r="AF1834" s="41"/>
      <c r="AG1834" s="26"/>
      <c r="AH1834" s="26"/>
      <c r="AI1834" s="26"/>
      <c r="AJ1834" s="26" t="s">
        <v>5052</v>
      </c>
      <c r="AK1834" s="41"/>
      <c r="AL1834" s="24" t="s">
        <v>6366</v>
      </c>
      <c r="AM1834" s="41"/>
      <c r="AN1834" s="41"/>
      <c r="AO1834" s="41"/>
      <c r="AP1834" s="41"/>
      <c r="AQ1834" s="41"/>
      <c r="AR1834" s="26" t="s">
        <v>129</v>
      </c>
      <c r="AS1834" s="26"/>
      <c r="AT1834" s="26"/>
      <c r="AU1834" s="26" t="s">
        <v>128</v>
      </c>
      <c r="AV1834" s="26" t="s">
        <v>128</v>
      </c>
      <c r="AW1834" s="26" t="s">
        <v>128</v>
      </c>
      <c r="AX1834" s="26" t="s">
        <v>129</v>
      </c>
      <c r="AY1834" s="26"/>
      <c r="AZ1834" s="26" t="s">
        <v>5051</v>
      </c>
      <c r="BA1834" s="41"/>
    </row>
    <row r="1835" spans="1:53" ht="16.05" customHeight="1" x14ac:dyDescent="0.3">
      <c r="A1835" s="23">
        <v>2017</v>
      </c>
      <c r="B1835" s="24" t="s">
        <v>159</v>
      </c>
      <c r="C1835" s="24" t="s">
        <v>229</v>
      </c>
      <c r="D1835" s="24" t="s">
        <v>4734</v>
      </c>
      <c r="E1835" s="25">
        <v>42804</v>
      </c>
      <c r="F1835" s="38">
        <v>0.28026006944444443</v>
      </c>
      <c r="G1835" s="22">
        <v>42804</v>
      </c>
      <c r="H1835" s="37">
        <v>0.32192129629629629</v>
      </c>
      <c r="I1835" s="34" t="s">
        <v>6250</v>
      </c>
      <c r="J1835" s="43">
        <v>42.862000000000002</v>
      </c>
      <c r="K1835" s="43">
        <v>-1.5189999999999999</v>
      </c>
      <c r="L1835" s="56">
        <v>0</v>
      </c>
      <c r="M1835" s="43">
        <v>4.3019999999999996</v>
      </c>
      <c r="N1835" s="43"/>
      <c r="O1835" s="57"/>
      <c r="P1835" s="57">
        <v>4.3</v>
      </c>
      <c r="Q1835" s="57">
        <v>3.3</v>
      </c>
      <c r="R1835" s="57">
        <v>4.5</v>
      </c>
      <c r="S1835" s="67" t="s">
        <v>6053</v>
      </c>
      <c r="T1835" s="26"/>
      <c r="U1835" s="24" t="s">
        <v>867</v>
      </c>
      <c r="V1835" s="58"/>
      <c r="W1835" s="58"/>
      <c r="X1835" s="26">
        <v>0</v>
      </c>
      <c r="Y1835" s="26">
        <v>0</v>
      </c>
      <c r="Z1835" s="26">
        <v>0</v>
      </c>
      <c r="AA1835" s="26">
        <v>0</v>
      </c>
      <c r="AB1835" s="58"/>
      <c r="AC1835" s="24"/>
      <c r="AD1835" s="26">
        <v>1</v>
      </c>
      <c r="AE1835" s="26">
        <v>0</v>
      </c>
      <c r="AF1835" s="26"/>
      <c r="AG1835" s="26"/>
      <c r="AH1835" s="26"/>
      <c r="AI1835" s="26"/>
      <c r="AJ1835" s="26" t="s">
        <v>3476</v>
      </c>
      <c r="AK1835" s="24"/>
      <c r="AL1835" s="24" t="s">
        <v>4736</v>
      </c>
      <c r="AM1835" s="26"/>
      <c r="AN1835" s="26"/>
      <c r="AO1835" s="26"/>
      <c r="AP1835" s="26"/>
      <c r="AQ1835" s="26"/>
      <c r="AR1835" s="26" t="s">
        <v>129</v>
      </c>
      <c r="AS1835" s="26"/>
      <c r="AT1835" s="26"/>
      <c r="AU1835" s="26" t="s">
        <v>128</v>
      </c>
      <c r="AV1835" s="26" t="s">
        <v>128</v>
      </c>
      <c r="AW1835" s="26" t="s">
        <v>128</v>
      </c>
      <c r="AX1835" s="26" t="s">
        <v>129</v>
      </c>
      <c r="AY1835" s="26"/>
      <c r="AZ1835" s="26" t="s">
        <v>4735</v>
      </c>
      <c r="BA1835" s="41"/>
    </row>
    <row r="1836" spans="1:53" ht="16.05" customHeight="1" x14ac:dyDescent="0.3">
      <c r="A1836" s="26">
        <v>2017</v>
      </c>
      <c r="B1836" s="24" t="s">
        <v>269</v>
      </c>
      <c r="C1836" s="24" t="s">
        <v>414</v>
      </c>
      <c r="D1836" s="24" t="s">
        <v>5050</v>
      </c>
      <c r="E1836" s="25">
        <v>42804</v>
      </c>
      <c r="F1836" s="38">
        <v>0.57407407407407407</v>
      </c>
      <c r="G1836" s="22">
        <v>42804</v>
      </c>
      <c r="H1836" s="37">
        <v>0.40740740740740744</v>
      </c>
      <c r="I1836" s="34" t="s">
        <v>6251</v>
      </c>
      <c r="J1836" s="26">
        <v>11.977</v>
      </c>
      <c r="K1836" s="26">
        <v>-69.566000000000003</v>
      </c>
      <c r="L1836" s="26">
        <v>15</v>
      </c>
      <c r="M1836" s="35">
        <v>5.2480000000000002</v>
      </c>
      <c r="N1836" s="43">
        <v>5.0999999999999996</v>
      </c>
      <c r="O1836" s="57"/>
      <c r="P1836" s="57">
        <v>5.5</v>
      </c>
      <c r="Q1836" s="57"/>
      <c r="R1836" s="57">
        <v>5.2</v>
      </c>
      <c r="S1836" s="24" t="s">
        <v>5593</v>
      </c>
      <c r="T1836" s="26"/>
      <c r="U1836" s="24"/>
      <c r="V1836" s="41"/>
      <c r="W1836" s="41"/>
      <c r="X1836" s="26">
        <v>0</v>
      </c>
      <c r="Y1836" s="26">
        <v>0</v>
      </c>
      <c r="Z1836" s="26">
        <v>0</v>
      </c>
      <c r="AA1836" s="26"/>
      <c r="AB1836" s="41"/>
      <c r="AC1836" s="41"/>
      <c r="AD1836" s="26">
        <v>10</v>
      </c>
      <c r="AE1836" s="26">
        <v>0</v>
      </c>
      <c r="AF1836" s="41"/>
      <c r="AG1836" s="26"/>
      <c r="AH1836" s="26"/>
      <c r="AI1836" s="26"/>
      <c r="AJ1836" s="26" t="s">
        <v>43</v>
      </c>
      <c r="AK1836" s="41"/>
      <c r="AL1836" s="24" t="s">
        <v>6367</v>
      </c>
      <c r="AM1836" s="41"/>
      <c r="AN1836" s="41"/>
      <c r="AO1836" s="41"/>
      <c r="AP1836" s="41"/>
      <c r="AQ1836" s="41"/>
      <c r="AR1836" s="26" t="s">
        <v>129</v>
      </c>
      <c r="AS1836" s="26"/>
      <c r="AT1836" s="26"/>
      <c r="AU1836" s="26" t="s">
        <v>128</v>
      </c>
      <c r="AV1836" s="26" t="s">
        <v>128</v>
      </c>
      <c r="AW1836" s="26" t="s">
        <v>128</v>
      </c>
      <c r="AX1836" s="26" t="s">
        <v>129</v>
      </c>
      <c r="AY1836" s="26"/>
      <c r="AZ1836" s="26" t="s">
        <v>5053</v>
      </c>
      <c r="BA1836" s="41"/>
    </row>
    <row r="1837" spans="1:53" ht="16.05" customHeight="1" x14ac:dyDescent="0.3">
      <c r="A1837" s="23">
        <v>2017</v>
      </c>
      <c r="B1837" s="27" t="s">
        <v>218</v>
      </c>
      <c r="C1837" s="27" t="s">
        <v>219</v>
      </c>
      <c r="D1837" s="27" t="s">
        <v>3349</v>
      </c>
      <c r="E1837" s="28">
        <v>42807</v>
      </c>
      <c r="F1837" s="36">
        <v>0.59659722222222222</v>
      </c>
      <c r="G1837" s="22">
        <v>42807</v>
      </c>
      <c r="H1837" s="37">
        <v>0.86743055555555559</v>
      </c>
      <c r="I1837" s="34" t="s">
        <v>6250</v>
      </c>
      <c r="J1837" s="35">
        <v>17.399000000000001</v>
      </c>
      <c r="K1837" s="35">
        <v>96</v>
      </c>
      <c r="L1837" s="42">
        <v>10</v>
      </c>
      <c r="M1837" s="35">
        <v>5.2229999999999999</v>
      </c>
      <c r="N1837" s="35"/>
      <c r="O1837" s="44"/>
      <c r="P1837" s="44">
        <v>5.0999999999999996</v>
      </c>
      <c r="Q1837" s="44">
        <v>5.0999999999999996</v>
      </c>
      <c r="R1837" s="44"/>
      <c r="S1837" s="67" t="s">
        <v>5337</v>
      </c>
      <c r="T1837" s="23" t="s">
        <v>497</v>
      </c>
      <c r="U1837" s="27"/>
      <c r="V1837" s="46"/>
      <c r="W1837" s="47"/>
      <c r="X1837" s="50" t="s">
        <v>3350</v>
      </c>
      <c r="Y1837" s="50" t="s">
        <v>3350</v>
      </c>
      <c r="Z1837" s="23">
        <v>36</v>
      </c>
      <c r="AA1837" s="23"/>
      <c r="AB1837" s="47"/>
      <c r="AC1837" s="27" t="s">
        <v>3351</v>
      </c>
      <c r="AD1837" s="50">
        <f>24+1+1+9+6+2</f>
        <v>43</v>
      </c>
      <c r="AE1837" s="50">
        <v>3</v>
      </c>
      <c r="AF1837" s="66">
        <v>150000</v>
      </c>
      <c r="AG1837" s="23"/>
      <c r="AH1837" s="23"/>
      <c r="AI1837" s="23"/>
      <c r="AJ1837" s="23" t="s">
        <v>1631</v>
      </c>
      <c r="AK1837" s="27" t="s">
        <v>102</v>
      </c>
      <c r="AL1837" s="27" t="s">
        <v>5881</v>
      </c>
      <c r="AM1837" s="23"/>
      <c r="AN1837" s="23"/>
      <c r="AO1837" s="23"/>
      <c r="AP1837" s="23"/>
      <c r="AQ1837" s="23"/>
      <c r="AR1837" s="23"/>
      <c r="AS1837" s="23" t="s">
        <v>129</v>
      </c>
      <c r="AT1837" s="23"/>
      <c r="AU1837" s="23" t="s">
        <v>129</v>
      </c>
      <c r="AV1837" s="23" t="s">
        <v>128</v>
      </c>
      <c r="AW1837" s="23" t="s">
        <v>128</v>
      </c>
      <c r="AX1837" s="23" t="s">
        <v>129</v>
      </c>
      <c r="AY1837" s="23"/>
      <c r="AZ1837" s="23" t="s">
        <v>3352</v>
      </c>
      <c r="BA1837" s="65" t="s">
        <v>3353</v>
      </c>
    </row>
    <row r="1838" spans="1:53" ht="16.05" customHeight="1" x14ac:dyDescent="0.3">
      <c r="A1838" s="23">
        <v>2017</v>
      </c>
      <c r="B1838" s="24" t="s">
        <v>187</v>
      </c>
      <c r="C1838" s="24" t="s">
        <v>188</v>
      </c>
      <c r="D1838" s="24" t="s">
        <v>3590</v>
      </c>
      <c r="E1838" s="25">
        <v>42811</v>
      </c>
      <c r="F1838" s="38">
        <v>2.0194444444444444E-3</v>
      </c>
      <c r="G1838" s="22">
        <v>42811</v>
      </c>
      <c r="H1838" s="37">
        <v>0.14784722222222221</v>
      </c>
      <c r="I1838" s="34" t="s">
        <v>6250</v>
      </c>
      <c r="J1838" s="43">
        <v>29.541</v>
      </c>
      <c r="K1838" s="43">
        <v>51.503999999999998</v>
      </c>
      <c r="L1838" s="56">
        <v>0</v>
      </c>
      <c r="M1838" s="43">
        <v>4.3689999999999998</v>
      </c>
      <c r="N1838" s="43"/>
      <c r="O1838" s="57"/>
      <c r="P1838" s="57">
        <v>4.3</v>
      </c>
      <c r="Q1838" s="57">
        <v>3.4</v>
      </c>
      <c r="R1838" s="57">
        <v>4.3</v>
      </c>
      <c r="S1838" s="67" t="s">
        <v>6062</v>
      </c>
      <c r="T1838" s="26"/>
      <c r="U1838" s="24" t="s">
        <v>867</v>
      </c>
      <c r="V1838" s="58"/>
      <c r="W1838" s="58"/>
      <c r="X1838" s="26">
        <v>0</v>
      </c>
      <c r="Y1838" s="26">
        <v>0</v>
      </c>
      <c r="Z1838" s="26">
        <v>0</v>
      </c>
      <c r="AA1838" s="26">
        <v>0</v>
      </c>
      <c r="AB1838" s="58"/>
      <c r="AC1838" s="24"/>
      <c r="AD1838" s="26">
        <v>5</v>
      </c>
      <c r="AE1838" s="26">
        <v>0</v>
      </c>
      <c r="AF1838" s="26"/>
      <c r="AG1838" s="26"/>
      <c r="AH1838" s="26"/>
      <c r="AI1838" s="26"/>
      <c r="AJ1838" s="26" t="s">
        <v>3493</v>
      </c>
      <c r="AK1838" s="24" t="s">
        <v>290</v>
      </c>
      <c r="AL1838" s="24" t="s">
        <v>4740</v>
      </c>
      <c r="AM1838" s="26"/>
      <c r="AN1838" s="26"/>
      <c r="AO1838" s="26"/>
      <c r="AP1838" s="26"/>
      <c r="AQ1838" s="26"/>
      <c r="AR1838" s="26" t="s">
        <v>129</v>
      </c>
      <c r="AS1838" s="26"/>
      <c r="AT1838" s="26"/>
      <c r="AU1838" s="26" t="s">
        <v>128</v>
      </c>
      <c r="AV1838" s="26" t="s">
        <v>128</v>
      </c>
      <c r="AW1838" s="26" t="s">
        <v>128</v>
      </c>
      <c r="AX1838" s="26" t="s">
        <v>129</v>
      </c>
      <c r="AY1838" s="26"/>
      <c r="AZ1838" s="26" t="s">
        <v>4739</v>
      </c>
      <c r="BA1838" s="41"/>
    </row>
    <row r="1839" spans="1:53" ht="16.05" customHeight="1" x14ac:dyDescent="0.3">
      <c r="A1839" s="23">
        <v>2017</v>
      </c>
      <c r="B1839" s="27" t="s">
        <v>130</v>
      </c>
      <c r="C1839" s="27" t="s">
        <v>131</v>
      </c>
      <c r="D1839" s="27" t="s">
        <v>3354</v>
      </c>
      <c r="E1839" s="28">
        <v>42820</v>
      </c>
      <c r="F1839" s="36">
        <v>0.99659722222222225</v>
      </c>
      <c r="G1839" s="22">
        <v>42821</v>
      </c>
      <c r="H1839" s="37">
        <v>0.32993055555555556</v>
      </c>
      <c r="I1839" s="34" t="s">
        <v>6250</v>
      </c>
      <c r="J1839" s="35">
        <v>25.937999999999999</v>
      </c>
      <c r="K1839" s="35">
        <v>99.840999999999994</v>
      </c>
      <c r="L1839" s="42">
        <v>27.6</v>
      </c>
      <c r="M1839" s="35">
        <v>5.1029999999999998</v>
      </c>
      <c r="N1839" s="35"/>
      <c r="O1839" s="44"/>
      <c r="P1839" s="44">
        <v>5</v>
      </c>
      <c r="Q1839" s="44"/>
      <c r="R1839" s="44"/>
      <c r="S1839" s="67" t="s">
        <v>5493</v>
      </c>
      <c r="T1839" s="23"/>
      <c r="U1839" s="27"/>
      <c r="V1839" s="46"/>
      <c r="W1839" s="47">
        <v>2106</v>
      </c>
      <c r="X1839" s="23">
        <v>0</v>
      </c>
      <c r="Y1839" s="23">
        <v>0</v>
      </c>
      <c r="Z1839" s="23">
        <v>0</v>
      </c>
      <c r="AA1839" s="23"/>
      <c r="AB1839" s="47"/>
      <c r="AC1839" s="27"/>
      <c r="AD1839" s="23" t="s">
        <v>232</v>
      </c>
      <c r="AE1839" s="23"/>
      <c r="AF1839" s="66">
        <v>31000000</v>
      </c>
      <c r="AG1839" s="23"/>
      <c r="AH1839" s="23"/>
      <c r="AI1839" s="23"/>
      <c r="AJ1839" s="23" t="s">
        <v>1631</v>
      </c>
      <c r="AK1839" s="27"/>
      <c r="AL1839" s="27"/>
      <c r="AM1839" s="23"/>
      <c r="AN1839" s="23"/>
      <c r="AO1839" s="23"/>
      <c r="AP1839" s="23"/>
      <c r="AQ1839" s="23"/>
      <c r="AR1839" s="23"/>
      <c r="AS1839" s="23" t="s">
        <v>129</v>
      </c>
      <c r="AT1839" s="23"/>
      <c r="AU1839" s="23" t="s">
        <v>128</v>
      </c>
      <c r="AV1839" s="23" t="s">
        <v>129</v>
      </c>
      <c r="AW1839" s="23" t="s">
        <v>128</v>
      </c>
      <c r="AX1839" s="23" t="s">
        <v>129</v>
      </c>
      <c r="AY1839" s="23"/>
      <c r="AZ1839" s="23" t="s">
        <v>3355</v>
      </c>
      <c r="BA1839" s="65" t="s">
        <v>3356</v>
      </c>
    </row>
    <row r="1840" spans="1:53" ht="16.05" customHeight="1" x14ac:dyDescent="0.3">
      <c r="A1840" s="23">
        <v>2017</v>
      </c>
      <c r="B1840" s="24" t="s">
        <v>443</v>
      </c>
      <c r="C1840" s="24" t="s">
        <v>2220</v>
      </c>
      <c r="D1840" s="24" t="s">
        <v>4741</v>
      </c>
      <c r="E1840" s="25">
        <v>42827</v>
      </c>
      <c r="F1840" s="38">
        <v>0.99625462962962963</v>
      </c>
      <c r="G1840" s="22">
        <v>42827</v>
      </c>
      <c r="H1840" s="37">
        <v>0.78791666666666671</v>
      </c>
      <c r="I1840" s="34" t="s">
        <v>6250</v>
      </c>
      <c r="J1840" s="43">
        <v>8.99</v>
      </c>
      <c r="K1840" s="43">
        <v>-82.48</v>
      </c>
      <c r="L1840" s="56">
        <v>15.6</v>
      </c>
      <c r="M1840" s="35">
        <v>5.3620000000000001</v>
      </c>
      <c r="N1840" s="43">
        <v>5</v>
      </c>
      <c r="O1840" s="57"/>
      <c r="P1840" s="57">
        <v>5.2</v>
      </c>
      <c r="Q1840" s="57"/>
      <c r="R1840" s="57">
        <v>5.3</v>
      </c>
      <c r="S1840" s="67" t="s">
        <v>5594</v>
      </c>
      <c r="T1840" s="26" t="s">
        <v>134</v>
      </c>
      <c r="U1840" s="24" t="s">
        <v>867</v>
      </c>
      <c r="V1840" s="58"/>
      <c r="W1840" s="58"/>
      <c r="X1840" s="26">
        <v>0</v>
      </c>
      <c r="Y1840" s="26">
        <v>0</v>
      </c>
      <c r="Z1840" s="26">
        <v>0</v>
      </c>
      <c r="AA1840" s="26">
        <v>30</v>
      </c>
      <c r="AB1840" s="58"/>
      <c r="AC1840" s="24"/>
      <c r="AD1840" s="26">
        <v>25</v>
      </c>
      <c r="AE1840" s="26">
        <v>17</v>
      </c>
      <c r="AF1840" s="26"/>
      <c r="AG1840" s="26"/>
      <c r="AH1840" s="26"/>
      <c r="AI1840" s="26"/>
      <c r="AJ1840" s="26" t="s">
        <v>1631</v>
      </c>
      <c r="AK1840" s="24"/>
      <c r="AL1840" s="24"/>
      <c r="AM1840" s="26"/>
      <c r="AN1840" s="26"/>
      <c r="AO1840" s="26"/>
      <c r="AP1840" s="26"/>
      <c r="AQ1840" s="26"/>
      <c r="AR1840" s="26" t="s">
        <v>129</v>
      </c>
      <c r="AS1840" s="26"/>
      <c r="AT1840" s="26"/>
      <c r="AU1840" s="26" t="s">
        <v>128</v>
      </c>
      <c r="AV1840" s="26" t="s">
        <v>128</v>
      </c>
      <c r="AW1840" s="26" t="s">
        <v>128</v>
      </c>
      <c r="AX1840" s="26" t="s">
        <v>129</v>
      </c>
      <c r="AY1840" s="26"/>
      <c r="AZ1840" s="26" t="s">
        <v>4742</v>
      </c>
      <c r="BA1840" s="41"/>
    </row>
    <row r="1841" spans="1:53" ht="16.05" customHeight="1" x14ac:dyDescent="0.3">
      <c r="A1841" s="23">
        <v>2017</v>
      </c>
      <c r="B1841" s="24" t="s">
        <v>143</v>
      </c>
      <c r="C1841" s="24" t="s">
        <v>661</v>
      </c>
      <c r="D1841" s="24" t="s">
        <v>3789</v>
      </c>
      <c r="E1841" s="25">
        <v>42828</v>
      </c>
      <c r="F1841" s="38">
        <v>0.13114826388888889</v>
      </c>
      <c r="G1841" s="22">
        <v>42828</v>
      </c>
      <c r="H1841" s="37">
        <v>0.21447916666666667</v>
      </c>
      <c r="I1841" s="34" t="s">
        <v>6250</v>
      </c>
      <c r="J1841" s="43">
        <v>-26.908999999999999</v>
      </c>
      <c r="K1841" s="43">
        <v>26.800999999999998</v>
      </c>
      <c r="L1841" s="56">
        <v>5</v>
      </c>
      <c r="M1841" s="43">
        <v>4.57</v>
      </c>
      <c r="N1841" s="43"/>
      <c r="O1841" s="57"/>
      <c r="P1841" s="57">
        <v>5.2</v>
      </c>
      <c r="Q1841" s="57">
        <v>3.7</v>
      </c>
      <c r="R1841" s="57">
        <v>5.2</v>
      </c>
      <c r="S1841" s="67" t="s">
        <v>6057</v>
      </c>
      <c r="T1841" s="26" t="s">
        <v>134</v>
      </c>
      <c r="U1841" s="24" t="s">
        <v>193</v>
      </c>
      <c r="V1841" s="58"/>
      <c r="W1841" s="58"/>
      <c r="X1841" s="26"/>
      <c r="Y1841" s="26">
        <v>0</v>
      </c>
      <c r="Z1841" s="26"/>
      <c r="AA1841" s="26"/>
      <c r="AB1841" s="58"/>
      <c r="AC1841" s="24"/>
      <c r="AD1841" s="26">
        <v>15</v>
      </c>
      <c r="AE1841" s="26"/>
      <c r="AF1841" s="26"/>
      <c r="AG1841" s="26"/>
      <c r="AH1841" s="26"/>
      <c r="AI1841" s="26"/>
      <c r="AJ1841" s="26" t="s">
        <v>1631</v>
      </c>
      <c r="AK1841" s="24"/>
      <c r="AL1841" s="24"/>
      <c r="AM1841" s="26"/>
      <c r="AN1841" s="26"/>
      <c r="AO1841" s="26"/>
      <c r="AP1841" s="26"/>
      <c r="AQ1841" s="26"/>
      <c r="AR1841" s="26" t="s">
        <v>129</v>
      </c>
      <c r="AS1841" s="26"/>
      <c r="AT1841" s="26"/>
      <c r="AU1841" s="26" t="s">
        <v>128</v>
      </c>
      <c r="AV1841" s="26" t="s">
        <v>128</v>
      </c>
      <c r="AW1841" s="26" t="s">
        <v>128</v>
      </c>
      <c r="AX1841" s="26" t="s">
        <v>129</v>
      </c>
      <c r="AY1841" s="26"/>
      <c r="AZ1841" s="26" t="s">
        <v>4743</v>
      </c>
      <c r="BA1841" s="41"/>
    </row>
    <row r="1842" spans="1:53" ht="16.05" customHeight="1" x14ac:dyDescent="0.3">
      <c r="A1842" s="23">
        <v>2017</v>
      </c>
      <c r="B1842" s="24" t="s">
        <v>218</v>
      </c>
      <c r="C1842" s="24" t="s">
        <v>481</v>
      </c>
      <c r="D1842" s="24" t="s">
        <v>4746</v>
      </c>
      <c r="E1842" s="25">
        <v>42829</v>
      </c>
      <c r="F1842" s="38">
        <v>0.5408391203703703</v>
      </c>
      <c r="G1842" s="22">
        <v>42829</v>
      </c>
      <c r="H1842" s="37">
        <v>0.87416666666666665</v>
      </c>
      <c r="I1842" s="34" t="s">
        <v>6250</v>
      </c>
      <c r="J1842" s="43">
        <v>13.82</v>
      </c>
      <c r="K1842" s="43">
        <v>121</v>
      </c>
      <c r="L1842" s="56">
        <v>16.7</v>
      </c>
      <c r="M1842" s="35">
        <v>5.2279999999999998</v>
      </c>
      <c r="N1842" s="43"/>
      <c r="O1842" s="57"/>
      <c r="P1842" s="57">
        <v>5.3</v>
      </c>
      <c r="Q1842" s="57"/>
      <c r="R1842" s="57">
        <v>5.5</v>
      </c>
      <c r="S1842" s="67" t="s">
        <v>5344</v>
      </c>
      <c r="T1842" s="26"/>
      <c r="U1842" s="24" t="s">
        <v>867</v>
      </c>
      <c r="V1842" s="58"/>
      <c r="W1842" s="58"/>
      <c r="X1842" s="26">
        <v>0</v>
      </c>
      <c r="Y1842" s="26">
        <v>0</v>
      </c>
      <c r="Z1842" s="26">
        <v>0</v>
      </c>
      <c r="AA1842" s="26">
        <v>0</v>
      </c>
      <c r="AB1842" s="58"/>
      <c r="AC1842" s="24"/>
      <c r="AD1842" s="26">
        <v>40</v>
      </c>
      <c r="AE1842" s="26">
        <v>0</v>
      </c>
      <c r="AF1842" s="26"/>
      <c r="AG1842" s="26"/>
      <c r="AH1842" s="26"/>
      <c r="AI1842" s="26"/>
      <c r="AJ1842" s="26" t="s">
        <v>3476</v>
      </c>
      <c r="AK1842" s="24" t="s">
        <v>4748</v>
      </c>
      <c r="AL1842" s="24" t="s">
        <v>4749</v>
      </c>
      <c r="AM1842" s="26"/>
      <c r="AN1842" s="26"/>
      <c r="AO1842" s="26"/>
      <c r="AP1842" s="26"/>
      <c r="AQ1842" s="26"/>
      <c r="AR1842" s="26" t="s">
        <v>129</v>
      </c>
      <c r="AS1842" s="26"/>
      <c r="AT1842" s="26"/>
      <c r="AU1842" s="26" t="s">
        <v>128</v>
      </c>
      <c r="AV1842" s="26" t="s">
        <v>128</v>
      </c>
      <c r="AW1842" s="26" t="s">
        <v>128</v>
      </c>
      <c r="AX1842" s="26" t="s">
        <v>129</v>
      </c>
      <c r="AY1842" s="26"/>
      <c r="AZ1842" s="26" t="s">
        <v>4747</v>
      </c>
      <c r="BA1842" s="41"/>
    </row>
    <row r="1843" spans="1:53" ht="16.05" customHeight="1" x14ac:dyDescent="0.3">
      <c r="A1843" s="23">
        <v>2017</v>
      </c>
      <c r="B1843" s="24" t="s">
        <v>393</v>
      </c>
      <c r="C1843" s="24" t="s">
        <v>1311</v>
      </c>
      <c r="D1843" s="24" t="s">
        <v>4744</v>
      </c>
      <c r="E1843" s="25">
        <v>42829</v>
      </c>
      <c r="F1843" s="38">
        <v>0.63021874999999994</v>
      </c>
      <c r="G1843" s="22">
        <v>42829</v>
      </c>
      <c r="H1843" s="37">
        <v>0.88021990740740741</v>
      </c>
      <c r="I1843" s="34" t="s">
        <v>6250</v>
      </c>
      <c r="J1843" s="43">
        <v>47.28</v>
      </c>
      <c r="K1843" s="43">
        <v>85.08</v>
      </c>
      <c r="L1843" s="56">
        <v>32.6</v>
      </c>
      <c r="M1843" s="35">
        <v>5.2889999999999997</v>
      </c>
      <c r="N1843" s="43"/>
      <c r="O1843" s="57"/>
      <c r="P1843" s="57">
        <v>5.4</v>
      </c>
      <c r="Q1843" s="57"/>
      <c r="R1843" s="57">
        <v>5.4</v>
      </c>
      <c r="S1843" s="67" t="s">
        <v>5361</v>
      </c>
      <c r="T1843" s="26"/>
      <c r="U1843" s="24" t="s">
        <v>867</v>
      </c>
      <c r="V1843" s="58"/>
      <c r="W1843" s="58"/>
      <c r="X1843" s="26">
        <v>0</v>
      </c>
      <c r="Y1843" s="26">
        <v>0</v>
      </c>
      <c r="Z1843" s="26">
        <v>0</v>
      </c>
      <c r="AA1843" s="26">
        <v>0</v>
      </c>
      <c r="AB1843" s="58"/>
      <c r="AC1843" s="24"/>
      <c r="AD1843" s="26">
        <v>8</v>
      </c>
      <c r="AE1843" s="26">
        <v>0</v>
      </c>
      <c r="AF1843" s="26"/>
      <c r="AG1843" s="26"/>
      <c r="AH1843" s="26"/>
      <c r="AI1843" s="26"/>
      <c r="AJ1843" s="26" t="s">
        <v>1631</v>
      </c>
      <c r="AK1843" s="24"/>
      <c r="AL1843" s="24"/>
      <c r="AM1843" s="26"/>
      <c r="AN1843" s="26"/>
      <c r="AO1843" s="26"/>
      <c r="AP1843" s="26"/>
      <c r="AQ1843" s="26"/>
      <c r="AR1843" s="26" t="s">
        <v>129</v>
      </c>
      <c r="AS1843" s="26"/>
      <c r="AT1843" s="26"/>
      <c r="AU1843" s="26" t="s">
        <v>128</v>
      </c>
      <c r="AV1843" s="26" t="s">
        <v>128</v>
      </c>
      <c r="AW1843" s="26" t="s">
        <v>128</v>
      </c>
      <c r="AX1843" s="26" t="s">
        <v>129</v>
      </c>
      <c r="AY1843" s="26"/>
      <c r="AZ1843" s="26" t="s">
        <v>4745</v>
      </c>
      <c r="BA1843" s="41"/>
    </row>
    <row r="1844" spans="1:53" ht="16.05" customHeight="1" x14ac:dyDescent="0.3">
      <c r="A1844" s="23">
        <v>2017</v>
      </c>
      <c r="B1844" s="24" t="s">
        <v>159</v>
      </c>
      <c r="C1844" s="24" t="s">
        <v>308</v>
      </c>
      <c r="D1844" s="24" t="s">
        <v>4750</v>
      </c>
      <c r="E1844" s="25">
        <v>42830</v>
      </c>
      <c r="F1844" s="38">
        <v>0.65519733796296298</v>
      </c>
      <c r="G1844" s="22">
        <v>42830</v>
      </c>
      <c r="H1844" s="37">
        <v>0.78019675925925924</v>
      </c>
      <c r="I1844" s="34" t="s">
        <v>6250</v>
      </c>
      <c r="J1844" s="43">
        <v>38.317</v>
      </c>
      <c r="K1844" s="43">
        <v>21.771999999999998</v>
      </c>
      <c r="L1844" s="56">
        <v>13</v>
      </c>
      <c r="M1844" s="43">
        <v>4.5</v>
      </c>
      <c r="N1844" s="43"/>
      <c r="O1844" s="57"/>
      <c r="P1844" s="57">
        <v>4.8</v>
      </c>
      <c r="Q1844" s="57"/>
      <c r="R1844" s="57">
        <v>4.5</v>
      </c>
      <c r="S1844" s="67" t="s">
        <v>5447</v>
      </c>
      <c r="T1844" s="26" t="s">
        <v>3629</v>
      </c>
      <c r="U1844" s="24" t="s">
        <v>867</v>
      </c>
      <c r="V1844" s="58"/>
      <c r="W1844" s="58"/>
      <c r="X1844" s="26">
        <v>0</v>
      </c>
      <c r="Y1844" s="26">
        <v>0</v>
      </c>
      <c r="Z1844" s="26">
        <v>0</v>
      </c>
      <c r="AA1844" s="26">
        <v>0</v>
      </c>
      <c r="AB1844" s="58"/>
      <c r="AC1844" s="24"/>
      <c r="AD1844" s="26">
        <v>20</v>
      </c>
      <c r="AE1844" s="26">
        <v>0</v>
      </c>
      <c r="AF1844" s="26"/>
      <c r="AG1844" s="26"/>
      <c r="AH1844" s="26"/>
      <c r="AI1844" s="26"/>
      <c r="AJ1844" s="26" t="s">
        <v>3493</v>
      </c>
      <c r="AK1844" s="24"/>
      <c r="AL1844" s="24" t="s">
        <v>4692</v>
      </c>
      <c r="AM1844" s="26"/>
      <c r="AN1844" s="26"/>
      <c r="AO1844" s="26"/>
      <c r="AP1844" s="26"/>
      <c r="AQ1844" s="26"/>
      <c r="AR1844" s="26" t="s">
        <v>129</v>
      </c>
      <c r="AS1844" s="26"/>
      <c r="AT1844" s="26"/>
      <c r="AU1844" s="26" t="s">
        <v>128</v>
      </c>
      <c r="AV1844" s="26" t="s">
        <v>128</v>
      </c>
      <c r="AW1844" s="26" t="s">
        <v>128</v>
      </c>
      <c r="AX1844" s="26" t="s">
        <v>129</v>
      </c>
      <c r="AY1844" s="26"/>
      <c r="AZ1844" s="26" t="s">
        <v>4751</v>
      </c>
      <c r="BA1844" s="41"/>
    </row>
    <row r="1845" spans="1:53" ht="16.05" customHeight="1" x14ac:dyDescent="0.3">
      <c r="A1845" s="23">
        <v>2017</v>
      </c>
      <c r="B1845" s="24" t="s">
        <v>159</v>
      </c>
      <c r="C1845" s="24" t="s">
        <v>239</v>
      </c>
      <c r="D1845" s="24" t="s">
        <v>4752</v>
      </c>
      <c r="E1845" s="25">
        <v>42833</v>
      </c>
      <c r="F1845" s="38">
        <v>0.57851736111111107</v>
      </c>
      <c r="G1845" s="22">
        <v>42833</v>
      </c>
      <c r="H1845" s="37">
        <v>0.6618518518518518</v>
      </c>
      <c r="I1845" s="34" t="s">
        <v>6250</v>
      </c>
      <c r="J1845" s="43">
        <v>41.81</v>
      </c>
      <c r="K1845" s="43">
        <v>20.07</v>
      </c>
      <c r="L1845" s="56">
        <v>31.3</v>
      </c>
      <c r="M1845" s="35">
        <v>5.0720000000000001</v>
      </c>
      <c r="N1845" s="43">
        <v>4.8</v>
      </c>
      <c r="O1845" s="57"/>
      <c r="P1845" s="57">
        <v>5</v>
      </c>
      <c r="Q1845" s="57"/>
      <c r="R1845" s="57">
        <v>5.0999999999999996</v>
      </c>
      <c r="S1845" s="67" t="s">
        <v>5595</v>
      </c>
      <c r="T1845" s="26"/>
      <c r="U1845" s="24" t="s">
        <v>867</v>
      </c>
      <c r="V1845" s="58"/>
      <c r="W1845" s="58"/>
      <c r="X1845" s="26">
        <v>0</v>
      </c>
      <c r="Y1845" s="26">
        <v>0</v>
      </c>
      <c r="Z1845" s="26">
        <v>0</v>
      </c>
      <c r="AA1845" s="26">
        <v>10</v>
      </c>
      <c r="AB1845" s="58"/>
      <c r="AC1845" s="24"/>
      <c r="AD1845" s="26">
        <v>16</v>
      </c>
      <c r="AE1845" s="26">
        <v>0</v>
      </c>
      <c r="AF1845" s="26"/>
      <c r="AG1845" s="26"/>
      <c r="AH1845" s="26"/>
      <c r="AI1845" s="26"/>
      <c r="AJ1845" s="26" t="s">
        <v>1631</v>
      </c>
      <c r="AK1845" s="24"/>
      <c r="AL1845" s="24"/>
      <c r="AM1845" s="26"/>
      <c r="AN1845" s="26"/>
      <c r="AO1845" s="26"/>
      <c r="AP1845" s="26"/>
      <c r="AQ1845" s="26"/>
      <c r="AR1845" s="26" t="s">
        <v>129</v>
      </c>
      <c r="AS1845" s="26"/>
      <c r="AT1845" s="26"/>
      <c r="AU1845" s="26" t="s">
        <v>128</v>
      </c>
      <c r="AV1845" s="26" t="s">
        <v>128</v>
      </c>
      <c r="AW1845" s="26" t="s">
        <v>128</v>
      </c>
      <c r="AX1845" s="26" t="s">
        <v>129</v>
      </c>
      <c r="AY1845" s="26"/>
      <c r="AZ1845" s="26" t="s">
        <v>4753</v>
      </c>
      <c r="BA1845" s="41"/>
    </row>
    <row r="1846" spans="1:53" ht="16.05" customHeight="1" x14ac:dyDescent="0.3">
      <c r="A1846" s="23">
        <v>2017</v>
      </c>
      <c r="B1846" s="27" t="s">
        <v>443</v>
      </c>
      <c r="C1846" s="27" t="s">
        <v>1108</v>
      </c>
      <c r="D1846" s="27" t="s">
        <v>2221</v>
      </c>
      <c r="E1846" s="28">
        <v>42835</v>
      </c>
      <c r="F1846" s="36" t="s">
        <v>3357</v>
      </c>
      <c r="G1846" s="22">
        <v>42835</v>
      </c>
      <c r="H1846" s="37">
        <v>0.74581018518518516</v>
      </c>
      <c r="I1846" s="34" t="s">
        <v>6250</v>
      </c>
      <c r="J1846" s="35">
        <v>13.766</v>
      </c>
      <c r="K1846" s="35">
        <v>-89.155000000000001</v>
      </c>
      <c r="L1846" s="42">
        <v>10</v>
      </c>
      <c r="M1846" s="35">
        <v>4.8330000000000002</v>
      </c>
      <c r="N1846" s="35"/>
      <c r="O1846" s="44"/>
      <c r="P1846" s="44">
        <v>4.8</v>
      </c>
      <c r="Q1846" s="44"/>
      <c r="R1846" s="44"/>
      <c r="S1846" s="67" t="s">
        <v>5596</v>
      </c>
      <c r="T1846" s="23" t="s">
        <v>139</v>
      </c>
      <c r="U1846" s="27"/>
      <c r="V1846" s="46"/>
      <c r="W1846" s="47"/>
      <c r="X1846" s="23">
        <v>1</v>
      </c>
      <c r="Y1846" s="26">
        <v>0</v>
      </c>
      <c r="Z1846" s="23">
        <v>3</v>
      </c>
      <c r="AA1846" s="23"/>
      <c r="AB1846" s="47"/>
      <c r="AC1846" s="27" t="s">
        <v>2515</v>
      </c>
      <c r="AD1846" s="50" t="s">
        <v>211</v>
      </c>
      <c r="AE1846" s="23"/>
      <c r="AF1846" s="23" t="s">
        <v>141</v>
      </c>
      <c r="AG1846" s="23"/>
      <c r="AH1846" s="23" t="s">
        <v>129</v>
      </c>
      <c r="AI1846" s="23"/>
      <c r="AJ1846" s="23" t="s">
        <v>1631</v>
      </c>
      <c r="AK1846" s="27"/>
      <c r="AL1846" s="27"/>
      <c r="AM1846" s="23"/>
      <c r="AN1846" s="23"/>
      <c r="AO1846" s="23" t="s">
        <v>129</v>
      </c>
      <c r="AP1846" s="23"/>
      <c r="AQ1846" s="23" t="s">
        <v>129</v>
      </c>
      <c r="AR1846" s="23"/>
      <c r="AS1846" s="23" t="s">
        <v>129</v>
      </c>
      <c r="AT1846" s="23"/>
      <c r="AU1846" s="23" t="s">
        <v>129</v>
      </c>
      <c r="AV1846" s="23" t="s">
        <v>128</v>
      </c>
      <c r="AW1846" s="23" t="s">
        <v>128</v>
      </c>
      <c r="AX1846" s="23" t="s">
        <v>129</v>
      </c>
      <c r="AY1846" s="23"/>
      <c r="AZ1846" s="23" t="s">
        <v>3358</v>
      </c>
      <c r="BA1846" s="39" t="s">
        <v>6575</v>
      </c>
    </row>
    <row r="1847" spans="1:53" ht="16.05" customHeight="1" x14ac:dyDescent="0.3">
      <c r="A1847" s="26">
        <v>2017</v>
      </c>
      <c r="B1847" s="24" t="s">
        <v>130</v>
      </c>
      <c r="C1847" s="24" t="s">
        <v>131</v>
      </c>
      <c r="D1847" s="24" t="s">
        <v>4056</v>
      </c>
      <c r="E1847" s="25">
        <v>42836</v>
      </c>
      <c r="F1847" s="38">
        <v>0.76777893518518514</v>
      </c>
      <c r="G1847" s="22">
        <v>42837</v>
      </c>
      <c r="H1847" s="37">
        <v>0.10111111111111111</v>
      </c>
      <c r="I1847" s="34" t="s">
        <v>6250</v>
      </c>
      <c r="J1847" s="26">
        <v>30.1</v>
      </c>
      <c r="K1847" s="26">
        <v>119.35</v>
      </c>
      <c r="L1847" s="26">
        <v>10</v>
      </c>
      <c r="M1847" s="43">
        <v>4.8380000000000001</v>
      </c>
      <c r="N1847" s="43"/>
      <c r="O1847" s="57"/>
      <c r="P1847" s="57"/>
      <c r="Q1847" s="57">
        <v>4.0999999999999996</v>
      </c>
      <c r="R1847" s="57">
        <v>4.2</v>
      </c>
      <c r="S1847" s="67" t="s">
        <v>6079</v>
      </c>
      <c r="T1847" s="26"/>
      <c r="U1847" s="24" t="s">
        <v>867</v>
      </c>
      <c r="V1847" s="41"/>
      <c r="W1847" s="41"/>
      <c r="X1847" s="26">
        <v>0</v>
      </c>
      <c r="Y1847" s="26">
        <v>0</v>
      </c>
      <c r="Z1847" s="26">
        <v>0</v>
      </c>
      <c r="AA1847" s="26"/>
      <c r="AB1847" s="41"/>
      <c r="AC1847" s="41"/>
      <c r="AD1847" s="26">
        <v>45</v>
      </c>
      <c r="AE1847" s="26">
        <v>0</v>
      </c>
      <c r="AF1847" s="41"/>
      <c r="AG1847" s="26"/>
      <c r="AH1847" s="26"/>
      <c r="AI1847" s="26"/>
      <c r="AJ1847" s="26" t="s">
        <v>1631</v>
      </c>
      <c r="AK1847" s="41"/>
      <c r="AL1847" s="24"/>
      <c r="AM1847" s="41"/>
      <c r="AN1847" s="41"/>
      <c r="AO1847" s="41"/>
      <c r="AP1847" s="41"/>
      <c r="AQ1847" s="41"/>
      <c r="AR1847" s="26" t="s">
        <v>129</v>
      </c>
      <c r="AS1847" s="26"/>
      <c r="AT1847" s="26"/>
      <c r="AU1847" s="26" t="s">
        <v>128</v>
      </c>
      <c r="AV1847" s="26" t="s">
        <v>128</v>
      </c>
      <c r="AW1847" s="26" t="s">
        <v>128</v>
      </c>
      <c r="AX1847" s="26" t="s">
        <v>129</v>
      </c>
      <c r="AY1847" s="26"/>
      <c r="AZ1847" s="26" t="s">
        <v>5091</v>
      </c>
      <c r="BA1847" s="41"/>
    </row>
    <row r="1848" spans="1:53" ht="16.05" customHeight="1" x14ac:dyDescent="0.3">
      <c r="A1848" s="23">
        <v>2017</v>
      </c>
      <c r="B1848" s="24" t="s">
        <v>294</v>
      </c>
      <c r="C1848" s="24" t="s">
        <v>295</v>
      </c>
      <c r="D1848" s="24" t="s">
        <v>5235</v>
      </c>
      <c r="E1848" s="25">
        <v>42838</v>
      </c>
      <c r="F1848" s="38">
        <v>0.68825231481481486</v>
      </c>
      <c r="G1848" s="22">
        <v>42839</v>
      </c>
      <c r="H1848" s="37">
        <v>0.10491898148148149</v>
      </c>
      <c r="I1848" s="34" t="s">
        <v>6250</v>
      </c>
      <c r="J1848" s="43">
        <v>-33.463999999999999</v>
      </c>
      <c r="K1848" s="43">
        <v>148.95599999999999</v>
      </c>
      <c r="L1848" s="56">
        <v>0</v>
      </c>
      <c r="M1848" s="43">
        <v>4.306</v>
      </c>
      <c r="N1848" s="43"/>
      <c r="O1848" s="57">
        <v>4.3</v>
      </c>
      <c r="P1848" s="57">
        <v>4.2</v>
      </c>
      <c r="Q1848" s="57"/>
      <c r="R1848" s="57"/>
      <c r="S1848" s="24" t="s">
        <v>6056</v>
      </c>
      <c r="T1848" s="26" t="s">
        <v>582</v>
      </c>
      <c r="U1848" s="24"/>
      <c r="V1848" s="46"/>
      <c r="W1848" s="58"/>
      <c r="X1848" s="26"/>
      <c r="Y1848" s="26"/>
      <c r="Z1848" s="26"/>
      <c r="AA1848" s="26"/>
      <c r="AB1848" s="58"/>
      <c r="AC1848" s="24"/>
      <c r="AD1848" s="26" t="s">
        <v>5232</v>
      </c>
      <c r="AE1848" s="26"/>
      <c r="AF1848" s="59"/>
      <c r="AG1848" s="26"/>
      <c r="AH1848" s="26"/>
      <c r="AI1848" s="26"/>
      <c r="AJ1848" s="26"/>
      <c r="AK1848" s="24"/>
      <c r="AL1848" s="24" t="s">
        <v>5238</v>
      </c>
      <c r="AM1848" s="26"/>
      <c r="AN1848" s="26"/>
      <c r="AO1848" s="26"/>
      <c r="AP1848" s="26"/>
      <c r="AQ1848" s="26"/>
      <c r="AR1848" s="26"/>
      <c r="AS1848" s="26" t="s">
        <v>128</v>
      </c>
      <c r="AT1848" s="26"/>
      <c r="AU1848" s="26" t="s">
        <v>128</v>
      </c>
      <c r="AV1848" s="26" t="s">
        <v>128</v>
      </c>
      <c r="AW1848" s="26" t="s">
        <v>128</v>
      </c>
      <c r="AX1848" s="26" t="s">
        <v>128</v>
      </c>
      <c r="AY1848" s="26"/>
      <c r="AZ1848" s="26" t="s">
        <v>5237</v>
      </c>
      <c r="BA1848" s="39" t="s">
        <v>5236</v>
      </c>
    </row>
    <row r="1849" spans="1:53" ht="16.05" customHeight="1" x14ac:dyDescent="0.3">
      <c r="A1849" s="23">
        <v>2017</v>
      </c>
      <c r="B1849" s="24" t="s">
        <v>218</v>
      </c>
      <c r="C1849" s="24" t="s">
        <v>219</v>
      </c>
      <c r="D1849" s="24" t="s">
        <v>4754</v>
      </c>
      <c r="E1849" s="25">
        <v>42843</v>
      </c>
      <c r="F1849" s="38">
        <v>0.38414467592592594</v>
      </c>
      <c r="G1849" s="22">
        <v>42843</v>
      </c>
      <c r="H1849" s="37">
        <v>0.65497685185185184</v>
      </c>
      <c r="I1849" s="34" t="s">
        <v>6250</v>
      </c>
      <c r="J1849" s="43">
        <v>20.68</v>
      </c>
      <c r="K1849" s="43">
        <v>100.17</v>
      </c>
      <c r="L1849" s="56">
        <v>21.5</v>
      </c>
      <c r="M1849" s="35">
        <v>4.9539999999999997</v>
      </c>
      <c r="N1849" s="43"/>
      <c r="O1849" s="57"/>
      <c r="P1849" s="57">
        <v>4.7</v>
      </c>
      <c r="Q1849" s="57"/>
      <c r="R1849" s="57">
        <v>4.7</v>
      </c>
      <c r="S1849" s="67" t="s">
        <v>5346</v>
      </c>
      <c r="T1849" s="26"/>
      <c r="U1849" s="24" t="s">
        <v>867</v>
      </c>
      <c r="V1849" s="58"/>
      <c r="W1849" s="58"/>
      <c r="X1849" s="26">
        <v>0</v>
      </c>
      <c r="Y1849" s="26">
        <v>0</v>
      </c>
      <c r="Z1849" s="26">
        <v>0</v>
      </c>
      <c r="AA1849" s="26">
        <v>0</v>
      </c>
      <c r="AB1849" s="58"/>
      <c r="AC1849" s="24"/>
      <c r="AD1849" s="26">
        <v>1</v>
      </c>
      <c r="AE1849" s="26">
        <v>0</v>
      </c>
      <c r="AF1849" s="26"/>
      <c r="AG1849" s="26"/>
      <c r="AH1849" s="26"/>
      <c r="AI1849" s="26"/>
      <c r="AJ1849" s="26" t="s">
        <v>1631</v>
      </c>
      <c r="AK1849" s="24"/>
      <c r="AL1849" s="24"/>
      <c r="AM1849" s="26"/>
      <c r="AN1849" s="26"/>
      <c r="AO1849" s="26"/>
      <c r="AP1849" s="26"/>
      <c r="AQ1849" s="26"/>
      <c r="AR1849" s="26" t="s">
        <v>129</v>
      </c>
      <c r="AS1849" s="26"/>
      <c r="AT1849" s="26"/>
      <c r="AU1849" s="26" t="s">
        <v>128</v>
      </c>
      <c r="AV1849" s="26" t="s">
        <v>128</v>
      </c>
      <c r="AW1849" s="26" t="s">
        <v>128</v>
      </c>
      <c r="AX1849" s="26" t="s">
        <v>129</v>
      </c>
      <c r="AY1849" s="26"/>
      <c r="AZ1849" s="26" t="s">
        <v>4755</v>
      </c>
      <c r="BA1849" s="41"/>
    </row>
    <row r="1850" spans="1:53" ht="16.05" customHeight="1" x14ac:dyDescent="0.3">
      <c r="A1850" s="23">
        <v>2017</v>
      </c>
      <c r="B1850" s="24" t="s">
        <v>123</v>
      </c>
      <c r="C1850" s="24" t="s">
        <v>124</v>
      </c>
      <c r="D1850" s="24" t="s">
        <v>6008</v>
      </c>
      <c r="E1850" s="25">
        <v>42846</v>
      </c>
      <c r="F1850" s="38">
        <v>0.54818402777777775</v>
      </c>
      <c r="G1850" s="22">
        <v>42846</v>
      </c>
      <c r="H1850" s="37">
        <v>0.67318287037037028</v>
      </c>
      <c r="I1850" s="34" t="s">
        <v>6250</v>
      </c>
      <c r="J1850" s="43">
        <v>38.799999999999997</v>
      </c>
      <c r="K1850" s="43">
        <v>29.25</v>
      </c>
      <c r="L1850" s="56">
        <v>12</v>
      </c>
      <c r="M1850" s="35">
        <v>5.1109999999999998</v>
      </c>
      <c r="N1850" s="43"/>
      <c r="O1850" s="57"/>
      <c r="P1850" s="57">
        <v>5</v>
      </c>
      <c r="Q1850" s="57"/>
      <c r="R1850" s="57">
        <v>5.0999999999999996</v>
      </c>
      <c r="S1850" s="67" t="s">
        <v>5364</v>
      </c>
      <c r="T1850" s="26"/>
      <c r="U1850" s="24" t="s">
        <v>867</v>
      </c>
      <c r="V1850" s="58"/>
      <c r="W1850" s="58"/>
      <c r="X1850" s="26">
        <v>0</v>
      </c>
      <c r="Y1850" s="26">
        <v>0</v>
      </c>
      <c r="Z1850" s="26">
        <v>0</v>
      </c>
      <c r="AA1850" s="26">
        <v>15</v>
      </c>
      <c r="AB1850" s="58"/>
      <c r="AC1850" s="24"/>
      <c r="AD1850" s="26">
        <v>8</v>
      </c>
      <c r="AE1850" s="26">
        <v>1</v>
      </c>
      <c r="AF1850" s="26"/>
      <c r="AG1850" s="26"/>
      <c r="AH1850" s="26"/>
      <c r="AI1850" s="26"/>
      <c r="AJ1850" s="26" t="s">
        <v>1631</v>
      </c>
      <c r="AK1850" s="24"/>
      <c r="AL1850" s="24"/>
      <c r="AM1850" s="26"/>
      <c r="AN1850" s="26"/>
      <c r="AO1850" s="26"/>
      <c r="AP1850" s="26"/>
      <c r="AQ1850" s="26"/>
      <c r="AR1850" s="26" t="s">
        <v>129</v>
      </c>
      <c r="AS1850" s="26"/>
      <c r="AT1850" s="26"/>
      <c r="AU1850" s="26" t="s">
        <v>128</v>
      </c>
      <c r="AV1850" s="26" t="s">
        <v>128</v>
      </c>
      <c r="AW1850" s="26" t="s">
        <v>128</v>
      </c>
      <c r="AX1850" s="26" t="s">
        <v>129</v>
      </c>
      <c r="AY1850" s="26"/>
      <c r="AZ1850" s="26" t="s">
        <v>4756</v>
      </c>
      <c r="BA1850" s="39" t="s">
        <v>6009</v>
      </c>
    </row>
    <row r="1851" spans="1:53" ht="16.05" customHeight="1" x14ac:dyDescent="0.3">
      <c r="A1851" s="23">
        <v>2017</v>
      </c>
      <c r="B1851" s="24" t="s">
        <v>123</v>
      </c>
      <c r="C1851" s="24" t="s">
        <v>124</v>
      </c>
      <c r="D1851" s="24" t="s">
        <v>6010</v>
      </c>
      <c r="E1851" s="25">
        <v>42846</v>
      </c>
      <c r="F1851" s="38">
        <v>0.59192129629629631</v>
      </c>
      <c r="G1851" s="22">
        <v>42846</v>
      </c>
      <c r="H1851" s="37">
        <v>0.7169212962962962</v>
      </c>
      <c r="I1851" s="34" t="s">
        <v>6250</v>
      </c>
      <c r="J1851" s="43">
        <v>38.661000000000001</v>
      </c>
      <c r="K1851" s="43">
        <v>27.669</v>
      </c>
      <c r="L1851" s="56">
        <v>10</v>
      </c>
      <c r="M1851" s="35">
        <v>5.1369999999999996</v>
      </c>
      <c r="N1851" s="43"/>
      <c r="O1851" s="57"/>
      <c r="P1851" s="57">
        <v>4.9000000000000004</v>
      </c>
      <c r="Q1851" s="57"/>
      <c r="R1851" s="57">
        <v>5.0999999999999996</v>
      </c>
      <c r="S1851" s="67" t="s">
        <v>5362</v>
      </c>
      <c r="T1851" s="26"/>
      <c r="U1851" s="24" t="s">
        <v>867</v>
      </c>
      <c r="V1851" s="58"/>
      <c r="W1851" s="58"/>
      <c r="X1851" s="26">
        <v>0</v>
      </c>
      <c r="Y1851" s="26">
        <v>0</v>
      </c>
      <c r="Z1851" s="26">
        <v>0</v>
      </c>
      <c r="AA1851" s="26"/>
      <c r="AB1851" s="58"/>
      <c r="AC1851" s="24"/>
      <c r="AD1851" s="26">
        <v>35</v>
      </c>
      <c r="AE1851" s="26"/>
      <c r="AF1851" s="26"/>
      <c r="AG1851" s="26"/>
      <c r="AH1851" s="26"/>
      <c r="AI1851" s="26"/>
      <c r="AJ1851" s="26" t="s">
        <v>1631</v>
      </c>
      <c r="AK1851" s="24"/>
      <c r="AL1851" s="24"/>
      <c r="AM1851" s="26"/>
      <c r="AN1851" s="26"/>
      <c r="AO1851" s="26"/>
      <c r="AP1851" s="26"/>
      <c r="AQ1851" s="26"/>
      <c r="AR1851" s="26" t="s">
        <v>129</v>
      </c>
      <c r="AS1851" s="26"/>
      <c r="AT1851" s="26"/>
      <c r="AU1851" s="26" t="s">
        <v>128</v>
      </c>
      <c r="AV1851" s="26" t="s">
        <v>128</v>
      </c>
      <c r="AW1851" s="26" t="s">
        <v>128</v>
      </c>
      <c r="AX1851" s="26" t="s">
        <v>129</v>
      </c>
      <c r="AY1851" s="26"/>
      <c r="AZ1851" s="26" t="s">
        <v>4757</v>
      </c>
      <c r="BA1851" s="39" t="s">
        <v>6011</v>
      </c>
    </row>
    <row r="1852" spans="1:53" ht="16.05" customHeight="1" x14ac:dyDescent="0.3">
      <c r="A1852" s="23">
        <v>2017</v>
      </c>
      <c r="B1852" s="27" t="s">
        <v>218</v>
      </c>
      <c r="C1852" s="27" t="s">
        <v>426</v>
      </c>
      <c r="D1852" s="27" t="s">
        <v>3359</v>
      </c>
      <c r="E1852" s="28">
        <v>42848</v>
      </c>
      <c r="F1852" s="36">
        <v>0.75084490740740739</v>
      </c>
      <c r="G1852" s="22">
        <v>42849</v>
      </c>
      <c r="H1852" s="37">
        <v>4.2511574074074077E-2</v>
      </c>
      <c r="I1852" s="34" t="s">
        <v>6250</v>
      </c>
      <c r="J1852" s="35">
        <v>-7.74</v>
      </c>
      <c r="K1852" s="35">
        <v>108.01900000000001</v>
      </c>
      <c r="L1852" s="42">
        <v>72.2</v>
      </c>
      <c r="M1852" s="35">
        <v>5.1100000000000003</v>
      </c>
      <c r="N1852" s="43">
        <v>5</v>
      </c>
      <c r="O1852" s="44"/>
      <c r="P1852" s="44">
        <v>5.2</v>
      </c>
      <c r="Q1852" s="44"/>
      <c r="R1852" s="44"/>
      <c r="S1852" s="67" t="s">
        <v>5597</v>
      </c>
      <c r="T1852" s="23" t="s">
        <v>497</v>
      </c>
      <c r="U1852" s="27"/>
      <c r="V1852" s="46"/>
      <c r="W1852" s="47"/>
      <c r="X1852" s="23">
        <v>0</v>
      </c>
      <c r="Y1852" s="23">
        <v>0</v>
      </c>
      <c r="Z1852" s="23">
        <v>0</v>
      </c>
      <c r="AA1852" s="23"/>
      <c r="AB1852" s="47"/>
      <c r="AC1852" s="27"/>
      <c r="AD1852" s="23">
        <f>24+2</f>
        <v>26</v>
      </c>
      <c r="AE1852" s="23">
        <v>1</v>
      </c>
      <c r="AF1852" s="66"/>
      <c r="AG1852" s="23"/>
      <c r="AH1852" s="23"/>
      <c r="AI1852" s="23"/>
      <c r="AJ1852" s="23" t="s">
        <v>1631</v>
      </c>
      <c r="AK1852" s="27" t="s">
        <v>100</v>
      </c>
      <c r="AL1852" s="27"/>
      <c r="AM1852" s="23"/>
      <c r="AN1852" s="23"/>
      <c r="AO1852" s="23"/>
      <c r="AP1852" s="23"/>
      <c r="AQ1852" s="23"/>
      <c r="AR1852" s="23"/>
      <c r="AS1852" s="23" t="s">
        <v>128</v>
      </c>
      <c r="AT1852" s="23"/>
      <c r="AU1852" s="23" t="s">
        <v>128</v>
      </c>
      <c r="AV1852" s="23" t="s">
        <v>128</v>
      </c>
      <c r="AW1852" s="23" t="s">
        <v>128</v>
      </c>
      <c r="AX1852" s="23" t="s">
        <v>128</v>
      </c>
      <c r="AY1852" s="23"/>
      <c r="AZ1852" s="23" t="s">
        <v>3360</v>
      </c>
      <c r="BA1852" s="45" t="s">
        <v>3361</v>
      </c>
    </row>
    <row r="1853" spans="1:53" ht="16.05" customHeight="1" x14ac:dyDescent="0.3">
      <c r="A1853" s="26">
        <v>2017</v>
      </c>
      <c r="B1853" s="24" t="s">
        <v>269</v>
      </c>
      <c r="C1853" s="24" t="s">
        <v>409</v>
      </c>
      <c r="D1853" s="24" t="s">
        <v>4331</v>
      </c>
      <c r="E1853" s="25">
        <v>42854</v>
      </c>
      <c r="F1853" s="38">
        <v>0.42121527777777779</v>
      </c>
      <c r="G1853" s="22">
        <v>42854</v>
      </c>
      <c r="H1853" s="37">
        <v>0.21288194444444444</v>
      </c>
      <c r="I1853" s="34" t="s">
        <v>6250</v>
      </c>
      <c r="J1853" s="26">
        <v>3.8159999999999998</v>
      </c>
      <c r="K1853" s="26">
        <v>-75.927999999999997</v>
      </c>
      <c r="L1853" s="26">
        <v>58.7</v>
      </c>
      <c r="M1853" s="43">
        <v>4.8</v>
      </c>
      <c r="N1853" s="43"/>
      <c r="O1853" s="57"/>
      <c r="P1853" s="57">
        <v>5.0999999999999996</v>
      </c>
      <c r="Q1853" s="57"/>
      <c r="R1853" s="57">
        <v>4.5999999999999996</v>
      </c>
      <c r="S1853" s="24" t="s">
        <v>35</v>
      </c>
      <c r="T1853" s="26"/>
      <c r="U1853" s="24"/>
      <c r="V1853" s="41"/>
      <c r="W1853" s="41"/>
      <c r="X1853" s="26">
        <v>0</v>
      </c>
      <c r="Y1853" s="26">
        <v>0</v>
      </c>
      <c r="Z1853" s="26">
        <v>0</v>
      </c>
      <c r="AA1853" s="26"/>
      <c r="AB1853" s="41"/>
      <c r="AC1853" s="41"/>
      <c r="AD1853" s="26">
        <v>3</v>
      </c>
      <c r="AE1853" s="26">
        <v>0</v>
      </c>
      <c r="AF1853" s="41"/>
      <c r="AG1853" s="26"/>
      <c r="AH1853" s="26"/>
      <c r="AI1853" s="26"/>
      <c r="AJ1853" s="26" t="s">
        <v>1631</v>
      </c>
      <c r="AK1853" s="41"/>
      <c r="AL1853" s="24"/>
      <c r="AM1853" s="41"/>
      <c r="AN1853" s="41"/>
      <c r="AO1853" s="41"/>
      <c r="AP1853" s="41"/>
      <c r="AQ1853" s="41"/>
      <c r="AR1853" s="26" t="s">
        <v>129</v>
      </c>
      <c r="AS1853" s="26"/>
      <c r="AT1853" s="26"/>
      <c r="AU1853" s="26" t="s">
        <v>128</v>
      </c>
      <c r="AV1853" s="26" t="s">
        <v>128</v>
      </c>
      <c r="AW1853" s="26" t="s">
        <v>128</v>
      </c>
      <c r="AX1853" s="26" t="s">
        <v>129</v>
      </c>
      <c r="AY1853" s="26"/>
      <c r="AZ1853" s="26" t="s">
        <v>5054</v>
      </c>
      <c r="BA1853" s="41"/>
    </row>
    <row r="1854" spans="1:53" ht="16.05" customHeight="1" x14ac:dyDescent="0.3">
      <c r="A1854" s="23">
        <v>2017</v>
      </c>
      <c r="B1854" s="24" t="s">
        <v>148</v>
      </c>
      <c r="C1854" s="24" t="s">
        <v>149</v>
      </c>
      <c r="D1854" s="24" t="s">
        <v>4758</v>
      </c>
      <c r="E1854" s="25">
        <v>42854</v>
      </c>
      <c r="F1854" s="38">
        <v>0.52865856481481488</v>
      </c>
      <c r="G1854" s="22">
        <v>42854</v>
      </c>
      <c r="H1854" s="37">
        <v>0.32032407407407409</v>
      </c>
      <c r="I1854" s="34" t="s">
        <v>6250</v>
      </c>
      <c r="J1854" s="43">
        <v>19.105</v>
      </c>
      <c r="K1854" s="43">
        <v>-104.31</v>
      </c>
      <c r="L1854" s="56">
        <v>0</v>
      </c>
      <c r="M1854" s="43">
        <v>4.4180000000000001</v>
      </c>
      <c r="N1854" s="43"/>
      <c r="O1854" s="57">
        <v>3.7</v>
      </c>
      <c r="P1854" s="57">
        <v>4.3</v>
      </c>
      <c r="Q1854" s="57"/>
      <c r="R1854" s="57">
        <v>4.5999999999999996</v>
      </c>
      <c r="S1854" s="67" t="s">
        <v>6077</v>
      </c>
      <c r="T1854" s="26"/>
      <c r="U1854" s="24" t="s">
        <v>867</v>
      </c>
      <c r="V1854" s="58"/>
      <c r="W1854" s="58"/>
      <c r="X1854" s="26">
        <v>0</v>
      </c>
      <c r="Y1854" s="26">
        <v>0</v>
      </c>
      <c r="Z1854" s="26">
        <v>1</v>
      </c>
      <c r="AA1854" s="26">
        <v>20</v>
      </c>
      <c r="AB1854" s="58"/>
      <c r="AC1854" s="24"/>
      <c r="AD1854" s="26"/>
      <c r="AE1854" s="26">
        <v>8</v>
      </c>
      <c r="AF1854" s="26"/>
      <c r="AG1854" s="26"/>
      <c r="AH1854" s="26"/>
      <c r="AI1854" s="26"/>
      <c r="AJ1854" s="26" t="s">
        <v>3493</v>
      </c>
      <c r="AK1854" s="24"/>
      <c r="AL1854" s="24" t="s">
        <v>5476</v>
      </c>
      <c r="AM1854" s="26"/>
      <c r="AN1854" s="26"/>
      <c r="AO1854" s="26"/>
      <c r="AP1854" s="26"/>
      <c r="AQ1854" s="26"/>
      <c r="AR1854" s="26" t="s">
        <v>129</v>
      </c>
      <c r="AS1854" s="26"/>
      <c r="AT1854" s="26"/>
      <c r="AU1854" s="26" t="s">
        <v>128</v>
      </c>
      <c r="AV1854" s="26" t="s">
        <v>128</v>
      </c>
      <c r="AW1854" s="26" t="s">
        <v>128</v>
      </c>
      <c r="AX1854" s="26" t="s">
        <v>129</v>
      </c>
      <c r="AY1854" s="26"/>
      <c r="AZ1854" s="26" t="s">
        <v>4759</v>
      </c>
      <c r="BA1854" s="39" t="s">
        <v>5491</v>
      </c>
    </row>
    <row r="1855" spans="1:53" ht="16.05" customHeight="1" x14ac:dyDescent="0.3">
      <c r="A1855" s="23">
        <v>2017</v>
      </c>
      <c r="B1855" s="24" t="s">
        <v>269</v>
      </c>
      <c r="C1855" s="24" t="s">
        <v>270</v>
      </c>
      <c r="D1855" s="24" t="s">
        <v>3287</v>
      </c>
      <c r="E1855" s="25">
        <v>42855</v>
      </c>
      <c r="F1855" s="38">
        <v>0.56195601851851851</v>
      </c>
      <c r="G1855" s="22">
        <v>42855</v>
      </c>
      <c r="H1855" s="37">
        <v>0.35362268518518519</v>
      </c>
      <c r="I1855" s="34" t="s">
        <v>6250</v>
      </c>
      <c r="J1855" s="43">
        <v>-15.74</v>
      </c>
      <c r="K1855" s="43">
        <v>-71.84</v>
      </c>
      <c r="L1855" s="56">
        <v>12</v>
      </c>
      <c r="M1855" s="35">
        <v>5.0350000000000001</v>
      </c>
      <c r="N1855" s="43"/>
      <c r="O1855" s="57"/>
      <c r="P1855" s="57">
        <v>5.2</v>
      </c>
      <c r="Q1855" s="57"/>
      <c r="R1855" s="57">
        <v>4.2</v>
      </c>
      <c r="S1855" s="24" t="s">
        <v>5298</v>
      </c>
      <c r="T1855" s="26"/>
      <c r="U1855" s="24" t="s">
        <v>867</v>
      </c>
      <c r="V1855" s="58"/>
      <c r="W1855" s="58"/>
      <c r="X1855" s="26">
        <v>0</v>
      </c>
      <c r="Y1855" s="26">
        <v>0</v>
      </c>
      <c r="Z1855" s="26">
        <v>0</v>
      </c>
      <c r="AA1855" s="26"/>
      <c r="AB1855" s="58"/>
      <c r="AC1855" s="24"/>
      <c r="AD1855" s="26">
        <v>25</v>
      </c>
      <c r="AE1855" s="26">
        <v>1</v>
      </c>
      <c r="AF1855" s="26"/>
      <c r="AG1855" s="26"/>
      <c r="AH1855" s="26"/>
      <c r="AI1855" s="26"/>
      <c r="AJ1855" s="26" t="s">
        <v>3493</v>
      </c>
      <c r="AK1855" s="24" t="s">
        <v>4761</v>
      </c>
      <c r="AL1855" s="24" t="s">
        <v>4762</v>
      </c>
      <c r="AM1855" s="26"/>
      <c r="AN1855" s="26"/>
      <c r="AO1855" s="26"/>
      <c r="AP1855" s="26"/>
      <c r="AQ1855" s="26"/>
      <c r="AR1855" s="26" t="s">
        <v>129</v>
      </c>
      <c r="AS1855" s="26"/>
      <c r="AT1855" s="26"/>
      <c r="AU1855" s="26" t="s">
        <v>128</v>
      </c>
      <c r="AV1855" s="26" t="s">
        <v>128</v>
      </c>
      <c r="AW1855" s="26" t="s">
        <v>128</v>
      </c>
      <c r="AX1855" s="26" t="s">
        <v>129</v>
      </c>
      <c r="AY1855" s="26"/>
      <c r="AZ1855" s="26" t="s">
        <v>4760</v>
      </c>
      <c r="BA1855" s="41"/>
    </row>
    <row r="1856" spans="1:53" ht="16.05" customHeight="1" x14ac:dyDescent="0.3">
      <c r="A1856" s="26">
        <v>2017</v>
      </c>
      <c r="B1856" s="24" t="s">
        <v>1095</v>
      </c>
      <c r="C1856" s="24" t="s">
        <v>1096</v>
      </c>
      <c r="D1856" s="24" t="s">
        <v>1097</v>
      </c>
      <c r="E1856" s="25">
        <v>42855</v>
      </c>
      <c r="F1856" s="38">
        <v>0.74687372685185183</v>
      </c>
      <c r="G1856" s="25">
        <v>42855</v>
      </c>
      <c r="H1856" s="38">
        <v>0.62187500000000007</v>
      </c>
      <c r="I1856" s="34" t="s">
        <v>6252</v>
      </c>
      <c r="J1856" s="26">
        <v>-33.436999999999998</v>
      </c>
      <c r="K1856" s="26">
        <v>-71.831999999999994</v>
      </c>
      <c r="L1856" s="26">
        <v>0</v>
      </c>
      <c r="M1856" s="43">
        <v>4.2350000000000003</v>
      </c>
      <c r="N1856" s="43"/>
      <c r="O1856" s="57"/>
      <c r="P1856" s="57"/>
      <c r="Q1856" s="57">
        <v>3.2</v>
      </c>
      <c r="R1856" s="57">
        <v>4</v>
      </c>
      <c r="S1856" s="24" t="s">
        <v>6058</v>
      </c>
      <c r="T1856" s="26"/>
      <c r="U1856" s="24" t="s">
        <v>867</v>
      </c>
      <c r="V1856" s="41"/>
      <c r="W1856" s="41"/>
      <c r="X1856" s="26">
        <v>0</v>
      </c>
      <c r="Y1856" s="26">
        <v>0</v>
      </c>
      <c r="Z1856" s="26">
        <v>0</v>
      </c>
      <c r="AA1856" s="26">
        <v>0</v>
      </c>
      <c r="AB1856" s="41"/>
      <c r="AC1856" s="41"/>
      <c r="AD1856" s="26">
        <v>0</v>
      </c>
      <c r="AE1856" s="26">
        <v>1</v>
      </c>
      <c r="AF1856" s="41"/>
      <c r="AG1856" s="26"/>
      <c r="AH1856" s="26"/>
      <c r="AI1856" s="26"/>
      <c r="AJ1856" s="26" t="s">
        <v>3493</v>
      </c>
      <c r="AK1856" s="41" t="s">
        <v>5055</v>
      </c>
      <c r="AL1856" s="24" t="s">
        <v>5090</v>
      </c>
      <c r="AM1856" s="41"/>
      <c r="AN1856" s="41"/>
      <c r="AO1856" s="41"/>
      <c r="AP1856" s="41"/>
      <c r="AQ1856" s="41"/>
      <c r="AR1856" s="26" t="s">
        <v>129</v>
      </c>
      <c r="AS1856" s="26"/>
      <c r="AT1856" s="26"/>
      <c r="AU1856" s="26" t="s">
        <v>128</v>
      </c>
      <c r="AV1856" s="26" t="s">
        <v>128</v>
      </c>
      <c r="AW1856" s="26" t="s">
        <v>128</v>
      </c>
      <c r="AX1856" s="26" t="s">
        <v>129</v>
      </c>
      <c r="AY1856" s="26"/>
      <c r="AZ1856" s="26" t="s">
        <v>5094</v>
      </c>
      <c r="BA1856" s="41"/>
    </row>
    <row r="1857" spans="1:53" ht="16.05" customHeight="1" x14ac:dyDescent="0.3">
      <c r="A1857" s="23">
        <v>2017</v>
      </c>
      <c r="B1857" s="27" t="s">
        <v>187</v>
      </c>
      <c r="C1857" s="27" t="s">
        <v>188</v>
      </c>
      <c r="D1857" s="27" t="s">
        <v>3362</v>
      </c>
      <c r="E1857" s="28">
        <v>42857</v>
      </c>
      <c r="F1857" s="36">
        <v>0.88346064814814806</v>
      </c>
      <c r="G1857" s="22">
        <v>42858</v>
      </c>
      <c r="H1857" s="37">
        <v>7.0960648148148148E-2</v>
      </c>
      <c r="I1857" s="34" t="s">
        <v>6250</v>
      </c>
      <c r="J1857" s="35">
        <v>35.834000000000003</v>
      </c>
      <c r="K1857" s="35">
        <v>60.57</v>
      </c>
      <c r="L1857" s="42">
        <v>10</v>
      </c>
      <c r="M1857" s="35">
        <v>5.1779999999999999</v>
      </c>
      <c r="N1857" s="35"/>
      <c r="O1857" s="44"/>
      <c r="P1857" s="44">
        <v>5.0999999999999996</v>
      </c>
      <c r="Q1857" s="44"/>
      <c r="R1857" s="44"/>
      <c r="S1857" s="27" t="s">
        <v>5321</v>
      </c>
      <c r="T1857" s="23" t="s">
        <v>497</v>
      </c>
      <c r="U1857" s="27"/>
      <c r="V1857" s="46"/>
      <c r="W1857" s="47"/>
      <c r="X1857" s="23"/>
      <c r="Y1857" s="23"/>
      <c r="Z1857" s="23">
        <v>2</v>
      </c>
      <c r="AA1857" s="23"/>
      <c r="AB1857" s="47"/>
      <c r="AC1857" s="27"/>
      <c r="AD1857" s="23"/>
      <c r="AE1857" s="23"/>
      <c r="AF1857" s="66"/>
      <c r="AG1857" s="23"/>
      <c r="AH1857" s="23"/>
      <c r="AI1857" s="23"/>
      <c r="AJ1857" s="26" t="s">
        <v>3493</v>
      </c>
      <c r="AK1857" s="27"/>
      <c r="AL1857" s="27" t="s">
        <v>3364</v>
      </c>
      <c r="AM1857" s="23"/>
      <c r="AN1857" s="23"/>
      <c r="AO1857" s="23"/>
      <c r="AP1857" s="23"/>
      <c r="AQ1857" s="23"/>
      <c r="AR1857" s="23"/>
      <c r="AS1857" s="23" t="s">
        <v>129</v>
      </c>
      <c r="AT1857" s="23"/>
      <c r="AU1857" s="23" t="s">
        <v>128</v>
      </c>
      <c r="AV1857" s="23" t="s">
        <v>128</v>
      </c>
      <c r="AW1857" s="23" t="s">
        <v>128</v>
      </c>
      <c r="AX1857" s="23" t="s">
        <v>129</v>
      </c>
      <c r="AY1857" s="23"/>
      <c r="AZ1857" s="23" t="s">
        <v>3363</v>
      </c>
      <c r="BA1857" s="65" t="s">
        <v>3365</v>
      </c>
    </row>
    <row r="1858" spans="1:53" ht="16.05" customHeight="1" x14ac:dyDescent="0.3">
      <c r="A1858" s="23">
        <v>2017</v>
      </c>
      <c r="B1858" s="24" t="s">
        <v>590</v>
      </c>
      <c r="C1858" s="24" t="s">
        <v>590</v>
      </c>
      <c r="D1858" s="24" t="s">
        <v>1013</v>
      </c>
      <c r="E1858" s="25">
        <v>42858</v>
      </c>
      <c r="F1858" s="38">
        <v>0.37066203703703704</v>
      </c>
      <c r="G1858" s="22">
        <v>42858</v>
      </c>
      <c r="H1858" s="37">
        <v>0.49565972222222227</v>
      </c>
      <c r="I1858" s="34" t="s">
        <v>6250</v>
      </c>
      <c r="J1858" s="43">
        <v>42.06</v>
      </c>
      <c r="K1858" s="43">
        <v>46.77</v>
      </c>
      <c r="L1858" s="56">
        <v>57.7</v>
      </c>
      <c r="M1858" s="35">
        <v>5.1040000000000001</v>
      </c>
      <c r="N1858" s="43"/>
      <c r="O1858" s="57"/>
      <c r="P1858" s="57">
        <v>5.2</v>
      </c>
      <c r="Q1858" s="57"/>
      <c r="R1858" s="57">
        <v>5.4</v>
      </c>
      <c r="S1858" s="24" t="s">
        <v>5493</v>
      </c>
      <c r="T1858" s="26"/>
      <c r="U1858" s="24" t="s">
        <v>867</v>
      </c>
      <c r="V1858" s="58"/>
      <c r="W1858" s="58"/>
      <c r="X1858" s="26">
        <v>0</v>
      </c>
      <c r="Y1858" s="26">
        <v>0</v>
      </c>
      <c r="Z1858" s="26">
        <v>0</v>
      </c>
      <c r="AA1858" s="26"/>
      <c r="AB1858" s="58"/>
      <c r="AC1858" s="24"/>
      <c r="AD1858" s="26">
        <v>10</v>
      </c>
      <c r="AE1858" s="26"/>
      <c r="AF1858" s="26"/>
      <c r="AG1858" s="26"/>
      <c r="AH1858" s="26"/>
      <c r="AI1858" s="26"/>
      <c r="AJ1858" s="26" t="s">
        <v>1631</v>
      </c>
      <c r="AK1858" s="24"/>
      <c r="AL1858" s="24"/>
      <c r="AM1858" s="26"/>
      <c r="AN1858" s="26"/>
      <c r="AO1858" s="26"/>
      <c r="AP1858" s="26"/>
      <c r="AQ1858" s="26"/>
      <c r="AR1858" s="26" t="s">
        <v>129</v>
      </c>
      <c r="AS1858" s="26"/>
      <c r="AT1858" s="26"/>
      <c r="AU1858" s="26" t="s">
        <v>128</v>
      </c>
      <c r="AV1858" s="26" t="s">
        <v>128</v>
      </c>
      <c r="AW1858" s="26" t="s">
        <v>128</v>
      </c>
      <c r="AX1858" s="26" t="s">
        <v>129</v>
      </c>
      <c r="AY1858" s="26"/>
      <c r="AZ1858" s="26" t="s">
        <v>4763</v>
      </c>
      <c r="BA1858" s="41"/>
    </row>
    <row r="1859" spans="1:53" ht="16.05" customHeight="1" x14ac:dyDescent="0.3">
      <c r="A1859" s="23">
        <v>2017</v>
      </c>
      <c r="B1859" s="24" t="s">
        <v>130</v>
      </c>
      <c r="C1859" s="24" t="s">
        <v>131</v>
      </c>
      <c r="D1859" s="24" t="s">
        <v>138</v>
      </c>
      <c r="E1859" s="25">
        <v>42859</v>
      </c>
      <c r="F1859" s="38">
        <v>0.236375</v>
      </c>
      <c r="G1859" s="22">
        <v>42859</v>
      </c>
      <c r="H1859" s="37">
        <v>0.56971064814814809</v>
      </c>
      <c r="I1859" s="34" t="s">
        <v>6250</v>
      </c>
      <c r="J1859" s="43">
        <v>28.27</v>
      </c>
      <c r="K1859" s="43">
        <v>104.97</v>
      </c>
      <c r="L1859" s="56">
        <v>29.1</v>
      </c>
      <c r="M1859" s="35">
        <v>4.9749999999999996</v>
      </c>
      <c r="N1859" s="43"/>
      <c r="O1859" s="57"/>
      <c r="P1859" s="57">
        <v>4.9000000000000004</v>
      </c>
      <c r="Q1859" s="57"/>
      <c r="R1859" s="57">
        <v>4.9000000000000004</v>
      </c>
      <c r="S1859" s="24" t="s">
        <v>5529</v>
      </c>
      <c r="T1859" s="26" t="s">
        <v>139</v>
      </c>
      <c r="U1859" s="24" t="s">
        <v>867</v>
      </c>
      <c r="V1859" s="58"/>
      <c r="W1859" s="58"/>
      <c r="X1859" s="26">
        <v>0</v>
      </c>
      <c r="Y1859" s="26">
        <v>0</v>
      </c>
      <c r="Z1859" s="26">
        <v>5</v>
      </c>
      <c r="AA1859" s="26">
        <v>92</v>
      </c>
      <c r="AB1859" s="58"/>
      <c r="AC1859" s="24"/>
      <c r="AD1859" s="26">
        <v>6646</v>
      </c>
      <c r="AE1859" s="26">
        <v>61</v>
      </c>
      <c r="AF1859" s="26"/>
      <c r="AG1859" s="26"/>
      <c r="AH1859" s="26"/>
      <c r="AI1859" s="26"/>
      <c r="AJ1859" s="26" t="s">
        <v>3493</v>
      </c>
      <c r="AK1859" s="24"/>
      <c r="AL1859" s="24" t="s">
        <v>4765</v>
      </c>
      <c r="AM1859" s="26"/>
      <c r="AN1859" s="26"/>
      <c r="AO1859" s="26"/>
      <c r="AP1859" s="26"/>
      <c r="AQ1859" s="26"/>
      <c r="AR1859" s="26" t="s">
        <v>129</v>
      </c>
      <c r="AS1859" s="26"/>
      <c r="AT1859" s="26"/>
      <c r="AU1859" s="26" t="s">
        <v>128</v>
      </c>
      <c r="AV1859" s="26" t="s">
        <v>128</v>
      </c>
      <c r="AW1859" s="26" t="s">
        <v>128</v>
      </c>
      <c r="AX1859" s="26" t="s">
        <v>129</v>
      </c>
      <c r="AY1859" s="26"/>
      <c r="AZ1859" s="26" t="s">
        <v>4764</v>
      </c>
      <c r="BA1859" s="41"/>
    </row>
    <row r="1860" spans="1:53" ht="16.05" customHeight="1" x14ac:dyDescent="0.3">
      <c r="A1860" s="23">
        <v>2017</v>
      </c>
      <c r="B1860" s="27" t="s">
        <v>130</v>
      </c>
      <c r="C1860" s="27" t="s">
        <v>131</v>
      </c>
      <c r="D1860" s="27" t="s">
        <v>3366</v>
      </c>
      <c r="E1860" s="28">
        <v>42865</v>
      </c>
      <c r="F1860" s="36" t="s">
        <v>3367</v>
      </c>
      <c r="G1860" s="22">
        <v>42866</v>
      </c>
      <c r="H1860" s="37">
        <v>0.24886574074074075</v>
      </c>
      <c r="I1860" s="34" t="s">
        <v>6250</v>
      </c>
      <c r="J1860" s="35">
        <v>37.643000000000001</v>
      </c>
      <c r="K1860" s="35">
        <v>75.31</v>
      </c>
      <c r="L1860" s="42">
        <v>7.6</v>
      </c>
      <c r="M1860" s="35">
        <v>5.5179999999999998</v>
      </c>
      <c r="N1860" s="35"/>
      <c r="O1860" s="44"/>
      <c r="P1860" s="44">
        <v>5.4</v>
      </c>
      <c r="Q1860" s="44">
        <v>5.0999999999999996</v>
      </c>
      <c r="R1860" s="44"/>
      <c r="S1860" s="24" t="s">
        <v>5357</v>
      </c>
      <c r="T1860" s="23" t="s">
        <v>146</v>
      </c>
      <c r="U1860" s="27"/>
      <c r="V1860" s="46">
        <v>27000</v>
      </c>
      <c r="W1860" s="47">
        <v>4583</v>
      </c>
      <c r="X1860" s="23">
        <v>8</v>
      </c>
      <c r="Y1860" s="23">
        <v>8</v>
      </c>
      <c r="Z1860" s="23">
        <v>23</v>
      </c>
      <c r="AA1860" s="23"/>
      <c r="AB1860" s="47"/>
      <c r="AC1860" s="24" t="s">
        <v>5673</v>
      </c>
      <c r="AD1860" s="23"/>
      <c r="AE1860" s="23">
        <v>1520</v>
      </c>
      <c r="AF1860" s="66">
        <v>123000000</v>
      </c>
      <c r="AG1860" s="23"/>
      <c r="AH1860" s="23"/>
      <c r="AI1860" s="23"/>
      <c r="AJ1860" s="23" t="s">
        <v>1631</v>
      </c>
      <c r="AK1860" s="27"/>
      <c r="AL1860" s="27"/>
      <c r="AM1860" s="23"/>
      <c r="AN1860" s="23"/>
      <c r="AO1860" s="23"/>
      <c r="AP1860" s="23"/>
      <c r="AQ1860" s="23"/>
      <c r="AR1860" s="23"/>
      <c r="AS1860" s="23" t="s">
        <v>129</v>
      </c>
      <c r="AT1860" s="23"/>
      <c r="AU1860" s="23" t="s">
        <v>129</v>
      </c>
      <c r="AV1860" s="23" t="s">
        <v>129</v>
      </c>
      <c r="AW1860" s="23" t="s">
        <v>128</v>
      </c>
      <c r="AX1860" s="23" t="s">
        <v>129</v>
      </c>
      <c r="AY1860" s="23"/>
      <c r="AZ1860" s="23" t="s">
        <v>3368</v>
      </c>
      <c r="BA1860" s="65" t="s">
        <v>3369</v>
      </c>
    </row>
    <row r="1861" spans="1:53" ht="16.05" customHeight="1" x14ac:dyDescent="0.3">
      <c r="A1861" s="23">
        <v>2017</v>
      </c>
      <c r="B1861" s="27" t="s">
        <v>187</v>
      </c>
      <c r="C1861" s="27" t="s">
        <v>188</v>
      </c>
      <c r="D1861" s="27" t="s">
        <v>3370</v>
      </c>
      <c r="E1861" s="28">
        <v>42866</v>
      </c>
      <c r="F1861" s="36">
        <v>0.14190972222222223</v>
      </c>
      <c r="G1861" s="22">
        <v>42866</v>
      </c>
      <c r="H1861" s="37">
        <v>0.35024305555555557</v>
      </c>
      <c r="I1861" s="34" t="s">
        <v>6250</v>
      </c>
      <c r="J1861" s="35">
        <v>39.816000000000003</v>
      </c>
      <c r="K1861" s="35">
        <v>48.57</v>
      </c>
      <c r="L1861" s="42">
        <v>62.9</v>
      </c>
      <c r="M1861" s="35">
        <v>5.2320000000000002</v>
      </c>
      <c r="N1861" s="35"/>
      <c r="O1861" s="44"/>
      <c r="P1861" s="44">
        <v>5.0999999999999996</v>
      </c>
      <c r="Q1861" s="44"/>
      <c r="R1861" s="44"/>
      <c r="S1861" s="67" t="s">
        <v>5344</v>
      </c>
      <c r="T1861" s="23" t="s">
        <v>497</v>
      </c>
      <c r="U1861" s="27"/>
      <c r="V1861" s="46"/>
      <c r="W1861" s="47"/>
      <c r="X1861" s="23"/>
      <c r="Y1861" s="23"/>
      <c r="Z1861" s="23">
        <v>20</v>
      </c>
      <c r="AA1861" s="23"/>
      <c r="AB1861" s="47"/>
      <c r="AC1861" s="27" t="s">
        <v>3371</v>
      </c>
      <c r="AD1861" s="23">
        <v>85</v>
      </c>
      <c r="AE1861" s="23"/>
      <c r="AF1861" s="62" t="s">
        <v>137</v>
      </c>
      <c r="AG1861" s="23"/>
      <c r="AH1861" s="23"/>
      <c r="AI1861" s="23"/>
      <c r="AJ1861" s="23" t="s">
        <v>1631</v>
      </c>
      <c r="AK1861" s="27"/>
      <c r="AL1861" s="27"/>
      <c r="AM1861" s="23"/>
      <c r="AN1861" s="23"/>
      <c r="AO1861" s="23"/>
      <c r="AP1861" s="23"/>
      <c r="AQ1861" s="23" t="s">
        <v>129</v>
      </c>
      <c r="AR1861" s="23"/>
      <c r="AS1861" s="23" t="s">
        <v>129</v>
      </c>
      <c r="AT1861" s="23"/>
      <c r="AU1861" s="23" t="s">
        <v>129</v>
      </c>
      <c r="AV1861" s="23" t="s">
        <v>128</v>
      </c>
      <c r="AW1861" s="23" t="s">
        <v>128</v>
      </c>
      <c r="AX1861" s="23" t="s">
        <v>129</v>
      </c>
      <c r="AY1861" s="23"/>
      <c r="AZ1861" s="23" t="s">
        <v>3372</v>
      </c>
      <c r="BA1861" s="65" t="s">
        <v>3373</v>
      </c>
    </row>
    <row r="1862" spans="1:53" ht="16.05" customHeight="1" x14ac:dyDescent="0.3">
      <c r="A1862" s="23">
        <v>2017</v>
      </c>
      <c r="B1862" s="24" t="s">
        <v>123</v>
      </c>
      <c r="C1862" s="24" t="s">
        <v>124</v>
      </c>
      <c r="D1862" s="24" t="s">
        <v>857</v>
      </c>
      <c r="E1862" s="25">
        <v>42866</v>
      </c>
      <c r="F1862" s="38">
        <v>0.74864236111111104</v>
      </c>
      <c r="G1862" s="22">
        <v>42866</v>
      </c>
      <c r="H1862" s="37">
        <v>0.87364583333333334</v>
      </c>
      <c r="I1862" s="34" t="s">
        <v>6250</v>
      </c>
      <c r="J1862" s="43">
        <v>40.06</v>
      </c>
      <c r="K1862" s="43">
        <v>40.659999999999997</v>
      </c>
      <c r="L1862" s="56">
        <v>20</v>
      </c>
      <c r="M1862" s="35">
        <v>4.95</v>
      </c>
      <c r="N1862" s="43"/>
      <c r="O1862" s="57"/>
      <c r="P1862" s="57">
        <v>5.0999999999999996</v>
      </c>
      <c r="Q1862" s="57"/>
      <c r="R1862" s="57">
        <v>5</v>
      </c>
      <c r="S1862" s="24" t="s">
        <v>5346</v>
      </c>
      <c r="T1862" s="26"/>
      <c r="U1862" s="24" t="s">
        <v>867</v>
      </c>
      <c r="V1862" s="58"/>
      <c r="W1862" s="58"/>
      <c r="X1862" s="26">
        <v>0</v>
      </c>
      <c r="Y1862" s="26">
        <v>0</v>
      </c>
      <c r="Z1862" s="26">
        <v>0</v>
      </c>
      <c r="AA1862" s="26"/>
      <c r="AB1862" s="58"/>
      <c r="AC1862" s="24"/>
      <c r="AD1862" s="26">
        <v>25</v>
      </c>
      <c r="AE1862" s="26"/>
      <c r="AF1862" s="26"/>
      <c r="AG1862" s="26"/>
      <c r="AH1862" s="26"/>
      <c r="AI1862" s="26"/>
      <c r="AJ1862" s="26" t="s">
        <v>1631</v>
      </c>
      <c r="AK1862" s="24"/>
      <c r="AL1862" s="24"/>
      <c r="AM1862" s="26"/>
      <c r="AN1862" s="26"/>
      <c r="AO1862" s="26"/>
      <c r="AP1862" s="26"/>
      <c r="AQ1862" s="26"/>
      <c r="AR1862" s="26" t="s">
        <v>129</v>
      </c>
      <c r="AS1862" s="26"/>
      <c r="AT1862" s="26"/>
      <c r="AU1862" s="26" t="s">
        <v>128</v>
      </c>
      <c r="AV1862" s="26" t="s">
        <v>128</v>
      </c>
      <c r="AW1862" s="26" t="s">
        <v>128</v>
      </c>
      <c r="AX1862" s="26" t="s">
        <v>129</v>
      </c>
      <c r="AY1862" s="26"/>
      <c r="AZ1862" s="26" t="s">
        <v>4766</v>
      </c>
      <c r="BA1862" s="41"/>
    </row>
    <row r="1863" spans="1:53" ht="16.05" customHeight="1" x14ac:dyDescent="0.3">
      <c r="A1863" s="23">
        <v>2017</v>
      </c>
      <c r="B1863" s="27" t="s">
        <v>269</v>
      </c>
      <c r="C1863" s="27" t="s">
        <v>270</v>
      </c>
      <c r="D1863" s="27" t="s">
        <v>3374</v>
      </c>
      <c r="E1863" s="28">
        <v>42871</v>
      </c>
      <c r="F1863" s="36">
        <v>0.71464120370370365</v>
      </c>
      <c r="G1863" s="22">
        <v>42871</v>
      </c>
      <c r="H1863" s="37">
        <v>0.50630787037037039</v>
      </c>
      <c r="I1863" s="34" t="s">
        <v>6250</v>
      </c>
      <c r="J1863" s="35">
        <v>-14.532999999999999</v>
      </c>
      <c r="K1863" s="35">
        <v>-73.41</v>
      </c>
      <c r="L1863" s="42">
        <v>10</v>
      </c>
      <c r="M1863" s="35">
        <v>5.4279999999999999</v>
      </c>
      <c r="N1863" s="35"/>
      <c r="O1863" s="44"/>
      <c r="P1863" s="44">
        <v>5.4</v>
      </c>
      <c r="Q1863" s="44"/>
      <c r="R1863" s="44"/>
      <c r="S1863" s="24" t="s">
        <v>5355</v>
      </c>
      <c r="T1863" s="23" t="s">
        <v>139</v>
      </c>
      <c r="U1863" s="27"/>
      <c r="V1863" s="46"/>
      <c r="W1863" s="47"/>
      <c r="X1863" s="23"/>
      <c r="Y1863" s="23"/>
      <c r="Z1863" s="23"/>
      <c r="AA1863" s="23">
        <v>45</v>
      </c>
      <c r="AB1863" s="47"/>
      <c r="AC1863" s="27"/>
      <c r="AD1863" s="50" t="s">
        <v>6318</v>
      </c>
      <c r="AE1863" s="50" t="s">
        <v>5929</v>
      </c>
      <c r="AF1863" s="66"/>
      <c r="AG1863" s="23"/>
      <c r="AH1863" s="23" t="s">
        <v>129</v>
      </c>
      <c r="AI1863" s="23"/>
      <c r="AJ1863" s="23" t="s">
        <v>1631</v>
      </c>
      <c r="AK1863" s="27"/>
      <c r="AL1863" s="27"/>
      <c r="AM1863" s="23"/>
      <c r="AN1863" s="23"/>
      <c r="AO1863" s="23"/>
      <c r="AP1863" s="23"/>
      <c r="AQ1863" s="23"/>
      <c r="AR1863" s="23"/>
      <c r="AS1863" s="23" t="s">
        <v>129</v>
      </c>
      <c r="AT1863" s="23"/>
      <c r="AU1863" s="23" t="s">
        <v>128</v>
      </c>
      <c r="AV1863" s="23" t="s">
        <v>128</v>
      </c>
      <c r="AW1863" s="23" t="s">
        <v>128</v>
      </c>
      <c r="AX1863" s="23" t="s">
        <v>129</v>
      </c>
      <c r="AY1863" s="23"/>
      <c r="AZ1863" s="23" t="s">
        <v>3375</v>
      </c>
      <c r="BA1863" s="65" t="s">
        <v>3376</v>
      </c>
    </row>
    <row r="1864" spans="1:53" ht="16.05" customHeight="1" x14ac:dyDescent="0.3">
      <c r="A1864" s="23">
        <v>2017</v>
      </c>
      <c r="B1864" s="24" t="s">
        <v>187</v>
      </c>
      <c r="C1864" s="24" t="s">
        <v>188</v>
      </c>
      <c r="D1864" s="24" t="s">
        <v>4767</v>
      </c>
      <c r="E1864" s="25">
        <v>42874</v>
      </c>
      <c r="F1864" s="38">
        <v>0.47736851851851853</v>
      </c>
      <c r="G1864" s="22">
        <v>42874</v>
      </c>
      <c r="H1864" s="37">
        <v>0.66487268518518516</v>
      </c>
      <c r="I1864" s="34" t="s">
        <v>6250</v>
      </c>
      <c r="J1864" s="43">
        <v>37.768000000000001</v>
      </c>
      <c r="K1864" s="43">
        <v>57.100999999999999</v>
      </c>
      <c r="L1864" s="56">
        <v>0</v>
      </c>
      <c r="M1864" s="43">
        <v>4.101</v>
      </c>
      <c r="N1864" s="43"/>
      <c r="O1864" s="57"/>
      <c r="P1864" s="57"/>
      <c r="Q1864" s="57">
        <v>3</v>
      </c>
      <c r="R1864" s="57">
        <v>4.0999999999999996</v>
      </c>
      <c r="S1864" s="24" t="s">
        <v>6074</v>
      </c>
      <c r="T1864" s="26"/>
      <c r="U1864" s="24" t="s">
        <v>867</v>
      </c>
      <c r="V1864" s="58"/>
      <c r="W1864" s="58"/>
      <c r="X1864" s="26">
        <v>0</v>
      </c>
      <c r="Y1864" s="26">
        <v>0</v>
      </c>
      <c r="Z1864" s="26">
        <v>2</v>
      </c>
      <c r="AA1864" s="26">
        <v>250</v>
      </c>
      <c r="AB1864" s="58"/>
      <c r="AC1864" s="24"/>
      <c r="AD1864" s="26"/>
      <c r="AE1864" s="26">
        <v>80</v>
      </c>
      <c r="AF1864" s="26"/>
      <c r="AG1864" s="26"/>
      <c r="AH1864" s="26"/>
      <c r="AI1864" s="26"/>
      <c r="AJ1864" s="26" t="s">
        <v>390</v>
      </c>
      <c r="AK1864" s="24" t="s">
        <v>97</v>
      </c>
      <c r="AL1864" s="24" t="s">
        <v>4769</v>
      </c>
      <c r="AM1864" s="26"/>
      <c r="AN1864" s="26"/>
      <c r="AO1864" s="26"/>
      <c r="AP1864" s="26"/>
      <c r="AQ1864" s="26"/>
      <c r="AR1864" s="26" t="s">
        <v>129</v>
      </c>
      <c r="AS1864" s="26"/>
      <c r="AT1864" s="26"/>
      <c r="AU1864" s="26" t="s">
        <v>128</v>
      </c>
      <c r="AV1864" s="26" t="s">
        <v>128</v>
      </c>
      <c r="AW1864" s="26" t="s">
        <v>128</v>
      </c>
      <c r="AX1864" s="26" t="s">
        <v>129</v>
      </c>
      <c r="AY1864" s="26"/>
      <c r="AZ1864" s="26" t="s">
        <v>4768</v>
      </c>
      <c r="BA1864" s="41"/>
    </row>
    <row r="1865" spans="1:53" ht="16.05" customHeight="1" x14ac:dyDescent="0.3">
      <c r="A1865" s="26">
        <v>2017</v>
      </c>
      <c r="B1865" s="24" t="s">
        <v>269</v>
      </c>
      <c r="C1865" s="24" t="s">
        <v>270</v>
      </c>
      <c r="D1865" s="24" t="s">
        <v>2501</v>
      </c>
      <c r="E1865" s="25">
        <v>42877</v>
      </c>
      <c r="F1865" s="38">
        <v>0.66783240740740746</v>
      </c>
      <c r="G1865" s="22">
        <v>42877</v>
      </c>
      <c r="H1865" s="37">
        <v>0.45950231481481479</v>
      </c>
      <c r="I1865" s="34" t="s">
        <v>6250</v>
      </c>
      <c r="J1865" s="26">
        <v>-16.361999999999998</v>
      </c>
      <c r="K1865" s="26">
        <v>-70.905000000000001</v>
      </c>
      <c r="L1865" s="26">
        <v>0</v>
      </c>
      <c r="M1865" s="43">
        <v>4.3019999999999996</v>
      </c>
      <c r="N1865" s="43"/>
      <c r="O1865" s="57"/>
      <c r="P1865" s="57"/>
      <c r="Q1865" s="57">
        <v>3.3</v>
      </c>
      <c r="R1865" s="57">
        <v>4.2</v>
      </c>
      <c r="S1865" s="24" t="s">
        <v>6053</v>
      </c>
      <c r="T1865" s="26"/>
      <c r="U1865" s="24" t="s">
        <v>867</v>
      </c>
      <c r="V1865" s="41"/>
      <c r="W1865" s="41"/>
      <c r="X1865" s="26">
        <v>0</v>
      </c>
      <c r="Y1865" s="26">
        <v>0</v>
      </c>
      <c r="Z1865" s="26">
        <v>0</v>
      </c>
      <c r="AA1865" s="26">
        <v>0</v>
      </c>
      <c r="AB1865" s="41"/>
      <c r="AC1865" s="41"/>
      <c r="AD1865" s="26">
        <v>185</v>
      </c>
      <c r="AE1865" s="26">
        <v>0</v>
      </c>
      <c r="AF1865" s="41"/>
      <c r="AG1865" s="26"/>
      <c r="AH1865" s="26"/>
      <c r="AI1865" s="26"/>
      <c r="AJ1865" s="26" t="s">
        <v>1631</v>
      </c>
      <c r="AK1865" s="41"/>
      <c r="AL1865" s="24"/>
      <c r="AM1865" s="41"/>
      <c r="AN1865" s="41"/>
      <c r="AO1865" s="41"/>
      <c r="AP1865" s="41"/>
      <c r="AQ1865" s="41"/>
      <c r="AR1865" s="26" t="s">
        <v>129</v>
      </c>
      <c r="AS1865" s="26"/>
      <c r="AT1865" s="26"/>
      <c r="AU1865" s="26" t="s">
        <v>128</v>
      </c>
      <c r="AV1865" s="26" t="s">
        <v>128</v>
      </c>
      <c r="AW1865" s="26" t="s">
        <v>128</v>
      </c>
      <c r="AX1865" s="26" t="s">
        <v>129</v>
      </c>
      <c r="AY1865" s="26"/>
      <c r="AZ1865" s="26" t="s">
        <v>5095</v>
      </c>
      <c r="BA1865" s="39" t="s">
        <v>6214</v>
      </c>
    </row>
    <row r="1866" spans="1:53" ht="16.05" customHeight="1" x14ac:dyDescent="0.3">
      <c r="A1866" s="23">
        <v>2017</v>
      </c>
      <c r="B1866" s="24" t="s">
        <v>159</v>
      </c>
      <c r="C1866" s="24" t="s">
        <v>239</v>
      </c>
      <c r="D1866" s="24" t="s">
        <v>239</v>
      </c>
      <c r="E1866" s="25">
        <v>42879</v>
      </c>
      <c r="F1866" s="38">
        <v>0.4382240740740741</v>
      </c>
      <c r="G1866" s="22">
        <v>42879</v>
      </c>
      <c r="H1866" s="37">
        <v>0.52156250000000004</v>
      </c>
      <c r="I1866" s="34" t="s">
        <v>6250</v>
      </c>
      <c r="J1866" s="43">
        <v>41.649000000000001</v>
      </c>
      <c r="K1866" s="43">
        <v>20.222000000000001</v>
      </c>
      <c r="L1866" s="56">
        <v>47.6</v>
      </c>
      <c r="M1866" s="43">
        <v>4.57</v>
      </c>
      <c r="N1866" s="43"/>
      <c r="O1866" s="57"/>
      <c r="P1866" s="57">
        <v>4.5</v>
      </c>
      <c r="Q1866" s="57">
        <v>3.7</v>
      </c>
      <c r="R1866" s="57">
        <v>4.4000000000000004</v>
      </c>
      <c r="S1866" s="67" t="s">
        <v>6057</v>
      </c>
      <c r="T1866" s="26"/>
      <c r="U1866" s="24" t="s">
        <v>867</v>
      </c>
      <c r="V1866" s="58"/>
      <c r="W1866" s="58"/>
      <c r="X1866" s="26">
        <v>0</v>
      </c>
      <c r="Y1866" s="26">
        <v>0</v>
      </c>
      <c r="Z1866" s="26">
        <v>0</v>
      </c>
      <c r="AA1866" s="26">
        <v>0</v>
      </c>
      <c r="AB1866" s="58"/>
      <c r="AC1866" s="24"/>
      <c r="AD1866" s="26">
        <v>13</v>
      </c>
      <c r="AE1866" s="26">
        <v>0</v>
      </c>
      <c r="AF1866" s="26"/>
      <c r="AG1866" s="26"/>
      <c r="AH1866" s="26"/>
      <c r="AI1866" s="26"/>
      <c r="AJ1866" s="26" t="s">
        <v>3493</v>
      </c>
      <c r="AK1866" s="24"/>
      <c r="AL1866" s="24" t="s">
        <v>4771</v>
      </c>
      <c r="AM1866" s="26"/>
      <c r="AN1866" s="26"/>
      <c r="AO1866" s="26"/>
      <c r="AP1866" s="26"/>
      <c r="AQ1866" s="26"/>
      <c r="AR1866" s="26" t="s">
        <v>129</v>
      </c>
      <c r="AS1866" s="26"/>
      <c r="AT1866" s="26"/>
      <c r="AU1866" s="26" t="s">
        <v>128</v>
      </c>
      <c r="AV1866" s="26" t="s">
        <v>128</v>
      </c>
      <c r="AW1866" s="26" t="s">
        <v>128</v>
      </c>
      <c r="AX1866" s="26" t="s">
        <v>129</v>
      </c>
      <c r="AY1866" s="26"/>
      <c r="AZ1866" s="26" t="s">
        <v>4770</v>
      </c>
      <c r="BA1866" s="41"/>
    </row>
    <row r="1867" spans="1:53" ht="16.05" customHeight="1" x14ac:dyDescent="0.3">
      <c r="A1867" s="23">
        <v>2017</v>
      </c>
      <c r="B1867" s="24" t="s">
        <v>218</v>
      </c>
      <c r="C1867" s="24" t="s">
        <v>426</v>
      </c>
      <c r="D1867" s="24" t="s">
        <v>4772</v>
      </c>
      <c r="E1867" s="25">
        <v>42879</v>
      </c>
      <c r="F1867" s="38">
        <v>0.69785069444444447</v>
      </c>
      <c r="G1867" s="25">
        <v>42879</v>
      </c>
      <c r="H1867" s="38">
        <v>0.98951388888888892</v>
      </c>
      <c r="I1867" s="34" t="s">
        <v>6252</v>
      </c>
      <c r="J1867" s="43">
        <v>-9.01</v>
      </c>
      <c r="K1867" s="43">
        <v>112.02</v>
      </c>
      <c r="L1867" s="56">
        <v>63</v>
      </c>
      <c r="M1867" s="35">
        <v>5.1230000000000002</v>
      </c>
      <c r="N1867" s="43"/>
      <c r="O1867" s="57"/>
      <c r="P1867" s="57">
        <v>5.4</v>
      </c>
      <c r="Q1867" s="57"/>
      <c r="R1867" s="57">
        <v>5.5</v>
      </c>
      <c r="S1867" s="24" t="s">
        <v>5350</v>
      </c>
      <c r="T1867" s="26"/>
      <c r="U1867" s="24" t="s">
        <v>867</v>
      </c>
      <c r="V1867" s="58"/>
      <c r="W1867" s="58"/>
      <c r="X1867" s="26">
        <v>0</v>
      </c>
      <c r="Y1867" s="26">
        <v>0</v>
      </c>
      <c r="Z1867" s="26">
        <v>0</v>
      </c>
      <c r="AA1867" s="26"/>
      <c r="AB1867" s="58"/>
      <c r="AC1867" s="24"/>
      <c r="AD1867" s="26">
        <v>10</v>
      </c>
      <c r="AE1867" s="26">
        <v>0</v>
      </c>
      <c r="AF1867" s="26"/>
      <c r="AG1867" s="26"/>
      <c r="AH1867" s="26"/>
      <c r="AI1867" s="26"/>
      <c r="AJ1867" s="26" t="s">
        <v>1631</v>
      </c>
      <c r="AK1867" s="24"/>
      <c r="AL1867" s="24"/>
      <c r="AM1867" s="26"/>
      <c r="AN1867" s="26"/>
      <c r="AO1867" s="26"/>
      <c r="AP1867" s="26"/>
      <c r="AQ1867" s="26"/>
      <c r="AR1867" s="26" t="s">
        <v>129</v>
      </c>
      <c r="AS1867" s="26"/>
      <c r="AT1867" s="26"/>
      <c r="AU1867" s="26" t="s">
        <v>128</v>
      </c>
      <c r="AV1867" s="26" t="s">
        <v>128</v>
      </c>
      <c r="AW1867" s="26" t="s">
        <v>128</v>
      </c>
      <c r="AX1867" s="26" t="s">
        <v>129</v>
      </c>
      <c r="AY1867" s="26"/>
      <c r="AZ1867" s="26" t="s">
        <v>4773</v>
      </c>
      <c r="BA1867" s="41"/>
    </row>
    <row r="1868" spans="1:53" ht="16.05" customHeight="1" x14ac:dyDescent="0.3">
      <c r="A1868" s="23">
        <v>2017</v>
      </c>
      <c r="B1868" s="27" t="s">
        <v>143</v>
      </c>
      <c r="C1868" s="27" t="s">
        <v>2090</v>
      </c>
      <c r="D1868" s="27" t="s">
        <v>3377</v>
      </c>
      <c r="E1868" s="28">
        <v>42880</v>
      </c>
      <c r="F1868" s="36">
        <v>0.41359953703703706</v>
      </c>
      <c r="G1868" s="22">
        <v>42880</v>
      </c>
      <c r="H1868" s="37">
        <v>0.538599537037037</v>
      </c>
      <c r="I1868" s="34" t="s">
        <v>6250</v>
      </c>
      <c r="J1868" s="35">
        <v>-3.0430000000000001</v>
      </c>
      <c r="K1868" s="35">
        <v>32.887999999999998</v>
      </c>
      <c r="L1868" s="42">
        <v>10</v>
      </c>
      <c r="M1868" s="43">
        <v>4.5030000000000001</v>
      </c>
      <c r="N1868" s="35"/>
      <c r="O1868" s="44"/>
      <c r="P1868" s="44">
        <v>4.4000000000000004</v>
      </c>
      <c r="Q1868" s="44">
        <v>3.6</v>
      </c>
      <c r="R1868" s="44"/>
      <c r="S1868" s="67" t="s">
        <v>6052</v>
      </c>
      <c r="T1868" s="23" t="s">
        <v>1336</v>
      </c>
      <c r="U1868" s="27"/>
      <c r="V1868" s="46"/>
      <c r="W1868" s="47"/>
      <c r="X1868" s="23">
        <v>1</v>
      </c>
      <c r="Y1868" s="26">
        <v>0</v>
      </c>
      <c r="Z1868" s="23">
        <v>1</v>
      </c>
      <c r="AA1868" s="23"/>
      <c r="AB1868" s="47"/>
      <c r="AC1868" s="24" t="s">
        <v>5675</v>
      </c>
      <c r="AD1868" s="23"/>
      <c r="AE1868" s="23"/>
      <c r="AF1868" s="66"/>
      <c r="AG1868" s="23"/>
      <c r="AH1868" s="23"/>
      <c r="AI1868" s="23"/>
      <c r="AJ1868" s="23" t="s">
        <v>1631</v>
      </c>
      <c r="AK1868" s="27"/>
      <c r="AL1868" s="27" t="s">
        <v>5674</v>
      </c>
      <c r="AM1868" s="23"/>
      <c r="AN1868" s="23"/>
      <c r="AO1868" s="23"/>
      <c r="AP1868" s="23"/>
      <c r="AQ1868" s="23"/>
      <c r="AR1868" s="23"/>
      <c r="AS1868" s="23" t="s">
        <v>128</v>
      </c>
      <c r="AT1868" s="23"/>
      <c r="AU1868" s="23" t="s">
        <v>129</v>
      </c>
      <c r="AV1868" s="23" t="s">
        <v>128</v>
      </c>
      <c r="AW1868" s="23" t="s">
        <v>128</v>
      </c>
      <c r="AX1868" s="23" t="s">
        <v>129</v>
      </c>
      <c r="AY1868" s="23"/>
      <c r="AZ1868" s="23" t="s">
        <v>3378</v>
      </c>
      <c r="BA1868" s="45" t="s">
        <v>5676</v>
      </c>
    </row>
    <row r="1869" spans="1:53" ht="16.05" customHeight="1" x14ac:dyDescent="0.3">
      <c r="A1869" s="23">
        <v>2017</v>
      </c>
      <c r="B1869" s="27" t="s">
        <v>123</v>
      </c>
      <c r="C1869" s="27" t="s">
        <v>124</v>
      </c>
      <c r="D1869" s="27" t="s">
        <v>3379</v>
      </c>
      <c r="E1869" s="28">
        <v>42882</v>
      </c>
      <c r="F1869" s="36">
        <v>0.66208333333333336</v>
      </c>
      <c r="G1869" s="22">
        <v>42882</v>
      </c>
      <c r="H1869" s="37">
        <v>0.78708333333333336</v>
      </c>
      <c r="I1869" s="34" t="s">
        <v>6250</v>
      </c>
      <c r="J1869" s="35">
        <v>38.773000000000003</v>
      </c>
      <c r="K1869" s="35">
        <v>27.823</v>
      </c>
      <c r="L1869" s="42">
        <v>10</v>
      </c>
      <c r="M1869" s="35">
        <v>5.2190000000000003</v>
      </c>
      <c r="N1869" s="35">
        <v>5.0999999999999996</v>
      </c>
      <c r="O1869" s="44"/>
      <c r="P1869" s="44">
        <v>5.2</v>
      </c>
      <c r="Q1869" s="44"/>
      <c r="R1869" s="44"/>
      <c r="S1869" s="67" t="s">
        <v>5598</v>
      </c>
      <c r="T1869" s="23" t="s">
        <v>134</v>
      </c>
      <c r="U1869" s="27"/>
      <c r="V1869" s="46"/>
      <c r="W1869" s="47"/>
      <c r="X1869" s="23">
        <v>0</v>
      </c>
      <c r="Y1869" s="23">
        <v>0</v>
      </c>
      <c r="Z1869" s="23">
        <v>1</v>
      </c>
      <c r="AA1869" s="23"/>
      <c r="AB1869" s="47"/>
      <c r="AC1869" s="27" t="s">
        <v>3380</v>
      </c>
      <c r="AD1869" s="50" t="s">
        <v>3381</v>
      </c>
      <c r="AE1869" s="23">
        <v>15</v>
      </c>
      <c r="AF1869" s="62" t="s">
        <v>137</v>
      </c>
      <c r="AG1869" s="23"/>
      <c r="AH1869" s="23"/>
      <c r="AI1869" s="23"/>
      <c r="AJ1869" s="23" t="s">
        <v>311</v>
      </c>
      <c r="AK1869" s="27" t="s">
        <v>3383</v>
      </c>
      <c r="AL1869" s="27" t="s">
        <v>3384</v>
      </c>
      <c r="AM1869" s="23"/>
      <c r="AN1869" s="23"/>
      <c r="AO1869" s="23"/>
      <c r="AP1869" s="23"/>
      <c r="AQ1869" s="23" t="s">
        <v>129</v>
      </c>
      <c r="AR1869" s="23"/>
      <c r="AS1869" s="23" t="s">
        <v>128</v>
      </c>
      <c r="AT1869" s="23"/>
      <c r="AU1869" s="23" t="s">
        <v>129</v>
      </c>
      <c r="AV1869" s="23" t="s">
        <v>128</v>
      </c>
      <c r="AW1869" s="23" t="s">
        <v>128</v>
      </c>
      <c r="AX1869" s="23" t="s">
        <v>129</v>
      </c>
      <c r="AY1869" s="23"/>
      <c r="AZ1869" s="23" t="s">
        <v>3382</v>
      </c>
      <c r="BA1869" s="45" t="s">
        <v>3385</v>
      </c>
    </row>
    <row r="1870" spans="1:53" ht="16.05" customHeight="1" x14ac:dyDescent="0.3">
      <c r="A1870" s="23">
        <v>2017</v>
      </c>
      <c r="B1870" s="24" t="s">
        <v>218</v>
      </c>
      <c r="C1870" s="24" t="s">
        <v>426</v>
      </c>
      <c r="D1870" s="24" t="s">
        <v>3183</v>
      </c>
      <c r="E1870" s="25">
        <v>42883</v>
      </c>
      <c r="F1870" s="38">
        <v>0.91256944444444443</v>
      </c>
      <c r="G1870" s="22">
        <v>42884</v>
      </c>
      <c r="H1870" s="37">
        <v>0.20423611111111109</v>
      </c>
      <c r="I1870" s="34" t="s">
        <v>6250</v>
      </c>
      <c r="J1870" s="43">
        <v>4.1399999999999997</v>
      </c>
      <c r="K1870" s="43">
        <v>97.2</v>
      </c>
      <c r="L1870" s="56">
        <v>12</v>
      </c>
      <c r="M1870" s="35">
        <v>4.9800000000000004</v>
      </c>
      <c r="N1870" s="43"/>
      <c r="O1870" s="57"/>
      <c r="P1870" s="57"/>
      <c r="Q1870" s="57"/>
      <c r="R1870" s="57">
        <v>5</v>
      </c>
      <c r="S1870" s="24" t="s">
        <v>5529</v>
      </c>
      <c r="T1870" s="26"/>
      <c r="U1870" s="24" t="s">
        <v>867</v>
      </c>
      <c r="V1870" s="58"/>
      <c r="W1870" s="58"/>
      <c r="X1870" s="26">
        <v>0</v>
      </c>
      <c r="Y1870" s="26">
        <v>0</v>
      </c>
      <c r="Z1870" s="26">
        <v>0</v>
      </c>
      <c r="AA1870" s="26">
        <v>1</v>
      </c>
      <c r="AB1870" s="58"/>
      <c r="AC1870" s="24"/>
      <c r="AD1870" s="26">
        <v>30</v>
      </c>
      <c r="AE1870" s="26">
        <v>1</v>
      </c>
      <c r="AF1870" s="26"/>
      <c r="AG1870" s="26"/>
      <c r="AH1870" s="26"/>
      <c r="AI1870" s="26"/>
      <c r="AJ1870" s="26" t="s">
        <v>1631</v>
      </c>
      <c r="AK1870" s="24"/>
      <c r="AL1870" s="24"/>
      <c r="AM1870" s="26"/>
      <c r="AN1870" s="26"/>
      <c r="AO1870" s="26"/>
      <c r="AP1870" s="26"/>
      <c r="AQ1870" s="26"/>
      <c r="AR1870" s="26" t="s">
        <v>129</v>
      </c>
      <c r="AS1870" s="26"/>
      <c r="AT1870" s="26"/>
      <c r="AU1870" s="26" t="s">
        <v>128</v>
      </c>
      <c r="AV1870" s="26" t="s">
        <v>128</v>
      </c>
      <c r="AW1870" s="26" t="s">
        <v>128</v>
      </c>
      <c r="AX1870" s="26" t="s">
        <v>129</v>
      </c>
      <c r="AY1870" s="26"/>
      <c r="AZ1870" s="26" t="s">
        <v>4774</v>
      </c>
      <c r="BA1870" s="41"/>
    </row>
    <row r="1871" spans="1:53" ht="16.05" customHeight="1" x14ac:dyDescent="0.3">
      <c r="A1871" s="23">
        <v>2017</v>
      </c>
      <c r="B1871" s="24" t="s">
        <v>357</v>
      </c>
      <c r="C1871" s="24" t="s">
        <v>358</v>
      </c>
      <c r="D1871" s="24" t="s">
        <v>4605</v>
      </c>
      <c r="E1871" s="25">
        <v>42887</v>
      </c>
      <c r="F1871" s="38">
        <v>0.95547268518518524</v>
      </c>
      <c r="G1871" s="22">
        <v>42888</v>
      </c>
      <c r="H1871" s="37">
        <v>0.18464120370370371</v>
      </c>
      <c r="I1871" s="34" t="s">
        <v>6250</v>
      </c>
      <c r="J1871" s="43">
        <v>28.888000000000002</v>
      </c>
      <c r="K1871" s="43">
        <v>76.694999999999993</v>
      </c>
      <c r="L1871" s="56">
        <v>0</v>
      </c>
      <c r="M1871" s="43">
        <v>4.3689999999999998</v>
      </c>
      <c r="N1871" s="43"/>
      <c r="O1871" s="57"/>
      <c r="P1871" s="57">
        <v>4.7</v>
      </c>
      <c r="Q1871" s="57">
        <v>3.4</v>
      </c>
      <c r="R1871" s="57">
        <v>4.7</v>
      </c>
      <c r="S1871" s="67" t="s">
        <v>6062</v>
      </c>
      <c r="T1871" s="26"/>
      <c r="U1871" s="24" t="s">
        <v>867</v>
      </c>
      <c r="V1871" s="58"/>
      <c r="W1871" s="58"/>
      <c r="X1871" s="26">
        <v>0</v>
      </c>
      <c r="Y1871" s="26">
        <v>0</v>
      </c>
      <c r="Z1871" s="26">
        <v>0</v>
      </c>
      <c r="AA1871" s="26">
        <v>0</v>
      </c>
      <c r="AB1871" s="58"/>
      <c r="AC1871" s="24"/>
      <c r="AD1871" s="26">
        <v>25</v>
      </c>
      <c r="AE1871" s="26"/>
      <c r="AF1871" s="26"/>
      <c r="AG1871" s="26"/>
      <c r="AH1871" s="26"/>
      <c r="AI1871" s="26"/>
      <c r="AJ1871" s="26" t="s">
        <v>1631</v>
      </c>
      <c r="AK1871" s="24"/>
      <c r="AL1871" s="24"/>
      <c r="AM1871" s="26"/>
      <c r="AN1871" s="26"/>
      <c r="AO1871" s="26"/>
      <c r="AP1871" s="26"/>
      <c r="AQ1871" s="26"/>
      <c r="AR1871" s="26" t="s">
        <v>129</v>
      </c>
      <c r="AS1871" s="26"/>
      <c r="AT1871" s="26"/>
      <c r="AU1871" s="26" t="s">
        <v>128</v>
      </c>
      <c r="AV1871" s="26" t="s">
        <v>128</v>
      </c>
      <c r="AW1871" s="26" t="s">
        <v>128</v>
      </c>
      <c r="AX1871" s="26" t="s">
        <v>129</v>
      </c>
      <c r="AY1871" s="26"/>
      <c r="AZ1871" s="26" t="s">
        <v>4776</v>
      </c>
      <c r="BA1871" s="41"/>
    </row>
    <row r="1872" spans="1:53" ht="16.05" customHeight="1" x14ac:dyDescent="0.3">
      <c r="A1872" s="26">
        <v>2017</v>
      </c>
      <c r="B1872" s="24" t="s">
        <v>130</v>
      </c>
      <c r="C1872" s="24" t="s">
        <v>131</v>
      </c>
      <c r="D1872" s="24" t="s">
        <v>2225</v>
      </c>
      <c r="E1872" s="25">
        <v>42889</v>
      </c>
      <c r="F1872" s="38">
        <v>0.42442592592592593</v>
      </c>
      <c r="G1872" s="22">
        <v>42889</v>
      </c>
      <c r="H1872" s="37">
        <v>0.75775462962962958</v>
      </c>
      <c r="I1872" s="34" t="s">
        <v>6250</v>
      </c>
      <c r="J1872" s="26">
        <v>37.97</v>
      </c>
      <c r="K1872" s="26">
        <v>103.58</v>
      </c>
      <c r="L1872" s="26">
        <v>19.3</v>
      </c>
      <c r="M1872" s="35">
        <v>5.03</v>
      </c>
      <c r="N1872" s="43"/>
      <c r="O1872" s="57"/>
      <c r="P1872" s="57">
        <v>4.9000000000000004</v>
      </c>
      <c r="Q1872" s="57"/>
      <c r="R1872" s="57">
        <v>5</v>
      </c>
      <c r="S1872" s="24" t="s">
        <v>5298</v>
      </c>
      <c r="T1872" s="26"/>
      <c r="U1872" s="24" t="s">
        <v>867</v>
      </c>
      <c r="V1872" s="41"/>
      <c r="W1872" s="41"/>
      <c r="X1872" s="26">
        <v>0</v>
      </c>
      <c r="Y1872" s="26">
        <v>0</v>
      </c>
      <c r="Z1872" s="26">
        <v>0</v>
      </c>
      <c r="AA1872" s="26">
        <v>510</v>
      </c>
      <c r="AB1872" s="41"/>
      <c r="AC1872" s="41"/>
      <c r="AD1872" s="26">
        <v>220</v>
      </c>
      <c r="AE1872" s="26">
        <v>61</v>
      </c>
      <c r="AF1872" s="41"/>
      <c r="AG1872" s="26"/>
      <c r="AH1872" s="26"/>
      <c r="AI1872" s="26"/>
      <c r="AJ1872" s="26" t="s">
        <v>1631</v>
      </c>
      <c r="AK1872" s="41"/>
      <c r="AL1872" s="24"/>
      <c r="AM1872" s="41"/>
      <c r="AN1872" s="41"/>
      <c r="AO1872" s="41"/>
      <c r="AP1872" s="41"/>
      <c r="AQ1872" s="41"/>
      <c r="AR1872" s="26" t="s">
        <v>129</v>
      </c>
      <c r="AS1872" s="26"/>
      <c r="AT1872" s="26"/>
      <c r="AU1872" s="26" t="s">
        <v>128</v>
      </c>
      <c r="AV1872" s="26" t="s">
        <v>128</v>
      </c>
      <c r="AW1872" s="26" t="s">
        <v>128</v>
      </c>
      <c r="AX1872" s="26" t="s">
        <v>129</v>
      </c>
      <c r="AY1872" s="26"/>
      <c r="AZ1872" s="26" t="s">
        <v>5096</v>
      </c>
      <c r="BA1872" s="41"/>
    </row>
    <row r="1873" spans="1:53" ht="16.05" customHeight="1" x14ac:dyDescent="0.3">
      <c r="A1873" s="23">
        <v>2017</v>
      </c>
      <c r="B1873" s="24" t="s">
        <v>187</v>
      </c>
      <c r="C1873" s="24" t="s">
        <v>188</v>
      </c>
      <c r="D1873" s="24" t="s">
        <v>4235</v>
      </c>
      <c r="E1873" s="25">
        <v>42892</v>
      </c>
      <c r="F1873" s="38">
        <v>0.75865405092592597</v>
      </c>
      <c r="G1873" s="22">
        <v>42892</v>
      </c>
      <c r="H1873" s="37">
        <v>0.94615740740740739</v>
      </c>
      <c r="I1873" s="34" t="s">
        <v>6250</v>
      </c>
      <c r="J1873" s="43">
        <v>30.77</v>
      </c>
      <c r="K1873" s="43">
        <v>51.701999999999998</v>
      </c>
      <c r="L1873" s="56">
        <v>0</v>
      </c>
      <c r="M1873" s="43">
        <v>4.7039999999999997</v>
      </c>
      <c r="N1873" s="43"/>
      <c r="O1873" s="57"/>
      <c r="P1873" s="57">
        <v>4.9000000000000004</v>
      </c>
      <c r="Q1873" s="57">
        <v>3.9</v>
      </c>
      <c r="R1873" s="57">
        <v>4.7</v>
      </c>
      <c r="S1873" s="67" t="s">
        <v>6078</v>
      </c>
      <c r="T1873" s="26"/>
      <c r="U1873" s="24" t="s">
        <v>867</v>
      </c>
      <c r="V1873" s="58"/>
      <c r="W1873" s="58"/>
      <c r="X1873" s="26">
        <v>0</v>
      </c>
      <c r="Y1873" s="26">
        <v>0</v>
      </c>
      <c r="Z1873" s="26">
        <v>0</v>
      </c>
      <c r="AA1873" s="26"/>
      <c r="AB1873" s="58"/>
      <c r="AC1873" s="24"/>
      <c r="AD1873" s="26">
        <v>20</v>
      </c>
      <c r="AE1873" s="26">
        <v>0</v>
      </c>
      <c r="AF1873" s="26"/>
      <c r="AG1873" s="26"/>
      <c r="AH1873" s="26"/>
      <c r="AI1873" s="26"/>
      <c r="AJ1873" s="26" t="s">
        <v>1631</v>
      </c>
      <c r="AK1873" s="24"/>
      <c r="AL1873" s="24"/>
      <c r="AM1873" s="26"/>
      <c r="AN1873" s="26"/>
      <c r="AO1873" s="26"/>
      <c r="AP1873" s="26"/>
      <c r="AQ1873" s="26"/>
      <c r="AR1873" s="26" t="s">
        <v>129</v>
      </c>
      <c r="AS1873" s="26"/>
      <c r="AT1873" s="26"/>
      <c r="AU1873" s="26" t="s">
        <v>128</v>
      </c>
      <c r="AV1873" s="26" t="s">
        <v>128</v>
      </c>
      <c r="AW1873" s="26" t="s">
        <v>128</v>
      </c>
      <c r="AX1873" s="26" t="s">
        <v>129</v>
      </c>
      <c r="AY1873" s="26"/>
      <c r="AZ1873" s="26" t="s">
        <v>4777</v>
      </c>
      <c r="BA1873" s="41"/>
    </row>
    <row r="1874" spans="1:53" ht="16.05" customHeight="1" x14ac:dyDescent="0.3">
      <c r="A1874" s="23">
        <v>2017</v>
      </c>
      <c r="B1874" s="27" t="s">
        <v>123</v>
      </c>
      <c r="C1874" s="27" t="s">
        <v>1338</v>
      </c>
      <c r="D1874" s="27" t="s">
        <v>3386</v>
      </c>
      <c r="E1874" s="28">
        <v>42893</v>
      </c>
      <c r="F1874" s="36">
        <v>0.7678356481481482</v>
      </c>
      <c r="G1874" s="22">
        <v>42893</v>
      </c>
      <c r="H1874" s="37">
        <v>0.93450231481481483</v>
      </c>
      <c r="I1874" s="34" t="s">
        <v>6250</v>
      </c>
      <c r="J1874" s="35">
        <v>41.466999999999999</v>
      </c>
      <c r="K1874" s="35">
        <v>45.933</v>
      </c>
      <c r="L1874" s="42">
        <v>10</v>
      </c>
      <c r="M1874" s="43">
        <v>4.57</v>
      </c>
      <c r="N1874" s="35"/>
      <c r="O1874" s="44"/>
      <c r="P1874" s="44">
        <v>4.7</v>
      </c>
      <c r="Q1874" s="57">
        <v>3.7</v>
      </c>
      <c r="R1874" s="44"/>
      <c r="S1874" s="67" t="s">
        <v>6057</v>
      </c>
      <c r="T1874" s="23"/>
      <c r="U1874" s="27"/>
      <c r="V1874" s="46"/>
      <c r="W1874" s="47"/>
      <c r="X1874" s="23"/>
      <c r="Y1874" s="23"/>
      <c r="Z1874" s="23"/>
      <c r="AA1874" s="23"/>
      <c r="AB1874" s="47"/>
      <c r="AC1874" s="27"/>
      <c r="AD1874" s="23">
        <v>1</v>
      </c>
      <c r="AE1874" s="23"/>
      <c r="AF1874" s="66"/>
      <c r="AG1874" s="23"/>
      <c r="AH1874" s="23"/>
      <c r="AI1874" s="23"/>
      <c r="AJ1874" s="23" t="s">
        <v>1631</v>
      </c>
      <c r="AK1874" s="27"/>
      <c r="AL1874" s="27"/>
      <c r="AM1874" s="23"/>
      <c r="AN1874" s="23"/>
      <c r="AO1874" s="23"/>
      <c r="AP1874" s="23"/>
      <c r="AQ1874" s="23"/>
      <c r="AR1874" s="23"/>
      <c r="AS1874" s="23" t="s">
        <v>128</v>
      </c>
      <c r="AT1874" s="23"/>
      <c r="AU1874" s="23" t="s">
        <v>128</v>
      </c>
      <c r="AV1874" s="23" t="s">
        <v>128</v>
      </c>
      <c r="AW1874" s="23" t="s">
        <v>128</v>
      </c>
      <c r="AX1874" s="23" t="s">
        <v>128</v>
      </c>
      <c r="AY1874" s="23"/>
      <c r="AZ1874" s="23" t="s">
        <v>3387</v>
      </c>
      <c r="BA1874" s="45" t="s">
        <v>3388</v>
      </c>
    </row>
    <row r="1875" spans="1:53" ht="16.05" customHeight="1" x14ac:dyDescent="0.3">
      <c r="A1875" s="23">
        <v>2017</v>
      </c>
      <c r="B1875" s="24" t="s">
        <v>130</v>
      </c>
      <c r="C1875" s="24" t="s">
        <v>131</v>
      </c>
      <c r="D1875" s="24" t="s">
        <v>329</v>
      </c>
      <c r="E1875" s="25">
        <v>42902</v>
      </c>
      <c r="F1875" s="38">
        <v>0.49179895833333331</v>
      </c>
      <c r="G1875" s="22">
        <v>42902</v>
      </c>
      <c r="H1875" s="37">
        <v>0.82512731481481483</v>
      </c>
      <c r="I1875" s="34" t="s">
        <v>6250</v>
      </c>
      <c r="J1875" s="43">
        <v>31.088000000000001</v>
      </c>
      <c r="K1875" s="43">
        <v>110.583</v>
      </c>
      <c r="L1875" s="56">
        <v>0</v>
      </c>
      <c r="M1875" s="43">
        <v>4.5030000000000001</v>
      </c>
      <c r="N1875" s="43"/>
      <c r="O1875" s="57"/>
      <c r="P1875" s="57">
        <v>4.5999999999999996</v>
      </c>
      <c r="Q1875" s="57">
        <v>3.6</v>
      </c>
      <c r="R1875" s="57">
        <v>4.3</v>
      </c>
      <c r="S1875" s="67" t="s">
        <v>6052</v>
      </c>
      <c r="T1875" s="26"/>
      <c r="U1875" s="24" t="s">
        <v>867</v>
      </c>
      <c r="V1875" s="58"/>
      <c r="W1875" s="58"/>
      <c r="X1875" s="26">
        <v>0</v>
      </c>
      <c r="Y1875" s="26">
        <v>0</v>
      </c>
      <c r="Z1875" s="26">
        <v>0</v>
      </c>
      <c r="AA1875" s="26">
        <v>163</v>
      </c>
      <c r="AB1875" s="58"/>
      <c r="AC1875" s="24"/>
      <c r="AD1875" s="26">
        <v>184</v>
      </c>
      <c r="AE1875" s="26">
        <v>0</v>
      </c>
      <c r="AF1875" s="26"/>
      <c r="AG1875" s="26"/>
      <c r="AH1875" s="26"/>
      <c r="AI1875" s="26"/>
      <c r="AJ1875" s="26" t="s">
        <v>1631</v>
      </c>
      <c r="AK1875" s="24"/>
      <c r="AL1875" s="24"/>
      <c r="AM1875" s="26"/>
      <c r="AN1875" s="26"/>
      <c r="AO1875" s="26"/>
      <c r="AP1875" s="26"/>
      <c r="AQ1875" s="26"/>
      <c r="AR1875" s="26" t="s">
        <v>129</v>
      </c>
      <c r="AS1875" s="26"/>
      <c r="AT1875" s="26"/>
      <c r="AU1875" s="26" t="s">
        <v>128</v>
      </c>
      <c r="AV1875" s="26" t="s">
        <v>128</v>
      </c>
      <c r="AW1875" s="26" t="s">
        <v>128</v>
      </c>
      <c r="AX1875" s="26" t="s">
        <v>129</v>
      </c>
      <c r="AY1875" s="26"/>
      <c r="AZ1875" s="26" t="s">
        <v>4778</v>
      </c>
      <c r="BA1875" s="41"/>
    </row>
    <row r="1876" spans="1:53" ht="16.05" customHeight="1" x14ac:dyDescent="0.3">
      <c r="A1876" s="23">
        <v>2017</v>
      </c>
      <c r="B1876" s="24" t="s">
        <v>598</v>
      </c>
      <c r="C1876" s="24" t="s">
        <v>598</v>
      </c>
      <c r="D1876" s="24" t="s">
        <v>3046</v>
      </c>
      <c r="E1876" s="25">
        <v>42910</v>
      </c>
      <c r="F1876" s="38">
        <v>0.91826388888888888</v>
      </c>
      <c r="G1876" s="22">
        <v>42911</v>
      </c>
      <c r="H1876" s="37">
        <v>0.29326388888888888</v>
      </c>
      <c r="I1876" s="34" t="s">
        <v>6250</v>
      </c>
      <c r="J1876" s="43">
        <v>35.93</v>
      </c>
      <c r="K1876" s="43">
        <v>137.51</v>
      </c>
      <c r="L1876" s="56">
        <v>12</v>
      </c>
      <c r="M1876" s="35">
        <v>5.3209999999999997</v>
      </c>
      <c r="N1876" s="43">
        <v>5.2</v>
      </c>
      <c r="O1876" s="57"/>
      <c r="P1876" s="57">
        <v>5.5</v>
      </c>
      <c r="Q1876" s="57"/>
      <c r="R1876" s="57">
        <v>5.6</v>
      </c>
      <c r="S1876" s="24" t="s">
        <v>5599</v>
      </c>
      <c r="T1876" s="26" t="s">
        <v>4779</v>
      </c>
      <c r="U1876" s="24" t="s">
        <v>867</v>
      </c>
      <c r="V1876" s="58"/>
      <c r="W1876" s="58"/>
      <c r="X1876" s="26">
        <v>0</v>
      </c>
      <c r="Y1876" s="26">
        <v>0</v>
      </c>
      <c r="Z1876" s="26">
        <v>2</v>
      </c>
      <c r="AA1876" s="26">
        <v>0</v>
      </c>
      <c r="AB1876" s="58"/>
      <c r="AC1876" s="24"/>
      <c r="AD1876" s="26">
        <v>22</v>
      </c>
      <c r="AE1876" s="26">
        <v>0</v>
      </c>
      <c r="AF1876" s="26"/>
      <c r="AG1876" s="26"/>
      <c r="AH1876" s="26"/>
      <c r="AI1876" s="26"/>
      <c r="AJ1876" s="26" t="s">
        <v>1631</v>
      </c>
      <c r="AK1876" s="24"/>
      <c r="AL1876" s="24"/>
      <c r="AM1876" s="26"/>
      <c r="AN1876" s="26"/>
      <c r="AO1876" s="26"/>
      <c r="AP1876" s="26"/>
      <c r="AQ1876" s="26"/>
      <c r="AR1876" s="26" t="s">
        <v>129</v>
      </c>
      <c r="AS1876" s="26"/>
      <c r="AT1876" s="26"/>
      <c r="AU1876" s="26" t="s">
        <v>128</v>
      </c>
      <c r="AV1876" s="26" t="s">
        <v>128</v>
      </c>
      <c r="AW1876" s="26" t="s">
        <v>128</v>
      </c>
      <c r="AX1876" s="26" t="s">
        <v>129</v>
      </c>
      <c r="AY1876" s="26"/>
      <c r="AZ1876" s="26" t="s">
        <v>4780</v>
      </c>
      <c r="BA1876" s="41"/>
    </row>
    <row r="1877" spans="1:53" ht="16.05" customHeight="1" x14ac:dyDescent="0.3">
      <c r="A1877" s="23">
        <v>2017</v>
      </c>
      <c r="B1877" s="24" t="s">
        <v>187</v>
      </c>
      <c r="C1877" s="24" t="s">
        <v>188</v>
      </c>
      <c r="D1877" s="24" t="s">
        <v>4781</v>
      </c>
      <c r="E1877" s="25">
        <v>42912</v>
      </c>
      <c r="F1877" s="38">
        <v>0.99961944444444439</v>
      </c>
      <c r="G1877" s="22">
        <v>42913</v>
      </c>
      <c r="H1877" s="37">
        <v>0.18711805555555558</v>
      </c>
      <c r="I1877" s="34" t="s">
        <v>6250</v>
      </c>
      <c r="J1877" s="43">
        <v>37.588000000000001</v>
      </c>
      <c r="K1877" s="43">
        <v>48.655000000000001</v>
      </c>
      <c r="L1877" s="56">
        <v>0</v>
      </c>
      <c r="M1877" s="43">
        <v>4.0339999999999998</v>
      </c>
      <c r="N1877" s="43"/>
      <c r="O1877" s="57"/>
      <c r="P1877" s="57">
        <v>4.0999999999999996</v>
      </c>
      <c r="Q1877" s="57">
        <v>2.9</v>
      </c>
      <c r="R1877" s="57">
        <v>4.3</v>
      </c>
      <c r="S1877" s="24" t="s">
        <v>6050</v>
      </c>
      <c r="T1877" s="26"/>
      <c r="U1877" s="24" t="s">
        <v>867</v>
      </c>
      <c r="V1877" s="58"/>
      <c r="W1877" s="58"/>
      <c r="X1877" s="26">
        <v>0</v>
      </c>
      <c r="Y1877" s="26">
        <v>0</v>
      </c>
      <c r="Z1877" s="26">
        <v>2</v>
      </c>
      <c r="AA1877" s="26">
        <v>0</v>
      </c>
      <c r="AB1877" s="58"/>
      <c r="AC1877" s="24"/>
      <c r="AD1877" s="26">
        <v>10</v>
      </c>
      <c r="AE1877" s="26">
        <v>0</v>
      </c>
      <c r="AF1877" s="26"/>
      <c r="AG1877" s="26"/>
      <c r="AH1877" s="26"/>
      <c r="AI1877" s="26"/>
      <c r="AJ1877" s="26" t="s">
        <v>1631</v>
      </c>
      <c r="AK1877" s="24"/>
      <c r="AL1877" s="24"/>
      <c r="AM1877" s="26"/>
      <c r="AN1877" s="26"/>
      <c r="AO1877" s="26"/>
      <c r="AP1877" s="26"/>
      <c r="AQ1877" s="26"/>
      <c r="AR1877" s="26" t="s">
        <v>129</v>
      </c>
      <c r="AS1877" s="26"/>
      <c r="AT1877" s="26"/>
      <c r="AU1877" s="26" t="s">
        <v>128</v>
      </c>
      <c r="AV1877" s="26" t="s">
        <v>128</v>
      </c>
      <c r="AW1877" s="26" t="s">
        <v>128</v>
      </c>
      <c r="AX1877" s="26" t="s">
        <v>129</v>
      </c>
      <c r="AY1877" s="26"/>
      <c r="AZ1877" s="26" t="s">
        <v>4782</v>
      </c>
      <c r="BA1877" s="41"/>
    </row>
    <row r="1878" spans="1:53" ht="16.05" customHeight="1" x14ac:dyDescent="0.3">
      <c r="A1878" s="23">
        <v>2017</v>
      </c>
      <c r="B1878" s="24" t="s">
        <v>598</v>
      </c>
      <c r="C1878" s="24" t="s">
        <v>598</v>
      </c>
      <c r="D1878" s="24" t="s">
        <v>3989</v>
      </c>
      <c r="E1878" s="25">
        <v>42917</v>
      </c>
      <c r="F1878" s="38">
        <v>0.61522453703703706</v>
      </c>
      <c r="G1878" s="22">
        <v>42917</v>
      </c>
      <c r="H1878" s="37">
        <v>0.99021990740740751</v>
      </c>
      <c r="I1878" s="34" t="s">
        <v>6250</v>
      </c>
      <c r="J1878" s="43">
        <v>42.92</v>
      </c>
      <c r="K1878" s="43">
        <v>141.88</v>
      </c>
      <c r="L1878" s="56">
        <v>30.1</v>
      </c>
      <c r="M1878" s="35">
        <v>5.0860000000000003</v>
      </c>
      <c r="N1878" s="43">
        <v>5</v>
      </c>
      <c r="O1878" s="57"/>
      <c r="P1878" s="57">
        <v>5.3</v>
      </c>
      <c r="Q1878" s="57"/>
      <c r="R1878" s="57">
        <v>5.3</v>
      </c>
      <c r="S1878" s="24" t="s">
        <v>5412</v>
      </c>
      <c r="T1878" s="26" t="s">
        <v>4783</v>
      </c>
      <c r="U1878" s="24" t="s">
        <v>867</v>
      </c>
      <c r="V1878" s="58"/>
      <c r="W1878" s="58"/>
      <c r="X1878" s="26">
        <v>0</v>
      </c>
      <c r="Y1878" s="26">
        <v>0</v>
      </c>
      <c r="Z1878" s="26">
        <v>1</v>
      </c>
      <c r="AA1878" s="26">
        <v>0</v>
      </c>
      <c r="AB1878" s="58"/>
      <c r="AC1878" s="24"/>
      <c r="AD1878" s="26">
        <v>0</v>
      </c>
      <c r="AE1878" s="26">
        <v>0</v>
      </c>
      <c r="AF1878" s="26"/>
      <c r="AG1878" s="26"/>
      <c r="AH1878" s="26"/>
      <c r="AI1878" s="26"/>
      <c r="AJ1878" s="26"/>
      <c r="AK1878" s="24"/>
      <c r="AL1878" s="24"/>
      <c r="AM1878" s="26"/>
      <c r="AN1878" s="26"/>
      <c r="AO1878" s="26"/>
      <c r="AP1878" s="26"/>
      <c r="AQ1878" s="26"/>
      <c r="AR1878" s="26" t="s">
        <v>129</v>
      </c>
      <c r="AS1878" s="26"/>
      <c r="AT1878" s="26"/>
      <c r="AU1878" s="26" t="s">
        <v>128</v>
      </c>
      <c r="AV1878" s="26" t="s">
        <v>128</v>
      </c>
      <c r="AW1878" s="26" t="s">
        <v>128</v>
      </c>
      <c r="AX1878" s="26" t="s">
        <v>129</v>
      </c>
      <c r="AY1878" s="26"/>
      <c r="AZ1878" s="26" t="s">
        <v>4784</v>
      </c>
      <c r="BA1878" s="41"/>
    </row>
    <row r="1879" spans="1:53" ht="16.05" customHeight="1" x14ac:dyDescent="0.3">
      <c r="A1879" s="23">
        <v>2017</v>
      </c>
      <c r="B1879" s="24" t="s">
        <v>598</v>
      </c>
      <c r="C1879" s="24" t="s">
        <v>598</v>
      </c>
      <c r="D1879" s="24" t="s">
        <v>4594</v>
      </c>
      <c r="E1879" s="25">
        <v>42917</v>
      </c>
      <c r="F1879" s="38">
        <v>0.66554074074074077</v>
      </c>
      <c r="G1879" s="22">
        <v>42918</v>
      </c>
      <c r="H1879" s="37">
        <v>4.0543981481481479E-2</v>
      </c>
      <c r="I1879" s="34" t="s">
        <v>6250</v>
      </c>
      <c r="J1879" s="43">
        <v>33.003999999999998</v>
      </c>
      <c r="K1879" s="43">
        <v>131.23699999999999</v>
      </c>
      <c r="L1879" s="56">
        <v>11.2</v>
      </c>
      <c r="M1879" s="43">
        <v>4.4000000000000004</v>
      </c>
      <c r="N1879" s="43"/>
      <c r="O1879" s="57"/>
      <c r="P1879" s="57">
        <v>4.5</v>
      </c>
      <c r="Q1879" s="57"/>
      <c r="R1879" s="57">
        <v>4.5</v>
      </c>
      <c r="S1879" s="24" t="s">
        <v>5279</v>
      </c>
      <c r="T1879" s="26" t="s">
        <v>4783</v>
      </c>
      <c r="U1879" s="24" t="s">
        <v>867</v>
      </c>
      <c r="V1879" s="58"/>
      <c r="W1879" s="58"/>
      <c r="X1879" s="26">
        <v>0</v>
      </c>
      <c r="Y1879" s="26">
        <v>0</v>
      </c>
      <c r="Z1879" s="26">
        <v>0</v>
      </c>
      <c r="AA1879" s="26">
        <v>0</v>
      </c>
      <c r="AB1879" s="58"/>
      <c r="AC1879" s="24"/>
      <c r="AD1879" s="26">
        <v>1</v>
      </c>
      <c r="AE1879" s="26">
        <v>0</v>
      </c>
      <c r="AF1879" s="26"/>
      <c r="AG1879" s="26"/>
      <c r="AH1879" s="26"/>
      <c r="AI1879" s="26"/>
      <c r="AJ1879" s="26"/>
      <c r="AK1879" s="24"/>
      <c r="AL1879" s="24"/>
      <c r="AM1879" s="26"/>
      <c r="AN1879" s="26"/>
      <c r="AO1879" s="26"/>
      <c r="AP1879" s="26"/>
      <c r="AQ1879" s="26"/>
      <c r="AR1879" s="26" t="s">
        <v>129</v>
      </c>
      <c r="AS1879" s="26"/>
      <c r="AT1879" s="26"/>
      <c r="AU1879" s="26" t="s">
        <v>128</v>
      </c>
      <c r="AV1879" s="26" t="s">
        <v>128</v>
      </c>
      <c r="AW1879" s="26" t="s">
        <v>128</v>
      </c>
      <c r="AX1879" s="26" t="s">
        <v>129</v>
      </c>
      <c r="AY1879" s="26"/>
      <c r="AZ1879" s="26" t="s">
        <v>4785</v>
      </c>
      <c r="BA1879" s="41"/>
    </row>
    <row r="1880" spans="1:53" ht="16.05" customHeight="1" x14ac:dyDescent="0.3">
      <c r="A1880" s="23">
        <v>2017</v>
      </c>
      <c r="B1880" s="24" t="s">
        <v>148</v>
      </c>
      <c r="C1880" s="24" t="s">
        <v>149</v>
      </c>
      <c r="D1880" s="24" t="s">
        <v>3554</v>
      </c>
      <c r="E1880" s="25">
        <v>42918</v>
      </c>
      <c r="F1880" s="38">
        <v>0.12011261574074074</v>
      </c>
      <c r="G1880" s="22">
        <v>42917</v>
      </c>
      <c r="H1880" s="37">
        <v>0.91178240740740746</v>
      </c>
      <c r="I1880" s="34" t="s">
        <v>6250</v>
      </c>
      <c r="J1880" s="43">
        <v>16.779</v>
      </c>
      <c r="K1880" s="43">
        <v>-99.242000000000004</v>
      </c>
      <c r="L1880" s="56">
        <v>47.2</v>
      </c>
      <c r="M1880" s="43">
        <v>4.3689999999999998</v>
      </c>
      <c r="N1880" s="43"/>
      <c r="O1880" s="57"/>
      <c r="P1880" s="57">
        <v>4.2</v>
      </c>
      <c r="Q1880" s="57">
        <v>3.4</v>
      </c>
      <c r="R1880" s="57">
        <v>4.5999999999999996</v>
      </c>
      <c r="S1880" s="67" t="s">
        <v>6062</v>
      </c>
      <c r="T1880" s="26"/>
      <c r="U1880" s="24" t="s">
        <v>867</v>
      </c>
      <c r="V1880" s="58"/>
      <c r="W1880" s="58"/>
      <c r="X1880" s="26">
        <v>0</v>
      </c>
      <c r="Y1880" s="26">
        <v>0</v>
      </c>
      <c r="Z1880" s="26">
        <v>0</v>
      </c>
      <c r="AA1880" s="26">
        <v>0</v>
      </c>
      <c r="AB1880" s="58"/>
      <c r="AC1880" s="24"/>
      <c r="AD1880" s="26">
        <v>15</v>
      </c>
      <c r="AE1880" s="26">
        <v>0</v>
      </c>
      <c r="AF1880" s="26"/>
      <c r="AG1880" s="26"/>
      <c r="AH1880" s="26"/>
      <c r="AI1880" s="26"/>
      <c r="AJ1880" s="26"/>
      <c r="AK1880" s="24"/>
      <c r="AL1880" s="24" t="s">
        <v>5475</v>
      </c>
      <c r="AM1880" s="26"/>
      <c r="AN1880" s="26"/>
      <c r="AO1880" s="26"/>
      <c r="AP1880" s="26"/>
      <c r="AQ1880" s="26"/>
      <c r="AR1880" s="26" t="s">
        <v>129</v>
      </c>
      <c r="AS1880" s="26"/>
      <c r="AT1880" s="26"/>
      <c r="AU1880" s="26" t="s">
        <v>128</v>
      </c>
      <c r="AV1880" s="26" t="s">
        <v>128</v>
      </c>
      <c r="AW1880" s="26" t="s">
        <v>128</v>
      </c>
      <c r="AX1880" s="26" t="s">
        <v>129</v>
      </c>
      <c r="AY1880" s="26"/>
      <c r="AZ1880" s="26" t="s">
        <v>4786</v>
      </c>
      <c r="BA1880" s="39" t="s">
        <v>5491</v>
      </c>
    </row>
    <row r="1881" spans="1:53" ht="16.05" customHeight="1" x14ac:dyDescent="0.3">
      <c r="A1881" s="23">
        <v>2017</v>
      </c>
      <c r="B1881" s="24" t="s">
        <v>130</v>
      </c>
      <c r="C1881" s="24" t="s">
        <v>131</v>
      </c>
      <c r="D1881" s="24" t="s">
        <v>132</v>
      </c>
      <c r="E1881" s="25">
        <v>42918</v>
      </c>
      <c r="F1881" s="38">
        <v>0.27425555555555553</v>
      </c>
      <c r="G1881" s="22">
        <v>42918</v>
      </c>
      <c r="H1881" s="37">
        <v>0.60759259259259257</v>
      </c>
      <c r="I1881" s="34" t="s">
        <v>6250</v>
      </c>
      <c r="J1881" s="43">
        <v>25.338999999999999</v>
      </c>
      <c r="K1881" s="43">
        <v>101.95399999999999</v>
      </c>
      <c r="L1881" s="56">
        <v>0</v>
      </c>
      <c r="M1881" s="43">
        <v>4.4359999999999999</v>
      </c>
      <c r="N1881" s="43"/>
      <c r="O1881" s="57"/>
      <c r="P1881" s="57"/>
      <c r="Q1881" s="57">
        <v>3.5</v>
      </c>
      <c r="R1881" s="57">
        <v>4.0999999999999996</v>
      </c>
      <c r="S1881" s="67" t="s">
        <v>6084</v>
      </c>
      <c r="T1881" s="26"/>
      <c r="U1881" s="24" t="s">
        <v>867</v>
      </c>
      <c r="V1881" s="58"/>
      <c r="W1881" s="58"/>
      <c r="X1881" s="26">
        <v>0</v>
      </c>
      <c r="Y1881" s="26">
        <v>0</v>
      </c>
      <c r="Z1881" s="26">
        <v>1</v>
      </c>
      <c r="AA1881" s="26">
        <v>3</v>
      </c>
      <c r="AB1881" s="58"/>
      <c r="AC1881" s="24"/>
      <c r="AD1881" s="26">
        <v>31</v>
      </c>
      <c r="AE1881" s="26">
        <v>1</v>
      </c>
      <c r="AF1881" s="26"/>
      <c r="AG1881" s="26"/>
      <c r="AH1881" s="26"/>
      <c r="AI1881" s="26"/>
      <c r="AJ1881" s="26"/>
      <c r="AK1881" s="24"/>
      <c r="AL1881" s="24"/>
      <c r="AM1881" s="26"/>
      <c r="AN1881" s="26"/>
      <c r="AO1881" s="26"/>
      <c r="AP1881" s="26"/>
      <c r="AQ1881" s="26"/>
      <c r="AR1881" s="26" t="s">
        <v>129</v>
      </c>
      <c r="AS1881" s="26"/>
      <c r="AT1881" s="26"/>
      <c r="AU1881" s="26" t="s">
        <v>128</v>
      </c>
      <c r="AV1881" s="26" t="s">
        <v>128</v>
      </c>
      <c r="AW1881" s="26" t="s">
        <v>128</v>
      </c>
      <c r="AX1881" s="26" t="s">
        <v>129</v>
      </c>
      <c r="AY1881" s="26"/>
      <c r="AZ1881" s="26" t="s">
        <v>4787</v>
      </c>
      <c r="BA1881" s="41"/>
    </row>
    <row r="1882" spans="1:53" ht="16.05" customHeight="1" x14ac:dyDescent="0.3">
      <c r="A1882" s="23">
        <v>2017</v>
      </c>
      <c r="B1882" s="24" t="s">
        <v>159</v>
      </c>
      <c r="C1882" s="24" t="s">
        <v>888</v>
      </c>
      <c r="D1882" s="24" t="s">
        <v>3389</v>
      </c>
      <c r="E1882" s="25">
        <v>42918</v>
      </c>
      <c r="F1882" s="38">
        <v>0.40218680555555553</v>
      </c>
      <c r="G1882" s="22">
        <v>42918</v>
      </c>
      <c r="H1882" s="37">
        <v>0.48552083333333335</v>
      </c>
      <c r="I1882" s="34" t="s">
        <v>6250</v>
      </c>
      <c r="J1882" s="43">
        <v>41.072000000000003</v>
      </c>
      <c r="K1882" s="43">
        <v>20.722999999999999</v>
      </c>
      <c r="L1882" s="56">
        <v>0</v>
      </c>
      <c r="M1882" s="43">
        <v>4.0339999999999998</v>
      </c>
      <c r="N1882" s="43"/>
      <c r="O1882" s="57"/>
      <c r="P1882" s="57">
        <v>4.2</v>
      </c>
      <c r="Q1882" s="57">
        <v>2.9</v>
      </c>
      <c r="R1882" s="57">
        <v>4</v>
      </c>
      <c r="S1882" s="24" t="s">
        <v>6050</v>
      </c>
      <c r="T1882" s="26" t="s">
        <v>3611</v>
      </c>
      <c r="U1882" s="24" t="s">
        <v>867</v>
      </c>
      <c r="V1882" s="58"/>
      <c r="W1882" s="58"/>
      <c r="X1882" s="26">
        <v>0</v>
      </c>
      <c r="Y1882" s="26">
        <v>0</v>
      </c>
      <c r="Z1882" s="26">
        <v>0</v>
      </c>
      <c r="AA1882" s="26">
        <v>0</v>
      </c>
      <c r="AB1882" s="58"/>
      <c r="AC1882" s="24"/>
      <c r="AD1882" s="26">
        <v>2</v>
      </c>
      <c r="AE1882" s="26">
        <v>0</v>
      </c>
      <c r="AF1882" s="26"/>
      <c r="AG1882" s="26"/>
      <c r="AH1882" s="26"/>
      <c r="AI1882" s="26"/>
      <c r="AJ1882" s="26"/>
      <c r="AK1882" s="24"/>
      <c r="AL1882" s="24"/>
      <c r="AM1882" s="26"/>
      <c r="AN1882" s="26"/>
      <c r="AO1882" s="26"/>
      <c r="AP1882" s="26"/>
      <c r="AQ1882" s="26"/>
      <c r="AR1882" s="26" t="s">
        <v>129</v>
      </c>
      <c r="AS1882" s="26"/>
      <c r="AT1882" s="26"/>
      <c r="AU1882" s="26" t="s">
        <v>128</v>
      </c>
      <c r="AV1882" s="26" t="s">
        <v>128</v>
      </c>
      <c r="AW1882" s="26" t="s">
        <v>128</v>
      </c>
      <c r="AX1882" s="26" t="s">
        <v>129</v>
      </c>
      <c r="AY1882" s="26"/>
      <c r="AZ1882" s="26" t="s">
        <v>4788</v>
      </c>
      <c r="BA1882" s="41"/>
    </row>
    <row r="1883" spans="1:53" ht="16.05" customHeight="1" x14ac:dyDescent="0.3">
      <c r="A1883" s="23">
        <v>2017</v>
      </c>
      <c r="B1883" s="27" t="s">
        <v>159</v>
      </c>
      <c r="C1883" s="27" t="s">
        <v>888</v>
      </c>
      <c r="D1883" s="27" t="s">
        <v>3389</v>
      </c>
      <c r="E1883" s="28">
        <v>42919</v>
      </c>
      <c r="F1883" s="36">
        <v>0.47106481481481483</v>
      </c>
      <c r="G1883" s="22">
        <v>42919</v>
      </c>
      <c r="H1883" s="37">
        <v>0.55439814814814814</v>
      </c>
      <c r="I1883" s="34" t="s">
        <v>6250</v>
      </c>
      <c r="J1883" s="35">
        <v>41.155999999999999</v>
      </c>
      <c r="K1883" s="35">
        <v>20.934000000000001</v>
      </c>
      <c r="L1883" s="42">
        <v>10</v>
      </c>
      <c r="M1883" s="35">
        <v>5.0670000000000002</v>
      </c>
      <c r="N1883" s="43">
        <v>4.8</v>
      </c>
      <c r="O1883" s="44"/>
      <c r="P1883" s="44">
        <v>4.8</v>
      </c>
      <c r="Q1883" s="44"/>
      <c r="R1883" s="44"/>
      <c r="S1883" s="67" t="s">
        <v>5600</v>
      </c>
      <c r="T1883" s="23" t="s">
        <v>497</v>
      </c>
      <c r="U1883" s="27"/>
      <c r="V1883" s="46">
        <v>2100000</v>
      </c>
      <c r="W1883" s="47"/>
      <c r="X1883" s="23"/>
      <c r="Y1883" s="23"/>
      <c r="Z1883" s="23"/>
      <c r="AA1883" s="23"/>
      <c r="AB1883" s="47"/>
      <c r="AC1883" s="27"/>
      <c r="AD1883" s="23" t="s">
        <v>420</v>
      </c>
      <c r="AE1883" s="23">
        <v>0</v>
      </c>
      <c r="AF1883" s="66"/>
      <c r="AG1883" s="23"/>
      <c r="AH1883" s="23"/>
      <c r="AI1883" s="23"/>
      <c r="AJ1883" s="23" t="s">
        <v>43</v>
      </c>
      <c r="AK1883" s="27" t="s">
        <v>102</v>
      </c>
      <c r="AL1883" s="27"/>
      <c r="AM1883" s="23"/>
      <c r="AN1883" s="23"/>
      <c r="AO1883" s="23"/>
      <c r="AP1883" s="23"/>
      <c r="AQ1883" s="23"/>
      <c r="AR1883" s="23"/>
      <c r="AS1883" s="23" t="s">
        <v>128</v>
      </c>
      <c r="AT1883" s="23"/>
      <c r="AU1883" s="23" t="s">
        <v>128</v>
      </c>
      <c r="AV1883" s="23" t="s">
        <v>128</v>
      </c>
      <c r="AW1883" s="23" t="s">
        <v>128</v>
      </c>
      <c r="AX1883" s="23" t="s">
        <v>129</v>
      </c>
      <c r="AY1883" s="23"/>
      <c r="AZ1883" s="23" t="s">
        <v>3390</v>
      </c>
      <c r="BA1883" s="65" t="s">
        <v>3391</v>
      </c>
    </row>
    <row r="1884" spans="1:53" ht="16.05" customHeight="1" x14ac:dyDescent="0.3">
      <c r="A1884" s="23">
        <v>2017</v>
      </c>
      <c r="B1884" s="24" t="s">
        <v>187</v>
      </c>
      <c r="C1884" s="24" t="s">
        <v>188</v>
      </c>
      <c r="D1884" s="24" t="s">
        <v>4393</v>
      </c>
      <c r="E1884" s="25">
        <v>42926</v>
      </c>
      <c r="F1884" s="38">
        <v>0.87813877314814814</v>
      </c>
      <c r="G1884" s="22">
        <v>42927</v>
      </c>
      <c r="H1884" s="37">
        <v>6.5636574074074069E-2</v>
      </c>
      <c r="I1884" s="34" t="s">
        <v>6250</v>
      </c>
      <c r="J1884" s="43">
        <v>32.381</v>
      </c>
      <c r="K1884" s="43">
        <v>48.143000000000001</v>
      </c>
      <c r="L1884" s="56">
        <v>0</v>
      </c>
      <c r="M1884" s="43">
        <v>4.1680000000000001</v>
      </c>
      <c r="N1884" s="43"/>
      <c r="O1884" s="57"/>
      <c r="P1884" s="57">
        <v>4.5</v>
      </c>
      <c r="Q1884" s="57">
        <v>3.1</v>
      </c>
      <c r="R1884" s="57">
        <v>4.5999999999999996</v>
      </c>
      <c r="S1884" s="67" t="s">
        <v>6075</v>
      </c>
      <c r="T1884" s="26"/>
      <c r="U1884" s="24" t="s">
        <v>867</v>
      </c>
      <c r="V1884" s="58"/>
      <c r="W1884" s="58"/>
      <c r="X1884" s="26">
        <v>0</v>
      </c>
      <c r="Y1884" s="26">
        <v>0</v>
      </c>
      <c r="Z1884" s="26">
        <v>0</v>
      </c>
      <c r="AA1884" s="26">
        <v>0</v>
      </c>
      <c r="AB1884" s="58"/>
      <c r="AC1884" s="24"/>
      <c r="AD1884" s="26">
        <v>1</v>
      </c>
      <c r="AE1884" s="26">
        <v>0</v>
      </c>
      <c r="AF1884" s="26"/>
      <c r="AG1884" s="26"/>
      <c r="AH1884" s="26"/>
      <c r="AI1884" s="26"/>
      <c r="AJ1884" s="26"/>
      <c r="AK1884" s="24"/>
      <c r="AL1884" s="24"/>
      <c r="AM1884" s="26"/>
      <c r="AN1884" s="26"/>
      <c r="AO1884" s="26"/>
      <c r="AP1884" s="26"/>
      <c r="AQ1884" s="26"/>
      <c r="AR1884" s="26" t="s">
        <v>129</v>
      </c>
      <c r="AS1884" s="26"/>
      <c r="AT1884" s="26"/>
      <c r="AU1884" s="26" t="s">
        <v>128</v>
      </c>
      <c r="AV1884" s="26" t="s">
        <v>128</v>
      </c>
      <c r="AW1884" s="26" t="s">
        <v>128</v>
      </c>
      <c r="AX1884" s="26" t="s">
        <v>129</v>
      </c>
      <c r="AY1884" s="26"/>
      <c r="AZ1884" s="26" t="s">
        <v>4789</v>
      </c>
      <c r="BA1884" s="41"/>
    </row>
    <row r="1885" spans="1:53" ht="16.05" customHeight="1" x14ac:dyDescent="0.3">
      <c r="A1885" s="23">
        <v>2017</v>
      </c>
      <c r="B1885" s="24" t="s">
        <v>598</v>
      </c>
      <c r="C1885" s="24" t="s">
        <v>598</v>
      </c>
      <c r="D1885" s="24" t="s">
        <v>1636</v>
      </c>
      <c r="E1885" s="25">
        <v>42927</v>
      </c>
      <c r="F1885" s="38">
        <v>0.12265046296296296</v>
      </c>
      <c r="G1885" s="22">
        <v>42927</v>
      </c>
      <c r="H1885" s="37">
        <v>0.49765046296296295</v>
      </c>
      <c r="I1885" s="34" t="s">
        <v>6250</v>
      </c>
      <c r="J1885" s="43">
        <v>31.43</v>
      </c>
      <c r="K1885" s="43">
        <v>130.51</v>
      </c>
      <c r="L1885" s="56">
        <v>12</v>
      </c>
      <c r="M1885" s="35">
        <v>5.3289999999999997</v>
      </c>
      <c r="N1885" s="43"/>
      <c r="O1885" s="57"/>
      <c r="P1885" s="57">
        <v>5.3</v>
      </c>
      <c r="Q1885" s="57"/>
      <c r="R1885" s="57">
        <v>5.2</v>
      </c>
      <c r="S1885" s="24" t="s">
        <v>5601</v>
      </c>
      <c r="T1885" s="26" t="s">
        <v>4779</v>
      </c>
      <c r="U1885" s="24" t="s">
        <v>867</v>
      </c>
      <c r="V1885" s="58"/>
      <c r="W1885" s="58"/>
      <c r="X1885" s="26">
        <v>0</v>
      </c>
      <c r="Y1885" s="26">
        <v>0</v>
      </c>
      <c r="Z1885" s="26">
        <v>1</v>
      </c>
      <c r="AA1885" s="26">
        <v>0</v>
      </c>
      <c r="AB1885" s="58"/>
      <c r="AC1885" s="24"/>
      <c r="AD1885" s="26">
        <v>2</v>
      </c>
      <c r="AE1885" s="26">
        <v>0</v>
      </c>
      <c r="AF1885" s="26"/>
      <c r="AG1885" s="26"/>
      <c r="AH1885" s="26"/>
      <c r="AI1885" s="26"/>
      <c r="AJ1885" s="26"/>
      <c r="AK1885" s="24"/>
      <c r="AL1885" s="24"/>
      <c r="AM1885" s="26"/>
      <c r="AN1885" s="26"/>
      <c r="AO1885" s="26"/>
      <c r="AP1885" s="26"/>
      <c r="AQ1885" s="26"/>
      <c r="AR1885" s="26" t="s">
        <v>129</v>
      </c>
      <c r="AS1885" s="26"/>
      <c r="AT1885" s="26"/>
      <c r="AU1885" s="26" t="s">
        <v>128</v>
      </c>
      <c r="AV1885" s="26" t="s">
        <v>128</v>
      </c>
      <c r="AW1885" s="26" t="s">
        <v>128</v>
      </c>
      <c r="AX1885" s="26" t="s">
        <v>129</v>
      </c>
      <c r="AY1885" s="26"/>
      <c r="AZ1885" s="26" t="s">
        <v>4790</v>
      </c>
      <c r="BA1885" s="41"/>
    </row>
    <row r="1886" spans="1:53" ht="16.05" customHeight="1" x14ac:dyDescent="0.3">
      <c r="A1886" s="23">
        <v>2017</v>
      </c>
      <c r="B1886" s="24" t="s">
        <v>218</v>
      </c>
      <c r="C1886" s="24" t="s">
        <v>426</v>
      </c>
      <c r="D1886" s="24" t="s">
        <v>4716</v>
      </c>
      <c r="E1886" s="25">
        <v>42930</v>
      </c>
      <c r="F1886" s="38">
        <v>5.9219907407407409E-2</v>
      </c>
      <c r="G1886" s="22">
        <v>42930</v>
      </c>
      <c r="H1886" s="37">
        <v>0.35089120370370369</v>
      </c>
      <c r="I1886" s="34" t="s">
        <v>6250</v>
      </c>
      <c r="J1886" s="43">
        <v>1.38</v>
      </c>
      <c r="K1886" s="43">
        <v>99.23</v>
      </c>
      <c r="L1886" s="56">
        <v>20.2</v>
      </c>
      <c r="M1886" s="35">
        <v>4.923</v>
      </c>
      <c r="N1886" s="43"/>
      <c r="O1886" s="57"/>
      <c r="P1886" s="57">
        <v>4.9000000000000004</v>
      </c>
      <c r="Q1886" s="57"/>
      <c r="R1886" s="57">
        <v>5.5</v>
      </c>
      <c r="S1886" s="24" t="s">
        <v>5371</v>
      </c>
      <c r="T1886" s="26"/>
      <c r="U1886" s="24" t="s">
        <v>867</v>
      </c>
      <c r="V1886" s="58"/>
      <c r="W1886" s="58"/>
      <c r="X1886" s="26">
        <v>0</v>
      </c>
      <c r="Y1886" s="26">
        <v>0</v>
      </c>
      <c r="Z1886" s="26">
        <v>1</v>
      </c>
      <c r="AA1886" s="26"/>
      <c r="AB1886" s="58"/>
      <c r="AC1886" s="24"/>
      <c r="AD1886" s="26">
        <v>48</v>
      </c>
      <c r="AE1886" s="26">
        <v>17</v>
      </c>
      <c r="AF1886" s="26"/>
      <c r="AG1886" s="26"/>
      <c r="AH1886" s="26"/>
      <c r="AI1886" s="26"/>
      <c r="AJ1886" s="26"/>
      <c r="AK1886" s="24" t="s">
        <v>290</v>
      </c>
      <c r="AL1886" s="24" t="s">
        <v>4792</v>
      </c>
      <c r="AM1886" s="26"/>
      <c r="AN1886" s="26"/>
      <c r="AO1886" s="26"/>
      <c r="AP1886" s="26"/>
      <c r="AQ1886" s="26"/>
      <c r="AR1886" s="26" t="s">
        <v>129</v>
      </c>
      <c r="AS1886" s="26"/>
      <c r="AT1886" s="26"/>
      <c r="AU1886" s="26" t="s">
        <v>128</v>
      </c>
      <c r="AV1886" s="26" t="s">
        <v>128</v>
      </c>
      <c r="AW1886" s="26" t="s">
        <v>128</v>
      </c>
      <c r="AX1886" s="26" t="s">
        <v>129</v>
      </c>
      <c r="AY1886" s="26"/>
      <c r="AZ1886" s="26" t="s">
        <v>4791</v>
      </c>
      <c r="BA1886" s="41"/>
    </row>
    <row r="1887" spans="1:53" ht="16.05" customHeight="1" x14ac:dyDescent="0.3">
      <c r="A1887" s="26">
        <v>2017</v>
      </c>
      <c r="B1887" s="24" t="s">
        <v>130</v>
      </c>
      <c r="C1887" s="24" t="s">
        <v>131</v>
      </c>
      <c r="D1887" s="24" t="s">
        <v>2514</v>
      </c>
      <c r="E1887" s="25">
        <v>42930</v>
      </c>
      <c r="F1887" s="38">
        <v>0.737102662037037</v>
      </c>
      <c r="G1887" s="22">
        <v>42931</v>
      </c>
      <c r="H1887" s="37">
        <v>7.0439814814814816E-2</v>
      </c>
      <c r="I1887" s="34" t="s">
        <v>6250</v>
      </c>
      <c r="J1887" s="26">
        <v>24.798999999999999</v>
      </c>
      <c r="K1887" s="26">
        <v>107.348</v>
      </c>
      <c r="L1887" s="26">
        <v>0</v>
      </c>
      <c r="M1887" s="43">
        <v>3.9670000000000001</v>
      </c>
      <c r="N1887" s="43"/>
      <c r="O1887" s="57"/>
      <c r="P1887" s="57">
        <v>4.2</v>
      </c>
      <c r="Q1887" s="57">
        <v>2.8</v>
      </c>
      <c r="R1887" s="57">
        <v>4</v>
      </c>
      <c r="S1887" s="24" t="s">
        <v>6046</v>
      </c>
      <c r="T1887" s="26" t="s">
        <v>497</v>
      </c>
      <c r="U1887" s="24" t="s">
        <v>867</v>
      </c>
      <c r="V1887" s="41"/>
      <c r="W1887" s="41"/>
      <c r="X1887" s="26">
        <v>0</v>
      </c>
      <c r="Y1887" s="26">
        <v>0</v>
      </c>
      <c r="Z1887" s="26">
        <v>0</v>
      </c>
      <c r="AA1887" s="26"/>
      <c r="AB1887" s="41"/>
      <c r="AC1887" s="41"/>
      <c r="AD1887" s="26">
        <v>10</v>
      </c>
      <c r="AE1887" s="26"/>
      <c r="AF1887" s="41"/>
      <c r="AG1887" s="26"/>
      <c r="AH1887" s="26"/>
      <c r="AI1887" s="26"/>
      <c r="AJ1887" s="26"/>
      <c r="AK1887" s="41"/>
      <c r="AL1887" s="24"/>
      <c r="AM1887" s="41"/>
      <c r="AN1887" s="41"/>
      <c r="AO1887" s="41"/>
      <c r="AP1887" s="41"/>
      <c r="AQ1887" s="41"/>
      <c r="AR1887" s="26" t="s">
        <v>129</v>
      </c>
      <c r="AS1887" s="26"/>
      <c r="AT1887" s="26"/>
      <c r="AU1887" s="26" t="s">
        <v>128</v>
      </c>
      <c r="AV1887" s="26" t="s">
        <v>128</v>
      </c>
      <c r="AW1887" s="26" t="s">
        <v>128</v>
      </c>
      <c r="AX1887" s="26" t="s">
        <v>129</v>
      </c>
      <c r="AY1887" s="26"/>
      <c r="AZ1887" s="26" t="s">
        <v>5097</v>
      </c>
      <c r="BA1887" s="41"/>
    </row>
    <row r="1888" spans="1:53" ht="16.05" customHeight="1" x14ac:dyDescent="0.3">
      <c r="A1888" s="23">
        <v>2017</v>
      </c>
      <c r="B1888" s="24" t="s">
        <v>159</v>
      </c>
      <c r="C1888" s="24" t="s">
        <v>308</v>
      </c>
      <c r="D1888" s="24" t="s">
        <v>4793</v>
      </c>
      <c r="E1888" s="25">
        <v>42931</v>
      </c>
      <c r="F1888" s="38">
        <v>0.85437615740740736</v>
      </c>
      <c r="G1888" s="22">
        <v>42931</v>
      </c>
      <c r="H1888" s="37">
        <v>0.979375</v>
      </c>
      <c r="I1888" s="34" t="s">
        <v>6250</v>
      </c>
      <c r="J1888" s="43">
        <v>34.86</v>
      </c>
      <c r="K1888" s="43">
        <v>25.25</v>
      </c>
      <c r="L1888" s="56">
        <v>21.5</v>
      </c>
      <c r="M1888" s="35">
        <v>5.468</v>
      </c>
      <c r="N1888" s="43">
        <v>5.0999999999999996</v>
      </c>
      <c r="O1888" s="57"/>
      <c r="P1888" s="57">
        <v>5.3</v>
      </c>
      <c r="Q1888" s="57"/>
      <c r="R1888" s="57">
        <v>5.3</v>
      </c>
      <c r="S1888" s="24" t="s">
        <v>5602</v>
      </c>
      <c r="T1888" s="26" t="s">
        <v>497</v>
      </c>
      <c r="U1888" s="24" t="s">
        <v>867</v>
      </c>
      <c r="V1888" s="58"/>
      <c r="W1888" s="58"/>
      <c r="X1888" s="26">
        <v>0</v>
      </c>
      <c r="Y1888" s="26">
        <v>0</v>
      </c>
      <c r="Z1888" s="26">
        <v>0</v>
      </c>
      <c r="AA1888" s="26">
        <v>0</v>
      </c>
      <c r="AB1888" s="58"/>
      <c r="AC1888" s="24"/>
      <c r="AD1888" s="26">
        <v>1</v>
      </c>
      <c r="AE1888" s="26">
        <v>0</v>
      </c>
      <c r="AF1888" s="26"/>
      <c r="AG1888" s="26"/>
      <c r="AH1888" s="26"/>
      <c r="AI1888" s="26"/>
      <c r="AJ1888" s="26"/>
      <c r="AK1888" s="24"/>
      <c r="AL1888" s="24"/>
      <c r="AM1888" s="26"/>
      <c r="AN1888" s="26"/>
      <c r="AO1888" s="26"/>
      <c r="AP1888" s="26"/>
      <c r="AQ1888" s="26"/>
      <c r="AR1888" s="26" t="s">
        <v>129</v>
      </c>
      <c r="AS1888" s="26"/>
      <c r="AT1888" s="26"/>
      <c r="AU1888" s="26" t="s">
        <v>128</v>
      </c>
      <c r="AV1888" s="26" t="s">
        <v>128</v>
      </c>
      <c r="AW1888" s="26" t="s">
        <v>128</v>
      </c>
      <c r="AX1888" s="26" t="s">
        <v>129</v>
      </c>
      <c r="AY1888" s="26"/>
      <c r="AZ1888" s="26" t="s">
        <v>4794</v>
      </c>
      <c r="BA1888" s="41"/>
    </row>
    <row r="1889" spans="1:53" ht="16.05" customHeight="1" x14ac:dyDescent="0.3">
      <c r="A1889" s="23">
        <v>2017</v>
      </c>
      <c r="B1889" s="24" t="s">
        <v>130</v>
      </c>
      <c r="C1889" s="24" t="s">
        <v>131</v>
      </c>
      <c r="D1889" s="24" t="s">
        <v>138</v>
      </c>
      <c r="E1889" s="25">
        <v>42932</v>
      </c>
      <c r="F1889" s="38">
        <v>0.95556249999999998</v>
      </c>
      <c r="G1889" s="22">
        <v>42933</v>
      </c>
      <c r="H1889" s="37">
        <v>0.28890046296296296</v>
      </c>
      <c r="I1889" s="34" t="s">
        <v>6250</v>
      </c>
      <c r="J1889" s="43">
        <v>32.340000000000003</v>
      </c>
      <c r="K1889" s="43">
        <v>105.46</v>
      </c>
      <c r="L1889" s="56">
        <v>14.1</v>
      </c>
      <c r="M1889" s="35">
        <v>4.7270000000000003</v>
      </c>
      <c r="N1889" s="43"/>
      <c r="O1889" s="57"/>
      <c r="P1889" s="57">
        <v>4.9000000000000004</v>
      </c>
      <c r="Q1889" s="57"/>
      <c r="R1889" s="57">
        <v>4.9000000000000004</v>
      </c>
      <c r="S1889" s="24" t="s">
        <v>5565</v>
      </c>
      <c r="T1889" s="26"/>
      <c r="U1889" s="24" t="s">
        <v>867</v>
      </c>
      <c r="V1889" s="58"/>
      <c r="W1889" s="58"/>
      <c r="X1889" s="26">
        <v>0</v>
      </c>
      <c r="Y1889" s="26">
        <v>0</v>
      </c>
      <c r="Z1889" s="26"/>
      <c r="AA1889" s="26"/>
      <c r="AB1889" s="58"/>
      <c r="AC1889" s="24"/>
      <c r="AD1889" s="26">
        <v>49</v>
      </c>
      <c r="AE1889" s="26">
        <v>0</v>
      </c>
      <c r="AF1889" s="26"/>
      <c r="AG1889" s="26"/>
      <c r="AH1889" s="26"/>
      <c r="AI1889" s="26"/>
      <c r="AJ1889" s="26"/>
      <c r="AK1889" s="24"/>
      <c r="AL1889" s="24"/>
      <c r="AM1889" s="26"/>
      <c r="AN1889" s="26"/>
      <c r="AO1889" s="26"/>
      <c r="AP1889" s="26"/>
      <c r="AQ1889" s="26"/>
      <c r="AR1889" s="26" t="s">
        <v>129</v>
      </c>
      <c r="AS1889" s="26"/>
      <c r="AT1889" s="26"/>
      <c r="AU1889" s="26" t="s">
        <v>128</v>
      </c>
      <c r="AV1889" s="26" t="s">
        <v>128</v>
      </c>
      <c r="AW1889" s="26" t="s">
        <v>128</v>
      </c>
      <c r="AX1889" s="26" t="s">
        <v>129</v>
      </c>
      <c r="AY1889" s="26"/>
      <c r="AZ1889" s="26" t="s">
        <v>4795</v>
      </c>
      <c r="BA1889" s="41"/>
    </row>
    <row r="1890" spans="1:53" ht="16.05" customHeight="1" x14ac:dyDescent="0.3">
      <c r="A1890" s="23">
        <v>2017</v>
      </c>
      <c r="B1890" s="24" t="s">
        <v>218</v>
      </c>
      <c r="C1890" s="24" t="s">
        <v>426</v>
      </c>
      <c r="D1890" s="24" t="s">
        <v>2000</v>
      </c>
      <c r="E1890" s="25">
        <v>42934</v>
      </c>
      <c r="F1890" s="38">
        <v>0.24880081018518518</v>
      </c>
      <c r="G1890" s="22">
        <v>42934</v>
      </c>
      <c r="H1890" s="37">
        <v>0.54046296296296303</v>
      </c>
      <c r="I1890" s="34" t="s">
        <v>6250</v>
      </c>
      <c r="J1890" s="43">
        <v>-7.1079999999999997</v>
      </c>
      <c r="K1890" s="43">
        <v>107.636</v>
      </c>
      <c r="L1890" s="56">
        <v>18.600000000000001</v>
      </c>
      <c r="M1890" s="43">
        <v>4.306</v>
      </c>
      <c r="N1890" s="43"/>
      <c r="O1890" s="57"/>
      <c r="P1890" s="57">
        <v>4.2</v>
      </c>
      <c r="Q1890" s="57"/>
      <c r="R1890" s="57">
        <v>3.7</v>
      </c>
      <c r="S1890" s="67" t="s">
        <v>6056</v>
      </c>
      <c r="T1890" s="26"/>
      <c r="U1890" s="24" t="s">
        <v>867</v>
      </c>
      <c r="V1890" s="58"/>
      <c r="W1890" s="58"/>
      <c r="X1890" s="26">
        <v>0</v>
      </c>
      <c r="Y1890" s="26">
        <v>0</v>
      </c>
      <c r="Z1890" s="26">
        <v>0</v>
      </c>
      <c r="AA1890" s="26"/>
      <c r="AB1890" s="58"/>
      <c r="AC1890" s="24"/>
      <c r="AD1890" s="26">
        <v>47</v>
      </c>
      <c r="AE1890" s="26">
        <v>7</v>
      </c>
      <c r="AF1890" s="26"/>
      <c r="AG1890" s="26"/>
      <c r="AH1890" s="26"/>
      <c r="AI1890" s="26"/>
      <c r="AJ1890" s="26"/>
      <c r="AK1890" s="24"/>
      <c r="AL1890" s="24"/>
      <c r="AM1890" s="26"/>
      <c r="AN1890" s="26"/>
      <c r="AO1890" s="26"/>
      <c r="AP1890" s="26"/>
      <c r="AQ1890" s="26"/>
      <c r="AR1890" s="26" t="s">
        <v>129</v>
      </c>
      <c r="AS1890" s="26"/>
      <c r="AT1890" s="26"/>
      <c r="AU1890" s="26" t="s">
        <v>128</v>
      </c>
      <c r="AV1890" s="26" t="s">
        <v>128</v>
      </c>
      <c r="AW1890" s="26" t="s">
        <v>128</v>
      </c>
      <c r="AX1890" s="26" t="s">
        <v>129</v>
      </c>
      <c r="AY1890" s="26"/>
      <c r="AZ1890" s="26" t="s">
        <v>4796</v>
      </c>
      <c r="BA1890" s="41"/>
    </row>
    <row r="1891" spans="1:53" ht="15.6" customHeight="1" x14ac:dyDescent="0.3">
      <c r="A1891" s="23">
        <v>2017</v>
      </c>
      <c r="B1891" s="24" t="s">
        <v>130</v>
      </c>
      <c r="C1891" s="24" t="s">
        <v>131</v>
      </c>
      <c r="D1891" s="24" t="s">
        <v>417</v>
      </c>
      <c r="E1891" s="25">
        <v>42938</v>
      </c>
      <c r="F1891" s="38">
        <v>0.96778356481481476</v>
      </c>
      <c r="G1891" s="22">
        <v>42939</v>
      </c>
      <c r="H1891" s="37">
        <v>0.30111111111111111</v>
      </c>
      <c r="I1891" s="34" t="s">
        <v>6250</v>
      </c>
      <c r="J1891" s="43">
        <v>45.25</v>
      </c>
      <c r="K1891" s="43">
        <v>124.69</v>
      </c>
      <c r="L1891" s="56">
        <v>12.1</v>
      </c>
      <c r="M1891" s="35">
        <v>5.0010000000000003</v>
      </c>
      <c r="N1891" s="43"/>
      <c r="O1891" s="57"/>
      <c r="P1891" s="57">
        <v>4.9000000000000004</v>
      </c>
      <c r="Q1891" s="57"/>
      <c r="R1891" s="57">
        <v>4.9000000000000004</v>
      </c>
      <c r="S1891" s="67" t="s">
        <v>5496</v>
      </c>
      <c r="T1891" s="26"/>
      <c r="U1891" s="24" t="s">
        <v>867</v>
      </c>
      <c r="V1891" s="58"/>
      <c r="W1891" s="58"/>
      <c r="X1891" s="26">
        <v>0</v>
      </c>
      <c r="Y1891" s="26">
        <v>0</v>
      </c>
      <c r="Z1891" s="26">
        <v>1</v>
      </c>
      <c r="AA1891" s="26">
        <v>400</v>
      </c>
      <c r="AB1891" s="58"/>
      <c r="AC1891" s="24"/>
      <c r="AD1891" s="26">
        <v>6512</v>
      </c>
      <c r="AE1891" s="26">
        <v>69</v>
      </c>
      <c r="AF1891" s="26"/>
      <c r="AG1891" s="26"/>
      <c r="AH1891" s="26"/>
      <c r="AI1891" s="26"/>
      <c r="AJ1891" s="26"/>
      <c r="AK1891" s="24"/>
      <c r="AL1891" s="24"/>
      <c r="AM1891" s="26"/>
      <c r="AN1891" s="26"/>
      <c r="AO1891" s="26"/>
      <c r="AP1891" s="26"/>
      <c r="AQ1891" s="26"/>
      <c r="AR1891" s="26" t="s">
        <v>129</v>
      </c>
      <c r="AS1891" s="26"/>
      <c r="AT1891" s="26"/>
      <c r="AU1891" s="26" t="s">
        <v>128</v>
      </c>
      <c r="AV1891" s="26" t="s">
        <v>128</v>
      </c>
      <c r="AW1891" s="26" t="s">
        <v>128</v>
      </c>
      <c r="AX1891" s="26" t="s">
        <v>129</v>
      </c>
      <c r="AY1891" s="26"/>
      <c r="AZ1891" s="26" t="s">
        <v>4797</v>
      </c>
      <c r="BA1891" s="41"/>
    </row>
    <row r="1892" spans="1:53" ht="16.05" customHeight="1" x14ac:dyDescent="0.3">
      <c r="A1892" s="23">
        <v>2017</v>
      </c>
      <c r="B1892" s="27" t="s">
        <v>187</v>
      </c>
      <c r="C1892" s="27" t="s">
        <v>188</v>
      </c>
      <c r="D1892" s="27" t="s">
        <v>3392</v>
      </c>
      <c r="E1892" s="28">
        <v>42939</v>
      </c>
      <c r="F1892" s="36">
        <v>0.73071759259259261</v>
      </c>
      <c r="G1892" s="22">
        <v>42939</v>
      </c>
      <c r="H1892" s="37">
        <v>0.91821759259259261</v>
      </c>
      <c r="I1892" s="34" t="s">
        <v>6250</v>
      </c>
      <c r="J1892" s="35">
        <v>30.181999999999999</v>
      </c>
      <c r="K1892" s="35">
        <v>57.616</v>
      </c>
      <c r="L1892" s="42">
        <v>10</v>
      </c>
      <c r="M1892" s="35">
        <v>5.2439999999999998</v>
      </c>
      <c r="N1892" s="43">
        <v>5</v>
      </c>
      <c r="O1892" s="44"/>
      <c r="P1892" s="44">
        <v>5</v>
      </c>
      <c r="Q1892" s="44"/>
      <c r="R1892" s="44"/>
      <c r="S1892" s="67" t="s">
        <v>5603</v>
      </c>
      <c r="T1892" s="23" t="s">
        <v>582</v>
      </c>
      <c r="U1892" s="27"/>
      <c r="V1892" s="46"/>
      <c r="W1892" s="47"/>
      <c r="X1892" s="23">
        <v>0</v>
      </c>
      <c r="Y1892" s="23">
        <v>0</v>
      </c>
      <c r="Z1892" s="23">
        <v>0</v>
      </c>
      <c r="AA1892" s="23"/>
      <c r="AB1892" s="47"/>
      <c r="AC1892" s="27"/>
      <c r="AD1892" s="23"/>
      <c r="AE1892" s="23" t="s">
        <v>232</v>
      </c>
      <c r="AF1892" s="66"/>
      <c r="AG1892" s="23" t="s">
        <v>129</v>
      </c>
      <c r="AH1892" s="23"/>
      <c r="AI1892" s="23"/>
      <c r="AJ1892" s="23" t="s">
        <v>43</v>
      </c>
      <c r="AK1892" s="27" t="s">
        <v>100</v>
      </c>
      <c r="AL1892" s="27"/>
      <c r="AM1892" s="23"/>
      <c r="AN1892" s="23"/>
      <c r="AO1892" s="23"/>
      <c r="AP1892" s="23"/>
      <c r="AQ1892" s="23"/>
      <c r="AR1892" s="23"/>
      <c r="AS1892" s="23" t="s">
        <v>129</v>
      </c>
      <c r="AT1892" s="23"/>
      <c r="AU1892" s="23" t="s">
        <v>128</v>
      </c>
      <c r="AV1892" s="23" t="s">
        <v>128</v>
      </c>
      <c r="AW1892" s="23" t="s">
        <v>128</v>
      </c>
      <c r="AX1892" s="23" t="s">
        <v>129</v>
      </c>
      <c r="AY1892" s="23"/>
      <c r="AZ1892" s="23" t="s">
        <v>3393</v>
      </c>
      <c r="BA1892" s="65" t="s">
        <v>3394</v>
      </c>
    </row>
    <row r="1893" spans="1:53" ht="16.05" customHeight="1" x14ac:dyDescent="0.3">
      <c r="A1893" s="23">
        <v>2017</v>
      </c>
      <c r="B1893" s="27" t="s">
        <v>187</v>
      </c>
      <c r="C1893" s="27" t="s">
        <v>188</v>
      </c>
      <c r="D1893" s="27" t="s">
        <v>1140</v>
      </c>
      <c r="E1893" s="28">
        <v>42944</v>
      </c>
      <c r="F1893" s="36">
        <v>4.4664351851851851E-2</v>
      </c>
      <c r="G1893" s="22">
        <v>42944</v>
      </c>
      <c r="H1893" s="37">
        <v>0.23216435185185183</v>
      </c>
      <c r="I1893" s="34" t="s">
        <v>6250</v>
      </c>
      <c r="J1893" s="35">
        <v>33.942</v>
      </c>
      <c r="K1893" s="35">
        <v>48.381</v>
      </c>
      <c r="L1893" s="42">
        <v>10</v>
      </c>
      <c r="M1893" s="43">
        <v>4.57</v>
      </c>
      <c r="N1893" s="35"/>
      <c r="O1893" s="44"/>
      <c r="P1893" s="44">
        <v>4.7</v>
      </c>
      <c r="Q1893" s="57">
        <v>3.7</v>
      </c>
      <c r="R1893" s="44"/>
      <c r="S1893" s="67" t="s">
        <v>6057</v>
      </c>
      <c r="T1893" s="23" t="s">
        <v>139</v>
      </c>
      <c r="U1893" s="27"/>
      <c r="V1893" s="46"/>
      <c r="W1893" s="47"/>
      <c r="X1893" s="23"/>
      <c r="Y1893" s="23"/>
      <c r="Z1893" s="50" t="s">
        <v>3395</v>
      </c>
      <c r="AA1893" s="23"/>
      <c r="AB1893" s="47"/>
      <c r="AC1893" s="27"/>
      <c r="AD1893" s="23" t="s">
        <v>232</v>
      </c>
      <c r="AE1893" s="23"/>
      <c r="AF1893" s="66"/>
      <c r="AG1893" s="23"/>
      <c r="AH1893" s="23"/>
      <c r="AI1893" s="23"/>
      <c r="AJ1893" s="23" t="s">
        <v>43</v>
      </c>
      <c r="AK1893" s="27"/>
      <c r="AL1893" s="27"/>
      <c r="AM1893" s="23"/>
      <c r="AN1893" s="23"/>
      <c r="AO1893" s="23"/>
      <c r="AP1893" s="23"/>
      <c r="AQ1893" s="23"/>
      <c r="AR1893" s="23"/>
      <c r="AS1893" s="23" t="s">
        <v>129</v>
      </c>
      <c r="AT1893" s="23"/>
      <c r="AU1893" s="23" t="s">
        <v>128</v>
      </c>
      <c r="AV1893" s="23" t="s">
        <v>128</v>
      </c>
      <c r="AW1893" s="23" t="s">
        <v>128</v>
      </c>
      <c r="AX1893" s="23" t="s">
        <v>129</v>
      </c>
      <c r="AY1893" s="23"/>
      <c r="AZ1893" s="23" t="s">
        <v>3396</v>
      </c>
      <c r="BA1893" s="65" t="s">
        <v>3397</v>
      </c>
    </row>
    <row r="1894" spans="1:53" ht="16.05" customHeight="1" x14ac:dyDescent="0.3">
      <c r="A1894" s="23">
        <v>2017</v>
      </c>
      <c r="B1894" s="27" t="s">
        <v>187</v>
      </c>
      <c r="C1894" s="27" t="s">
        <v>188</v>
      </c>
      <c r="D1894" s="27" t="s">
        <v>3398</v>
      </c>
      <c r="E1894" s="28">
        <v>42946</v>
      </c>
      <c r="F1894" s="36">
        <v>0.65115740740740746</v>
      </c>
      <c r="G1894" s="22">
        <v>42946</v>
      </c>
      <c r="H1894" s="37">
        <v>0.83865740740740735</v>
      </c>
      <c r="I1894" s="34" t="s">
        <v>6250</v>
      </c>
      <c r="J1894" s="35">
        <v>31.815999999999999</v>
      </c>
      <c r="K1894" s="35">
        <v>50.597000000000001</v>
      </c>
      <c r="L1894" s="42">
        <v>10</v>
      </c>
      <c r="M1894" s="35">
        <v>5.07</v>
      </c>
      <c r="N1894" s="35"/>
      <c r="O1894" s="44"/>
      <c r="P1894" s="44">
        <v>5</v>
      </c>
      <c r="Q1894" s="44"/>
      <c r="R1894" s="44"/>
      <c r="S1894" s="45" t="s">
        <v>5349</v>
      </c>
      <c r="T1894" s="23" t="s">
        <v>497</v>
      </c>
      <c r="U1894" s="27"/>
      <c r="V1894" s="46"/>
      <c r="W1894" s="47"/>
      <c r="X1894" s="23"/>
      <c r="Y1894" s="23"/>
      <c r="Z1894" s="23">
        <v>25</v>
      </c>
      <c r="AA1894" s="23"/>
      <c r="AB1894" s="47"/>
      <c r="AC1894" s="27"/>
      <c r="AD1894" s="23">
        <v>100</v>
      </c>
      <c r="AE1894" s="23"/>
      <c r="AF1894" s="66"/>
      <c r="AG1894" s="23" t="s">
        <v>129</v>
      </c>
      <c r="AH1894" s="23" t="s">
        <v>129</v>
      </c>
      <c r="AI1894" s="23"/>
      <c r="AJ1894" s="23"/>
      <c r="AK1894" s="27"/>
      <c r="AL1894" s="27"/>
      <c r="AM1894" s="23"/>
      <c r="AN1894" s="23"/>
      <c r="AO1894" s="23"/>
      <c r="AP1894" s="23"/>
      <c r="AQ1894" s="23"/>
      <c r="AR1894" s="23"/>
      <c r="AS1894" s="23" t="s">
        <v>129</v>
      </c>
      <c r="AT1894" s="23"/>
      <c r="AU1894" s="23" t="s">
        <v>128</v>
      </c>
      <c r="AV1894" s="23" t="s">
        <v>128</v>
      </c>
      <c r="AW1894" s="23" t="s">
        <v>128</v>
      </c>
      <c r="AX1894" s="23" t="s">
        <v>129</v>
      </c>
      <c r="AY1894" s="23"/>
      <c r="AZ1894" s="23" t="s">
        <v>3399</v>
      </c>
      <c r="BA1894" s="65" t="s">
        <v>3400</v>
      </c>
    </row>
    <row r="1895" spans="1:53" ht="16.05" customHeight="1" x14ac:dyDescent="0.3">
      <c r="A1895" s="23">
        <v>2017</v>
      </c>
      <c r="B1895" s="24" t="s">
        <v>1095</v>
      </c>
      <c r="C1895" s="24" t="s">
        <v>1096</v>
      </c>
      <c r="D1895" s="24" t="s">
        <v>1629</v>
      </c>
      <c r="E1895" s="25">
        <v>42949</v>
      </c>
      <c r="F1895" s="38">
        <v>0.30227662037037034</v>
      </c>
      <c r="G1895" s="22">
        <v>42949</v>
      </c>
      <c r="H1895" s="37">
        <v>0.17728009259259259</v>
      </c>
      <c r="I1895" s="34" t="s">
        <v>6250</v>
      </c>
      <c r="J1895" s="43">
        <v>-33.17</v>
      </c>
      <c r="K1895" s="43">
        <v>-70.58</v>
      </c>
      <c r="L1895" s="56">
        <v>95.8</v>
      </c>
      <c r="M1895" s="35">
        <v>5.399</v>
      </c>
      <c r="N1895" s="43">
        <v>5.5</v>
      </c>
      <c r="O1895" s="57"/>
      <c r="P1895" s="57">
        <v>5.7</v>
      </c>
      <c r="Q1895" s="57"/>
      <c r="R1895" s="57">
        <v>5.5</v>
      </c>
      <c r="S1895" s="67" t="s">
        <v>5604</v>
      </c>
      <c r="T1895" s="26" t="s">
        <v>139</v>
      </c>
      <c r="U1895" s="24" t="s">
        <v>867</v>
      </c>
      <c r="V1895" s="58"/>
      <c r="W1895" s="58"/>
      <c r="X1895" s="26">
        <v>1</v>
      </c>
      <c r="Y1895" s="26">
        <v>0</v>
      </c>
      <c r="Z1895" s="26">
        <v>0</v>
      </c>
      <c r="AA1895" s="26"/>
      <c r="AB1895" s="58"/>
      <c r="AC1895" s="24" t="s">
        <v>5670</v>
      </c>
      <c r="AD1895" s="26">
        <v>0</v>
      </c>
      <c r="AE1895" s="26">
        <v>0</v>
      </c>
      <c r="AF1895" s="26"/>
      <c r="AG1895" s="26"/>
      <c r="AH1895" s="26"/>
      <c r="AI1895" s="26"/>
      <c r="AJ1895" s="26"/>
      <c r="AK1895" s="24"/>
      <c r="AL1895" s="24"/>
      <c r="AM1895" s="26"/>
      <c r="AN1895" s="26"/>
      <c r="AO1895" s="26"/>
      <c r="AP1895" s="26"/>
      <c r="AQ1895" s="26"/>
      <c r="AR1895" s="26" t="s">
        <v>129</v>
      </c>
      <c r="AS1895" s="26"/>
      <c r="AT1895" s="26"/>
      <c r="AU1895" s="26" t="s">
        <v>128</v>
      </c>
      <c r="AV1895" s="26" t="s">
        <v>128</v>
      </c>
      <c r="AW1895" s="26" t="s">
        <v>128</v>
      </c>
      <c r="AX1895" s="26" t="s">
        <v>129</v>
      </c>
      <c r="AY1895" s="26"/>
      <c r="AZ1895" s="26" t="s">
        <v>4798</v>
      </c>
      <c r="BA1895" s="39" t="s">
        <v>5671</v>
      </c>
    </row>
    <row r="1896" spans="1:53" ht="16.05" customHeight="1" x14ac:dyDescent="0.3">
      <c r="A1896" s="23">
        <v>2017</v>
      </c>
      <c r="B1896" s="24" t="s">
        <v>130</v>
      </c>
      <c r="C1896" s="24" t="s">
        <v>131</v>
      </c>
      <c r="D1896" s="24" t="s">
        <v>2931</v>
      </c>
      <c r="E1896" s="25">
        <v>42952</v>
      </c>
      <c r="F1896" s="38">
        <v>0.16800289351851852</v>
      </c>
      <c r="G1896" s="22">
        <v>42952</v>
      </c>
      <c r="H1896" s="37">
        <v>0.50133101851851858</v>
      </c>
      <c r="I1896" s="34" t="s">
        <v>6250</v>
      </c>
      <c r="J1896" s="43">
        <v>26.693000000000001</v>
      </c>
      <c r="K1896" s="43">
        <v>108.95099999999999</v>
      </c>
      <c r="L1896" s="56">
        <v>0</v>
      </c>
      <c r="M1896" s="43">
        <v>4.5030000000000001</v>
      </c>
      <c r="N1896" s="43"/>
      <c r="O1896" s="57"/>
      <c r="P1896" s="57">
        <v>4.4000000000000004</v>
      </c>
      <c r="Q1896" s="57">
        <v>3.6</v>
      </c>
      <c r="R1896" s="57">
        <v>3.3</v>
      </c>
      <c r="S1896" s="67" t="s">
        <v>6052</v>
      </c>
      <c r="T1896" s="26"/>
      <c r="U1896" s="24" t="s">
        <v>867</v>
      </c>
      <c r="V1896" s="58"/>
      <c r="W1896" s="58"/>
      <c r="X1896" s="26">
        <v>0</v>
      </c>
      <c r="Y1896" s="26">
        <v>0</v>
      </c>
      <c r="Z1896" s="26">
        <v>0</v>
      </c>
      <c r="AA1896" s="26">
        <v>0</v>
      </c>
      <c r="AB1896" s="58"/>
      <c r="AC1896" s="24"/>
      <c r="AD1896" s="26">
        <v>10</v>
      </c>
      <c r="AE1896" s="26">
        <v>0</v>
      </c>
      <c r="AF1896" s="26"/>
      <c r="AG1896" s="26"/>
      <c r="AH1896" s="26"/>
      <c r="AI1896" s="26"/>
      <c r="AJ1896" s="26"/>
      <c r="AK1896" s="24"/>
      <c r="AL1896" s="24"/>
      <c r="AM1896" s="26"/>
      <c r="AN1896" s="26"/>
      <c r="AO1896" s="26"/>
      <c r="AP1896" s="26"/>
      <c r="AQ1896" s="26"/>
      <c r="AR1896" s="26" t="s">
        <v>129</v>
      </c>
      <c r="AS1896" s="26"/>
      <c r="AT1896" s="26"/>
      <c r="AU1896" s="26" t="s">
        <v>128</v>
      </c>
      <c r="AV1896" s="26" t="s">
        <v>128</v>
      </c>
      <c r="AW1896" s="26" t="s">
        <v>128</v>
      </c>
      <c r="AX1896" s="26" t="s">
        <v>129</v>
      </c>
      <c r="AY1896" s="26"/>
      <c r="AZ1896" s="26" t="s">
        <v>4799</v>
      </c>
      <c r="BA1896" s="41"/>
    </row>
    <row r="1897" spans="1:53" ht="16.05" customHeight="1" x14ac:dyDescent="0.3">
      <c r="A1897" s="23">
        <v>2017</v>
      </c>
      <c r="B1897" s="24" t="s">
        <v>218</v>
      </c>
      <c r="C1897" s="24" t="s">
        <v>481</v>
      </c>
      <c r="D1897" s="24" t="s">
        <v>4800</v>
      </c>
      <c r="E1897" s="25">
        <v>42952</v>
      </c>
      <c r="F1897" s="38">
        <v>0.31896990740740744</v>
      </c>
      <c r="G1897" s="22">
        <v>42952</v>
      </c>
      <c r="H1897" s="37">
        <v>0.65230324074074075</v>
      </c>
      <c r="I1897" s="34" t="s">
        <v>6250</v>
      </c>
      <c r="J1897" s="43">
        <v>7.88</v>
      </c>
      <c r="K1897" s="43">
        <v>125.05</v>
      </c>
      <c r="L1897" s="56">
        <v>19.5</v>
      </c>
      <c r="M1897" s="35">
        <v>5.2279999999999998</v>
      </c>
      <c r="N1897" s="43"/>
      <c r="O1897" s="57"/>
      <c r="P1897" s="57">
        <v>5.0999999999999996</v>
      </c>
      <c r="Q1897" s="57"/>
      <c r="R1897" s="57">
        <v>5</v>
      </c>
      <c r="S1897" s="67" t="s">
        <v>5344</v>
      </c>
      <c r="T1897" s="26" t="s">
        <v>139</v>
      </c>
      <c r="U1897" s="24" t="s">
        <v>867</v>
      </c>
      <c r="V1897" s="58"/>
      <c r="W1897" s="58"/>
      <c r="X1897" s="26">
        <v>0</v>
      </c>
      <c r="Y1897" s="26">
        <v>0</v>
      </c>
      <c r="Z1897" s="26">
        <v>2</v>
      </c>
      <c r="AA1897" s="26">
        <v>8</v>
      </c>
      <c r="AB1897" s="58"/>
      <c r="AC1897" s="24"/>
      <c r="AD1897" s="26">
        <v>71</v>
      </c>
      <c r="AE1897" s="26"/>
      <c r="AF1897" s="26"/>
      <c r="AG1897" s="26"/>
      <c r="AH1897" s="26"/>
      <c r="AI1897" s="26"/>
      <c r="AJ1897" s="26"/>
      <c r="AK1897" s="24"/>
      <c r="AL1897" s="24"/>
      <c r="AM1897" s="26"/>
      <c r="AN1897" s="26"/>
      <c r="AO1897" s="26"/>
      <c r="AP1897" s="26"/>
      <c r="AQ1897" s="26"/>
      <c r="AR1897" s="26" t="s">
        <v>129</v>
      </c>
      <c r="AS1897" s="26"/>
      <c r="AT1897" s="26"/>
      <c r="AU1897" s="26" t="s">
        <v>128</v>
      </c>
      <c r="AV1897" s="26" t="s">
        <v>128</v>
      </c>
      <c r="AW1897" s="26" t="s">
        <v>128</v>
      </c>
      <c r="AX1897" s="26" t="s">
        <v>129</v>
      </c>
      <c r="AY1897" s="26"/>
      <c r="AZ1897" s="26" t="s">
        <v>4801</v>
      </c>
      <c r="BA1897" s="41"/>
    </row>
    <row r="1898" spans="1:53" ht="16.05" customHeight="1" x14ac:dyDescent="0.3">
      <c r="A1898" s="23">
        <v>2017</v>
      </c>
      <c r="B1898" s="24" t="s">
        <v>123</v>
      </c>
      <c r="C1898" s="24" t="s">
        <v>124</v>
      </c>
      <c r="D1898" s="24" t="s">
        <v>4802</v>
      </c>
      <c r="E1898" s="25">
        <v>42955</v>
      </c>
      <c r="F1898" s="38">
        <v>0.32110185185185186</v>
      </c>
      <c r="G1898" s="22">
        <v>42955</v>
      </c>
      <c r="H1898" s="37">
        <v>0.44609953703703703</v>
      </c>
      <c r="I1898" s="34" t="s">
        <v>6250</v>
      </c>
      <c r="J1898" s="43">
        <v>36.869999999999997</v>
      </c>
      <c r="K1898" s="43">
        <v>27.72</v>
      </c>
      <c r="L1898" s="56">
        <v>12</v>
      </c>
      <c r="M1898" s="35">
        <v>5.3540000000000001</v>
      </c>
      <c r="N1898" s="43"/>
      <c r="O1898" s="57"/>
      <c r="P1898" s="57">
        <v>5.0999999999999996</v>
      </c>
      <c r="Q1898" s="57"/>
      <c r="R1898" s="57">
        <v>5.2</v>
      </c>
      <c r="S1898" s="67" t="s">
        <v>5313</v>
      </c>
      <c r="T1898" s="26"/>
      <c r="U1898" s="24" t="s">
        <v>867</v>
      </c>
      <c r="V1898" s="58"/>
      <c r="W1898" s="58"/>
      <c r="X1898" s="26">
        <v>0</v>
      </c>
      <c r="Y1898" s="26">
        <v>0</v>
      </c>
      <c r="Z1898" s="26">
        <v>0</v>
      </c>
      <c r="AA1898" s="26"/>
      <c r="AB1898" s="58"/>
      <c r="AC1898" s="24"/>
      <c r="AD1898" s="26">
        <v>2</v>
      </c>
      <c r="AE1898" s="26">
        <v>0</v>
      </c>
      <c r="AF1898" s="26"/>
      <c r="AG1898" s="26"/>
      <c r="AH1898" s="26"/>
      <c r="AI1898" s="26"/>
      <c r="AJ1898" s="26"/>
      <c r="AK1898" s="24" t="s">
        <v>290</v>
      </c>
      <c r="AL1898" s="24" t="s">
        <v>4804</v>
      </c>
      <c r="AM1898" s="26"/>
      <c r="AN1898" s="26"/>
      <c r="AO1898" s="26"/>
      <c r="AP1898" s="26"/>
      <c r="AQ1898" s="26"/>
      <c r="AR1898" s="26" t="s">
        <v>129</v>
      </c>
      <c r="AS1898" s="26"/>
      <c r="AT1898" s="26"/>
      <c r="AU1898" s="26" t="s">
        <v>128</v>
      </c>
      <c r="AV1898" s="26" t="s">
        <v>128</v>
      </c>
      <c r="AW1898" s="26" t="s">
        <v>128</v>
      </c>
      <c r="AX1898" s="26" t="s">
        <v>129</v>
      </c>
      <c r="AY1898" s="26"/>
      <c r="AZ1898" s="26" t="s">
        <v>4803</v>
      </c>
      <c r="BA1898" s="41"/>
    </row>
    <row r="1899" spans="1:53" ht="16.05" customHeight="1" x14ac:dyDescent="0.3">
      <c r="A1899" s="23">
        <v>2017</v>
      </c>
      <c r="B1899" s="24" t="s">
        <v>159</v>
      </c>
      <c r="C1899" s="24" t="s">
        <v>518</v>
      </c>
      <c r="D1899" s="24" t="s">
        <v>4805</v>
      </c>
      <c r="E1899" s="25">
        <v>42956</v>
      </c>
      <c r="F1899" s="38">
        <v>0.48411041666666671</v>
      </c>
      <c r="G1899" s="22">
        <v>42956</v>
      </c>
      <c r="H1899" s="37">
        <v>0.56744212962962959</v>
      </c>
      <c r="I1899" s="34" t="s">
        <v>6250</v>
      </c>
      <c r="J1899" s="43">
        <v>45.313000000000002</v>
      </c>
      <c r="K1899" s="43">
        <v>14.805999999999999</v>
      </c>
      <c r="L1899" s="56">
        <v>0</v>
      </c>
      <c r="M1899" s="43">
        <v>4.101</v>
      </c>
      <c r="N1899" s="43"/>
      <c r="O1899" s="57"/>
      <c r="P1899" s="57"/>
      <c r="Q1899" s="57">
        <v>3</v>
      </c>
      <c r="R1899" s="57">
        <v>4.2</v>
      </c>
      <c r="S1899" s="24" t="s">
        <v>6074</v>
      </c>
      <c r="T1899" s="26" t="s">
        <v>497</v>
      </c>
      <c r="U1899" s="24" t="s">
        <v>867</v>
      </c>
      <c r="V1899" s="58"/>
      <c r="W1899" s="58"/>
      <c r="X1899" s="26">
        <v>0</v>
      </c>
      <c r="Y1899" s="26">
        <v>0</v>
      </c>
      <c r="Z1899" s="26">
        <v>0</v>
      </c>
      <c r="AA1899" s="26">
        <v>0</v>
      </c>
      <c r="AB1899" s="58"/>
      <c r="AC1899" s="24"/>
      <c r="AD1899" s="26">
        <v>2</v>
      </c>
      <c r="AE1899" s="26">
        <v>0</v>
      </c>
      <c r="AF1899" s="26"/>
      <c r="AG1899" s="26"/>
      <c r="AH1899" s="26"/>
      <c r="AI1899" s="26"/>
      <c r="AJ1899" s="26"/>
      <c r="AK1899" s="24" t="s">
        <v>102</v>
      </c>
      <c r="AL1899" s="24"/>
      <c r="AM1899" s="26"/>
      <c r="AN1899" s="26"/>
      <c r="AO1899" s="26"/>
      <c r="AP1899" s="26"/>
      <c r="AQ1899" s="26"/>
      <c r="AR1899" s="26" t="s">
        <v>129</v>
      </c>
      <c r="AS1899" s="26"/>
      <c r="AT1899" s="26"/>
      <c r="AU1899" s="26" t="s">
        <v>128</v>
      </c>
      <c r="AV1899" s="26" t="s">
        <v>128</v>
      </c>
      <c r="AW1899" s="26" t="s">
        <v>128</v>
      </c>
      <c r="AX1899" s="26" t="s">
        <v>129</v>
      </c>
      <c r="AY1899" s="26"/>
      <c r="AZ1899" s="26" t="s">
        <v>4806</v>
      </c>
      <c r="BA1899" s="41"/>
    </row>
    <row r="1900" spans="1:53" ht="16.05" customHeight="1" x14ac:dyDescent="0.3">
      <c r="A1900" s="23">
        <v>2017</v>
      </c>
      <c r="B1900" s="24" t="s">
        <v>130</v>
      </c>
      <c r="C1900" s="24" t="s">
        <v>131</v>
      </c>
      <c r="D1900" s="24" t="s">
        <v>2514</v>
      </c>
      <c r="E1900" s="25">
        <v>42962</v>
      </c>
      <c r="F1900" s="38">
        <v>0.21950011574074071</v>
      </c>
      <c r="G1900" s="22">
        <v>42962</v>
      </c>
      <c r="H1900" s="37">
        <v>0.55283564814814812</v>
      </c>
      <c r="I1900" s="34" t="s">
        <v>6250</v>
      </c>
      <c r="J1900" s="43">
        <v>23.248999999999999</v>
      </c>
      <c r="K1900" s="43">
        <v>106.30800000000001</v>
      </c>
      <c r="L1900" s="56">
        <v>0</v>
      </c>
      <c r="M1900" s="43">
        <v>4.3689999999999998</v>
      </c>
      <c r="N1900" s="43"/>
      <c r="O1900" s="57"/>
      <c r="P1900" s="57"/>
      <c r="Q1900" s="57">
        <v>3.4</v>
      </c>
      <c r="R1900" s="57">
        <v>4</v>
      </c>
      <c r="S1900" s="67" t="s">
        <v>6062</v>
      </c>
      <c r="T1900" s="26"/>
      <c r="U1900" s="24" t="s">
        <v>867</v>
      </c>
      <c r="V1900" s="58"/>
      <c r="W1900" s="58"/>
      <c r="X1900" s="26">
        <v>0</v>
      </c>
      <c r="Y1900" s="26">
        <v>0</v>
      </c>
      <c r="Z1900" s="26">
        <v>0</v>
      </c>
      <c r="AA1900" s="26">
        <v>0</v>
      </c>
      <c r="AB1900" s="58"/>
      <c r="AC1900" s="24"/>
      <c r="AD1900" s="26">
        <v>3</v>
      </c>
      <c r="AE1900" s="26">
        <v>0</v>
      </c>
      <c r="AF1900" s="26"/>
      <c r="AG1900" s="26"/>
      <c r="AH1900" s="26"/>
      <c r="AI1900" s="26"/>
      <c r="AJ1900" s="26"/>
      <c r="AK1900" s="24"/>
      <c r="AL1900" s="24"/>
      <c r="AM1900" s="26"/>
      <c r="AN1900" s="26"/>
      <c r="AO1900" s="26"/>
      <c r="AP1900" s="26"/>
      <c r="AQ1900" s="26"/>
      <c r="AR1900" s="26" t="s">
        <v>129</v>
      </c>
      <c r="AS1900" s="26"/>
      <c r="AT1900" s="26"/>
      <c r="AU1900" s="26" t="s">
        <v>128</v>
      </c>
      <c r="AV1900" s="26" t="s">
        <v>128</v>
      </c>
      <c r="AW1900" s="26" t="s">
        <v>128</v>
      </c>
      <c r="AX1900" s="26" t="s">
        <v>129</v>
      </c>
      <c r="AY1900" s="26"/>
      <c r="AZ1900" s="26" t="s">
        <v>4807</v>
      </c>
      <c r="BA1900" s="41"/>
    </row>
    <row r="1901" spans="1:53" ht="16.05" customHeight="1" x14ac:dyDescent="0.3">
      <c r="A1901" s="26">
        <v>2017</v>
      </c>
      <c r="B1901" s="24" t="s">
        <v>269</v>
      </c>
      <c r="C1901" s="24" t="s">
        <v>270</v>
      </c>
      <c r="D1901" s="24" t="s">
        <v>4975</v>
      </c>
      <c r="E1901" s="25">
        <v>42965</v>
      </c>
      <c r="F1901" s="38">
        <v>3.7424652777777782E-2</v>
      </c>
      <c r="G1901" s="22">
        <v>42964</v>
      </c>
      <c r="H1901" s="37">
        <v>0.82908564814814811</v>
      </c>
      <c r="I1901" s="34" t="s">
        <v>6250</v>
      </c>
      <c r="J1901" s="26">
        <v>-15.4084</v>
      </c>
      <c r="K1901" s="26">
        <v>-71.268699999999995</v>
      </c>
      <c r="L1901" s="26">
        <v>140.9</v>
      </c>
      <c r="M1901" s="43">
        <v>4.101</v>
      </c>
      <c r="N1901" s="43"/>
      <c r="O1901" s="57"/>
      <c r="P1901" s="57">
        <v>4.4000000000000004</v>
      </c>
      <c r="Q1901" s="57">
        <v>3</v>
      </c>
      <c r="R1901" s="57">
        <v>4.5</v>
      </c>
      <c r="S1901" s="24" t="s">
        <v>6074</v>
      </c>
      <c r="T1901" s="26"/>
      <c r="U1901" s="24"/>
      <c r="V1901" s="41"/>
      <c r="W1901" s="41"/>
      <c r="X1901" s="26">
        <v>0</v>
      </c>
      <c r="Y1901" s="26">
        <v>0</v>
      </c>
      <c r="Z1901" s="26">
        <v>0</v>
      </c>
      <c r="AA1901" s="26"/>
      <c r="AB1901" s="41"/>
      <c r="AC1901" s="41"/>
      <c r="AD1901" s="26">
        <v>1</v>
      </c>
      <c r="AE1901" s="26">
        <v>0</v>
      </c>
      <c r="AF1901" s="41"/>
      <c r="AG1901" s="26"/>
      <c r="AH1901" s="26"/>
      <c r="AI1901" s="26"/>
      <c r="AJ1901" s="26"/>
      <c r="AK1901" s="41" t="s">
        <v>5046</v>
      </c>
      <c r="AL1901" s="24" t="s">
        <v>5057</v>
      </c>
      <c r="AM1901" s="41"/>
      <c r="AN1901" s="41"/>
      <c r="AO1901" s="41"/>
      <c r="AP1901" s="41"/>
      <c r="AQ1901" s="41"/>
      <c r="AR1901" s="26" t="s">
        <v>129</v>
      </c>
      <c r="AS1901" s="26"/>
      <c r="AT1901" s="26"/>
      <c r="AU1901" s="26" t="s">
        <v>128</v>
      </c>
      <c r="AV1901" s="26" t="s">
        <v>128</v>
      </c>
      <c r="AW1901" s="26" t="s">
        <v>128</v>
      </c>
      <c r="AX1901" s="26" t="s">
        <v>129</v>
      </c>
      <c r="AY1901" s="26"/>
      <c r="AZ1901" s="26" t="s">
        <v>5056</v>
      </c>
      <c r="BA1901" s="41"/>
    </row>
    <row r="1902" spans="1:53" ht="16.05" customHeight="1" x14ac:dyDescent="0.3">
      <c r="A1902" s="23">
        <v>2017</v>
      </c>
      <c r="B1902" s="24" t="s">
        <v>187</v>
      </c>
      <c r="C1902" s="24" t="s">
        <v>1362</v>
      </c>
      <c r="D1902" s="24" t="s">
        <v>4808</v>
      </c>
      <c r="E1902" s="25">
        <v>42965</v>
      </c>
      <c r="F1902" s="38">
        <v>0.42964340277777779</v>
      </c>
      <c r="G1902" s="22">
        <v>42965</v>
      </c>
      <c r="H1902" s="37">
        <v>0.55464120370370373</v>
      </c>
      <c r="I1902" s="34" t="s">
        <v>6250</v>
      </c>
      <c r="J1902" s="43">
        <v>31.783999999999999</v>
      </c>
      <c r="K1902" s="43">
        <v>46.09</v>
      </c>
      <c r="L1902" s="56">
        <v>0</v>
      </c>
      <c r="M1902" s="43">
        <v>4.53</v>
      </c>
      <c r="N1902" s="43"/>
      <c r="O1902" s="57"/>
      <c r="P1902" s="57">
        <v>4.4000000000000004</v>
      </c>
      <c r="Q1902" s="57">
        <v>3.7</v>
      </c>
      <c r="R1902" s="57">
        <v>4.5</v>
      </c>
      <c r="S1902" s="67" t="s">
        <v>6083</v>
      </c>
      <c r="T1902" s="26"/>
      <c r="U1902" s="24" t="s">
        <v>867</v>
      </c>
      <c r="V1902" s="58"/>
      <c r="W1902" s="58"/>
      <c r="X1902" s="26">
        <v>0</v>
      </c>
      <c r="Y1902" s="26">
        <v>0</v>
      </c>
      <c r="Z1902" s="26">
        <v>0</v>
      </c>
      <c r="AA1902" s="26"/>
      <c r="AB1902" s="58"/>
      <c r="AC1902" s="24"/>
      <c r="AD1902" s="26">
        <v>15</v>
      </c>
      <c r="AE1902" s="26"/>
      <c r="AF1902" s="26"/>
      <c r="AG1902" s="26"/>
      <c r="AH1902" s="26"/>
      <c r="AI1902" s="26"/>
      <c r="AJ1902" s="26"/>
      <c r="AK1902" s="24"/>
      <c r="AL1902" s="24"/>
      <c r="AM1902" s="26"/>
      <c r="AN1902" s="26"/>
      <c r="AO1902" s="26"/>
      <c r="AP1902" s="26"/>
      <c r="AQ1902" s="26"/>
      <c r="AR1902" s="26" t="s">
        <v>129</v>
      </c>
      <c r="AS1902" s="26"/>
      <c r="AT1902" s="26"/>
      <c r="AU1902" s="26" t="s">
        <v>128</v>
      </c>
      <c r="AV1902" s="26" t="s">
        <v>128</v>
      </c>
      <c r="AW1902" s="26" t="s">
        <v>128</v>
      </c>
      <c r="AX1902" s="26" t="s">
        <v>129</v>
      </c>
      <c r="AY1902" s="26"/>
      <c r="AZ1902" s="26" t="s">
        <v>4809</v>
      </c>
      <c r="BA1902" s="41"/>
    </row>
    <row r="1903" spans="1:53" ht="16.05" customHeight="1" x14ac:dyDescent="0.3">
      <c r="A1903" s="23">
        <v>2017</v>
      </c>
      <c r="B1903" s="27" t="s">
        <v>218</v>
      </c>
      <c r="C1903" s="27" t="s">
        <v>481</v>
      </c>
      <c r="D1903" s="27" t="s">
        <v>3406</v>
      </c>
      <c r="E1903" s="28">
        <v>42969</v>
      </c>
      <c r="F1903" s="36" t="s">
        <v>3407</v>
      </c>
      <c r="G1903" s="22">
        <v>42970</v>
      </c>
      <c r="H1903" s="37">
        <v>0.26821759259259259</v>
      </c>
      <c r="I1903" s="34" t="s">
        <v>6250</v>
      </c>
      <c r="J1903" s="35">
        <v>10.954000000000001</v>
      </c>
      <c r="K1903" s="35">
        <v>124.70699999999999</v>
      </c>
      <c r="L1903" s="42">
        <v>17.2</v>
      </c>
      <c r="M1903" s="35">
        <v>5.0179999999999998</v>
      </c>
      <c r="N1903" s="35"/>
      <c r="O1903" s="44"/>
      <c r="P1903" s="44">
        <v>5</v>
      </c>
      <c r="Q1903" s="44"/>
      <c r="R1903" s="44"/>
      <c r="S1903" s="67" t="s">
        <v>5339</v>
      </c>
      <c r="T1903" s="23" t="s">
        <v>497</v>
      </c>
      <c r="U1903" s="27"/>
      <c r="V1903" s="46"/>
      <c r="W1903" s="47"/>
      <c r="X1903" s="23">
        <v>2</v>
      </c>
      <c r="Y1903" s="23">
        <v>1</v>
      </c>
      <c r="Z1903" s="23"/>
      <c r="AA1903" s="23"/>
      <c r="AB1903" s="47"/>
      <c r="AC1903" s="27" t="s">
        <v>808</v>
      </c>
      <c r="AD1903" s="23">
        <v>56</v>
      </c>
      <c r="AE1903" s="23"/>
      <c r="AF1903" s="62" t="s">
        <v>137</v>
      </c>
      <c r="AG1903" s="23"/>
      <c r="AH1903" s="23"/>
      <c r="AI1903" s="23"/>
      <c r="AJ1903" s="23"/>
      <c r="AK1903" s="27"/>
      <c r="AL1903" s="27"/>
      <c r="AM1903" s="23"/>
      <c r="AN1903" s="23"/>
      <c r="AO1903" s="23"/>
      <c r="AP1903" s="23"/>
      <c r="AQ1903" s="23" t="s">
        <v>129</v>
      </c>
      <c r="AR1903" s="23"/>
      <c r="AS1903" s="23" t="s">
        <v>129</v>
      </c>
      <c r="AT1903" s="23"/>
      <c r="AU1903" s="23" t="s">
        <v>129</v>
      </c>
      <c r="AV1903" s="23" t="s">
        <v>128</v>
      </c>
      <c r="AW1903" s="23" t="s">
        <v>128</v>
      </c>
      <c r="AX1903" s="23" t="s">
        <v>129</v>
      </c>
      <c r="AY1903" s="23"/>
      <c r="AZ1903" s="23" t="s">
        <v>3408</v>
      </c>
      <c r="BA1903" s="39" t="s">
        <v>6576</v>
      </c>
    </row>
    <row r="1904" spans="1:53" ht="16.05" customHeight="1" x14ac:dyDescent="0.3">
      <c r="A1904" s="23">
        <v>2017</v>
      </c>
      <c r="B1904" s="27" t="s">
        <v>187</v>
      </c>
      <c r="C1904" s="27" t="s">
        <v>1362</v>
      </c>
      <c r="D1904" s="27" t="s">
        <v>3409</v>
      </c>
      <c r="E1904" s="28">
        <v>42970</v>
      </c>
      <c r="F1904" s="36">
        <v>0.57144675925925925</v>
      </c>
      <c r="G1904" s="22">
        <v>42970</v>
      </c>
      <c r="H1904" s="37">
        <v>0.69644675925925925</v>
      </c>
      <c r="I1904" s="34" t="s">
        <v>6250</v>
      </c>
      <c r="J1904" s="35">
        <v>36.183</v>
      </c>
      <c r="K1904" s="35">
        <v>44.936</v>
      </c>
      <c r="L1904" s="42">
        <v>8</v>
      </c>
      <c r="M1904" s="35">
        <v>5.2789999999999999</v>
      </c>
      <c r="N1904" s="35">
        <v>5</v>
      </c>
      <c r="O1904" s="44"/>
      <c r="P1904" s="44">
        <v>5.6</v>
      </c>
      <c r="Q1904" s="44">
        <v>4.5999999999999996</v>
      </c>
      <c r="R1904" s="44"/>
      <c r="S1904" s="67" t="s">
        <v>5468</v>
      </c>
      <c r="T1904" s="23" t="s">
        <v>171</v>
      </c>
      <c r="U1904" s="27"/>
      <c r="V1904" s="46">
        <v>397000</v>
      </c>
      <c r="W1904" s="47"/>
      <c r="X1904" s="23"/>
      <c r="Y1904" s="23"/>
      <c r="Z1904" s="23">
        <v>17</v>
      </c>
      <c r="AA1904" s="23"/>
      <c r="AB1904" s="47"/>
      <c r="AC1904" s="27"/>
      <c r="AD1904" s="23" t="s">
        <v>232</v>
      </c>
      <c r="AE1904" s="23"/>
      <c r="AF1904" s="66"/>
      <c r="AG1904" s="23"/>
      <c r="AH1904" s="23"/>
      <c r="AI1904" s="23"/>
      <c r="AJ1904" s="23" t="s">
        <v>43</v>
      </c>
      <c r="AK1904" s="27"/>
      <c r="AL1904" s="27"/>
      <c r="AM1904" s="23"/>
      <c r="AN1904" s="23"/>
      <c r="AO1904" s="23"/>
      <c r="AP1904" s="23"/>
      <c r="AQ1904" s="23"/>
      <c r="AR1904" s="23"/>
      <c r="AS1904" s="23" t="s">
        <v>128</v>
      </c>
      <c r="AT1904" s="23"/>
      <c r="AU1904" s="23" t="s">
        <v>128</v>
      </c>
      <c r="AV1904" s="23" t="s">
        <v>128</v>
      </c>
      <c r="AW1904" s="23" t="s">
        <v>128</v>
      </c>
      <c r="AX1904" s="23" t="s">
        <v>129</v>
      </c>
      <c r="AY1904" s="23"/>
      <c r="AZ1904" s="23" t="s">
        <v>3410</v>
      </c>
      <c r="BA1904" s="39" t="s">
        <v>6319</v>
      </c>
    </row>
    <row r="1905" spans="1:53" ht="16.05" customHeight="1" x14ac:dyDescent="0.3">
      <c r="A1905" s="26">
        <v>2017</v>
      </c>
      <c r="B1905" s="24" t="s">
        <v>357</v>
      </c>
      <c r="C1905" s="24" t="s">
        <v>648</v>
      </c>
      <c r="D1905" s="24" t="s">
        <v>727</v>
      </c>
      <c r="E1905" s="25">
        <v>42970</v>
      </c>
      <c r="F1905" s="38">
        <v>0.87413194444444453</v>
      </c>
      <c r="G1905" s="22">
        <v>42971</v>
      </c>
      <c r="H1905" s="37">
        <v>8.2465277777777776E-2</v>
      </c>
      <c r="I1905" s="34" t="s">
        <v>6250</v>
      </c>
      <c r="J1905" s="26">
        <v>35.406500000000001</v>
      </c>
      <c r="K1905" s="26">
        <v>74.578299999999999</v>
      </c>
      <c r="L1905" s="26">
        <v>49.6</v>
      </c>
      <c r="M1905" s="35">
        <v>4.7430000000000003</v>
      </c>
      <c r="N1905" s="43"/>
      <c r="O1905" s="57"/>
      <c r="P1905" s="57">
        <v>4.5999999999999996</v>
      </c>
      <c r="Q1905" s="57"/>
      <c r="R1905" s="57">
        <v>5</v>
      </c>
      <c r="S1905" s="24" t="s">
        <v>5605</v>
      </c>
      <c r="T1905" s="26"/>
      <c r="U1905" s="24"/>
      <c r="V1905" s="41"/>
      <c r="W1905" s="41"/>
      <c r="X1905" s="26">
        <v>0</v>
      </c>
      <c r="Y1905" s="26">
        <v>0</v>
      </c>
      <c r="Z1905" s="26">
        <v>0</v>
      </c>
      <c r="AA1905" s="26"/>
      <c r="AB1905" s="41"/>
      <c r="AC1905" s="41"/>
      <c r="AD1905" s="26">
        <v>50</v>
      </c>
      <c r="AE1905" s="26"/>
      <c r="AF1905" s="41"/>
      <c r="AG1905" s="26"/>
      <c r="AH1905" s="26"/>
      <c r="AI1905" s="26"/>
      <c r="AJ1905" s="26"/>
      <c r="AK1905" s="41"/>
      <c r="AL1905" s="24"/>
      <c r="AM1905" s="41"/>
      <c r="AN1905" s="41"/>
      <c r="AO1905" s="41"/>
      <c r="AP1905" s="41"/>
      <c r="AQ1905" s="41"/>
      <c r="AR1905" s="26" t="s">
        <v>129</v>
      </c>
      <c r="AS1905" s="26"/>
      <c r="AT1905" s="26"/>
      <c r="AU1905" s="26" t="s">
        <v>128</v>
      </c>
      <c r="AV1905" s="26" t="s">
        <v>128</v>
      </c>
      <c r="AW1905" s="26" t="s">
        <v>128</v>
      </c>
      <c r="AX1905" s="26" t="s">
        <v>129</v>
      </c>
      <c r="AY1905" s="26"/>
      <c r="AZ1905" s="26" t="s">
        <v>5058</v>
      </c>
      <c r="BA1905" s="41"/>
    </row>
    <row r="1906" spans="1:53" ht="16.05" customHeight="1" x14ac:dyDescent="0.3">
      <c r="A1906" s="23">
        <v>2017</v>
      </c>
      <c r="B1906" s="24" t="s">
        <v>269</v>
      </c>
      <c r="C1906" s="24" t="s">
        <v>270</v>
      </c>
      <c r="D1906" s="24" t="s">
        <v>3287</v>
      </c>
      <c r="E1906" s="25">
        <v>42971</v>
      </c>
      <c r="F1906" s="38">
        <v>0.83611828703703706</v>
      </c>
      <c r="G1906" s="22">
        <v>42971</v>
      </c>
      <c r="H1906" s="37">
        <v>0.62778935185185192</v>
      </c>
      <c r="I1906" s="34" t="s">
        <v>6250</v>
      </c>
      <c r="J1906" s="43">
        <v>-15.567</v>
      </c>
      <c r="K1906" s="43">
        <v>-71.59</v>
      </c>
      <c r="L1906" s="56">
        <v>78.400000000000006</v>
      </c>
      <c r="M1906" s="43">
        <v>4.4359999999999999</v>
      </c>
      <c r="N1906" s="43"/>
      <c r="O1906" s="57"/>
      <c r="P1906" s="57"/>
      <c r="Q1906" s="57">
        <v>3.5</v>
      </c>
      <c r="R1906" s="57">
        <v>4.3</v>
      </c>
      <c r="S1906" s="67" t="s">
        <v>6084</v>
      </c>
      <c r="T1906" s="26" t="s">
        <v>582</v>
      </c>
      <c r="U1906" s="24" t="s">
        <v>867</v>
      </c>
      <c r="V1906" s="58"/>
      <c r="W1906" s="58"/>
      <c r="X1906" s="26">
        <v>0</v>
      </c>
      <c r="Y1906" s="26">
        <v>0</v>
      </c>
      <c r="Z1906" s="26">
        <v>0</v>
      </c>
      <c r="AA1906" s="26">
        <v>0</v>
      </c>
      <c r="AB1906" s="58"/>
      <c r="AC1906" s="24"/>
      <c r="AD1906" s="26">
        <v>16</v>
      </c>
      <c r="AE1906" s="26">
        <v>0</v>
      </c>
      <c r="AF1906" s="26"/>
      <c r="AG1906" s="26"/>
      <c r="AH1906" s="26"/>
      <c r="AI1906" s="26"/>
      <c r="AJ1906" s="26"/>
      <c r="AK1906" s="24"/>
      <c r="AL1906" s="24"/>
      <c r="AM1906" s="26"/>
      <c r="AN1906" s="26"/>
      <c r="AO1906" s="26"/>
      <c r="AP1906" s="26"/>
      <c r="AQ1906" s="26"/>
      <c r="AR1906" s="26" t="s">
        <v>129</v>
      </c>
      <c r="AS1906" s="26"/>
      <c r="AT1906" s="26"/>
      <c r="AU1906" s="26" t="s">
        <v>128</v>
      </c>
      <c r="AV1906" s="26" t="s">
        <v>128</v>
      </c>
      <c r="AW1906" s="26" t="s">
        <v>128</v>
      </c>
      <c r="AX1906" s="26" t="s">
        <v>129</v>
      </c>
      <c r="AY1906" s="26"/>
      <c r="AZ1906" s="26" t="s">
        <v>4810</v>
      </c>
      <c r="BA1906" s="41"/>
    </row>
    <row r="1907" spans="1:53" ht="16.05" customHeight="1" x14ac:dyDescent="0.3">
      <c r="A1907" s="23">
        <v>2017</v>
      </c>
      <c r="B1907" s="27" t="s">
        <v>187</v>
      </c>
      <c r="C1907" s="27" t="s">
        <v>188</v>
      </c>
      <c r="D1907" s="27" t="s">
        <v>3411</v>
      </c>
      <c r="E1907" s="28">
        <v>42974</v>
      </c>
      <c r="F1907" s="36">
        <v>0.96865740740740736</v>
      </c>
      <c r="G1907" s="22">
        <v>42975</v>
      </c>
      <c r="H1907" s="37">
        <v>0.15615740740740741</v>
      </c>
      <c r="I1907" s="34" t="s">
        <v>6250</v>
      </c>
      <c r="J1907" s="35">
        <v>37.948</v>
      </c>
      <c r="K1907" s="35">
        <v>47.131999999999998</v>
      </c>
      <c r="L1907" s="42">
        <v>17.3</v>
      </c>
      <c r="M1907" s="35">
        <v>5.077</v>
      </c>
      <c r="N1907" s="35">
        <v>5.2</v>
      </c>
      <c r="O1907" s="44"/>
      <c r="P1907" s="44">
        <v>5</v>
      </c>
      <c r="Q1907" s="44"/>
      <c r="R1907" s="44"/>
      <c r="S1907" s="67" t="s">
        <v>6185</v>
      </c>
      <c r="T1907" s="23" t="s">
        <v>582</v>
      </c>
      <c r="U1907" s="27"/>
      <c r="V1907" s="46"/>
      <c r="W1907" s="47"/>
      <c r="X1907" s="23">
        <v>0</v>
      </c>
      <c r="Y1907" s="23">
        <v>0</v>
      </c>
      <c r="Z1907" s="50" t="s">
        <v>3412</v>
      </c>
      <c r="AA1907" s="23"/>
      <c r="AB1907" s="47"/>
      <c r="AC1907" s="27"/>
      <c r="AD1907" s="23">
        <v>20</v>
      </c>
      <c r="AE1907" s="23"/>
      <c r="AF1907" s="66"/>
      <c r="AG1907" s="23"/>
      <c r="AH1907" s="23"/>
      <c r="AI1907" s="23"/>
      <c r="AJ1907" s="23" t="s">
        <v>43</v>
      </c>
      <c r="AK1907" s="27"/>
      <c r="AL1907" s="27"/>
      <c r="AM1907" s="23"/>
      <c r="AN1907" s="23"/>
      <c r="AO1907" s="23"/>
      <c r="AP1907" s="23"/>
      <c r="AQ1907" s="23"/>
      <c r="AR1907" s="23"/>
      <c r="AS1907" s="23" t="s">
        <v>129</v>
      </c>
      <c r="AT1907" s="23"/>
      <c r="AU1907" s="23" t="s">
        <v>128</v>
      </c>
      <c r="AV1907" s="23" t="s">
        <v>128</v>
      </c>
      <c r="AW1907" s="23" t="s">
        <v>128</v>
      </c>
      <c r="AX1907" s="23" t="s">
        <v>129</v>
      </c>
      <c r="AY1907" s="23"/>
      <c r="AZ1907" s="23" t="s">
        <v>3413</v>
      </c>
      <c r="BA1907" s="65" t="s">
        <v>3414</v>
      </c>
    </row>
    <row r="1908" spans="1:53" ht="16.05" customHeight="1" x14ac:dyDescent="0.3">
      <c r="A1908" s="23">
        <v>2017</v>
      </c>
      <c r="B1908" s="27" t="s">
        <v>269</v>
      </c>
      <c r="C1908" s="27" t="s">
        <v>270</v>
      </c>
      <c r="D1908" s="27" t="s">
        <v>3415</v>
      </c>
      <c r="E1908" s="28">
        <v>42975</v>
      </c>
      <c r="F1908" s="36">
        <v>0.3062037037037037</v>
      </c>
      <c r="G1908" s="22">
        <v>42975</v>
      </c>
      <c r="H1908" s="37">
        <v>9.7870370370370371E-2</v>
      </c>
      <c r="I1908" s="34" t="s">
        <v>6250</v>
      </c>
      <c r="J1908" s="35">
        <v>-13.521000000000001</v>
      </c>
      <c r="K1908" s="35">
        <v>-70.216999999999999</v>
      </c>
      <c r="L1908" s="42">
        <v>12.2</v>
      </c>
      <c r="M1908" s="43">
        <v>4.6369999999999996</v>
      </c>
      <c r="N1908" s="35"/>
      <c r="O1908" s="44">
        <v>5.2</v>
      </c>
      <c r="P1908" s="44">
        <v>4.8</v>
      </c>
      <c r="Q1908" s="44">
        <v>3.8</v>
      </c>
      <c r="R1908" s="44"/>
      <c r="S1908" s="67" t="s">
        <v>6054</v>
      </c>
      <c r="T1908" s="23" t="s">
        <v>139</v>
      </c>
      <c r="U1908" s="27"/>
      <c r="V1908" s="46"/>
      <c r="W1908" s="47"/>
      <c r="X1908" s="23">
        <v>0</v>
      </c>
      <c r="Y1908" s="23">
        <v>0</v>
      </c>
      <c r="Z1908" s="23">
        <v>0</v>
      </c>
      <c r="AA1908" s="23" t="s">
        <v>3416</v>
      </c>
      <c r="AB1908" s="47"/>
      <c r="AC1908" s="27"/>
      <c r="AD1908" s="23">
        <v>107</v>
      </c>
      <c r="AE1908" s="23">
        <v>2</v>
      </c>
      <c r="AF1908" s="66"/>
      <c r="AG1908" s="23"/>
      <c r="AH1908" s="23"/>
      <c r="AI1908" s="23"/>
      <c r="AJ1908" s="23" t="s">
        <v>43</v>
      </c>
      <c r="AK1908" s="27" t="s">
        <v>100</v>
      </c>
      <c r="AL1908" s="27"/>
      <c r="AM1908" s="23"/>
      <c r="AN1908" s="23"/>
      <c r="AO1908" s="23"/>
      <c r="AP1908" s="23"/>
      <c r="AQ1908" s="23"/>
      <c r="AR1908" s="23"/>
      <c r="AS1908" s="23" t="s">
        <v>129</v>
      </c>
      <c r="AT1908" s="23"/>
      <c r="AU1908" s="23" t="s">
        <v>128</v>
      </c>
      <c r="AV1908" s="23" t="s">
        <v>128</v>
      </c>
      <c r="AW1908" s="23" t="s">
        <v>128</v>
      </c>
      <c r="AX1908" s="23" t="s">
        <v>129</v>
      </c>
      <c r="AY1908" s="23"/>
      <c r="AZ1908" s="23" t="s">
        <v>3417</v>
      </c>
      <c r="BA1908" s="65" t="s">
        <v>3418</v>
      </c>
    </row>
    <row r="1909" spans="1:53" ht="16.05" customHeight="1" x14ac:dyDescent="0.3">
      <c r="A1909" s="23">
        <v>2017</v>
      </c>
      <c r="B1909" s="24" t="s">
        <v>269</v>
      </c>
      <c r="C1909" s="24" t="s">
        <v>270</v>
      </c>
      <c r="D1909" s="24" t="s">
        <v>4673</v>
      </c>
      <c r="E1909" s="25">
        <v>42975</v>
      </c>
      <c r="F1909" s="38">
        <v>0.42050775462962964</v>
      </c>
      <c r="G1909" s="22">
        <v>42975</v>
      </c>
      <c r="H1909" s="37">
        <v>0.21217592592592593</v>
      </c>
      <c r="I1909" s="34" t="s">
        <v>6250</v>
      </c>
      <c r="J1909" s="43">
        <v>-15.503</v>
      </c>
      <c r="K1909" s="43">
        <v>-70.403999999999996</v>
      </c>
      <c r="L1909" s="56">
        <v>198.5</v>
      </c>
      <c r="M1909" s="43">
        <v>4.2350000000000003</v>
      </c>
      <c r="N1909" s="43"/>
      <c r="O1909" s="57"/>
      <c r="P1909" s="57"/>
      <c r="Q1909" s="57">
        <v>3.2</v>
      </c>
      <c r="R1909" s="57">
        <v>4.7</v>
      </c>
      <c r="S1909" s="67" t="s">
        <v>6058</v>
      </c>
      <c r="T1909" s="26"/>
      <c r="U1909" s="24" t="s">
        <v>867</v>
      </c>
      <c r="V1909" s="58"/>
      <c r="W1909" s="58"/>
      <c r="X1909" s="26">
        <v>0</v>
      </c>
      <c r="Y1909" s="26">
        <v>0</v>
      </c>
      <c r="Z1909" s="26">
        <v>0</v>
      </c>
      <c r="AA1909" s="26" t="s">
        <v>4811</v>
      </c>
      <c r="AB1909" s="58"/>
      <c r="AC1909" s="24"/>
      <c r="AD1909" s="26">
        <v>105</v>
      </c>
      <c r="AE1909" s="26">
        <v>2</v>
      </c>
      <c r="AF1909" s="26"/>
      <c r="AG1909" s="26"/>
      <c r="AH1909" s="26"/>
      <c r="AI1909" s="26"/>
      <c r="AJ1909" s="26"/>
      <c r="AK1909" s="24"/>
      <c r="AL1909" s="24"/>
      <c r="AM1909" s="26"/>
      <c r="AN1909" s="26"/>
      <c r="AO1909" s="26"/>
      <c r="AP1909" s="26"/>
      <c r="AQ1909" s="26"/>
      <c r="AR1909" s="26" t="s">
        <v>129</v>
      </c>
      <c r="AS1909" s="26"/>
      <c r="AT1909" s="26"/>
      <c r="AU1909" s="26" t="s">
        <v>128</v>
      </c>
      <c r="AV1909" s="26" t="s">
        <v>128</v>
      </c>
      <c r="AW1909" s="26" t="s">
        <v>128</v>
      </c>
      <c r="AX1909" s="26" t="s">
        <v>129</v>
      </c>
      <c r="AY1909" s="26"/>
      <c r="AZ1909" s="26" t="s">
        <v>4812</v>
      </c>
      <c r="BA1909" s="41"/>
    </row>
    <row r="1910" spans="1:53" ht="16.05" customHeight="1" x14ac:dyDescent="0.3">
      <c r="A1910" s="23">
        <v>2017</v>
      </c>
      <c r="B1910" s="24" t="s">
        <v>269</v>
      </c>
      <c r="C1910" s="24" t="s">
        <v>414</v>
      </c>
      <c r="D1910" s="24" t="s">
        <v>4813</v>
      </c>
      <c r="E1910" s="25">
        <v>42977</v>
      </c>
      <c r="F1910" s="38">
        <v>0.58415729166666663</v>
      </c>
      <c r="G1910" s="22">
        <v>42977</v>
      </c>
      <c r="H1910" s="37">
        <v>0.41748842592592594</v>
      </c>
      <c r="I1910" s="34" t="s">
        <v>6251</v>
      </c>
      <c r="J1910" s="43">
        <v>10.657999999999999</v>
      </c>
      <c r="K1910" s="43">
        <v>-66.47</v>
      </c>
      <c r="L1910" s="56">
        <v>0</v>
      </c>
      <c r="M1910" s="43">
        <v>4.57</v>
      </c>
      <c r="N1910" s="43"/>
      <c r="O1910" s="57"/>
      <c r="P1910" s="57">
        <v>4.5999999999999996</v>
      </c>
      <c r="Q1910" s="57">
        <v>3.7</v>
      </c>
      <c r="R1910" s="57">
        <v>4.5</v>
      </c>
      <c r="S1910" s="67" t="s">
        <v>6057</v>
      </c>
      <c r="T1910" s="26"/>
      <c r="U1910" s="24" t="s">
        <v>867</v>
      </c>
      <c r="V1910" s="58"/>
      <c r="W1910" s="58"/>
      <c r="X1910" s="26">
        <v>0</v>
      </c>
      <c r="Y1910" s="26">
        <v>0</v>
      </c>
      <c r="Z1910" s="26">
        <v>2</v>
      </c>
      <c r="AA1910" s="26"/>
      <c r="AB1910" s="58"/>
      <c r="AC1910" s="24"/>
      <c r="AD1910" s="26">
        <v>5</v>
      </c>
      <c r="AE1910" s="26">
        <v>0</v>
      </c>
      <c r="AF1910" s="26"/>
      <c r="AG1910" s="26"/>
      <c r="AH1910" s="26"/>
      <c r="AI1910" s="26"/>
      <c r="AJ1910" s="26"/>
      <c r="AK1910" s="24"/>
      <c r="AL1910" s="24" t="s">
        <v>6365</v>
      </c>
      <c r="AM1910" s="26"/>
      <c r="AN1910" s="26"/>
      <c r="AO1910" s="26"/>
      <c r="AP1910" s="26"/>
      <c r="AQ1910" s="26"/>
      <c r="AR1910" s="26" t="s">
        <v>129</v>
      </c>
      <c r="AS1910" s="26"/>
      <c r="AT1910" s="26"/>
      <c r="AU1910" s="26" t="s">
        <v>128</v>
      </c>
      <c r="AV1910" s="26" t="s">
        <v>128</v>
      </c>
      <c r="AW1910" s="26" t="s">
        <v>128</v>
      </c>
      <c r="AX1910" s="26" t="s">
        <v>129</v>
      </c>
      <c r="AY1910" s="26"/>
      <c r="AZ1910" s="26" t="s">
        <v>4814</v>
      </c>
      <c r="BA1910" s="41"/>
    </row>
    <row r="1911" spans="1:53" ht="16.05" customHeight="1" x14ac:dyDescent="0.3">
      <c r="A1911" s="23">
        <v>2017</v>
      </c>
      <c r="B1911" s="24" t="s">
        <v>187</v>
      </c>
      <c r="C1911" s="24" t="s">
        <v>188</v>
      </c>
      <c r="D1911" s="24" t="s">
        <v>3583</v>
      </c>
      <c r="E1911" s="25">
        <v>42978</v>
      </c>
      <c r="F1911" s="38">
        <v>6.2842592592592603E-2</v>
      </c>
      <c r="G1911" s="22">
        <v>42978</v>
      </c>
      <c r="H1911" s="37">
        <v>0.25034722222222222</v>
      </c>
      <c r="I1911" s="34" t="s">
        <v>6250</v>
      </c>
      <c r="J1911" s="43">
        <v>27.73</v>
      </c>
      <c r="K1911" s="43">
        <v>56.88</v>
      </c>
      <c r="L1911" s="56">
        <v>24.4</v>
      </c>
      <c r="M1911" s="35">
        <v>5.41</v>
      </c>
      <c r="N1911" s="43">
        <v>5</v>
      </c>
      <c r="O1911" s="57"/>
      <c r="P1911" s="57">
        <v>5.2</v>
      </c>
      <c r="Q1911" s="57"/>
      <c r="R1911" s="57">
        <v>5.4</v>
      </c>
      <c r="S1911" s="24" t="s">
        <v>5606</v>
      </c>
      <c r="T1911" s="26"/>
      <c r="U1911" s="24" t="s">
        <v>867</v>
      </c>
      <c r="V1911" s="58"/>
      <c r="W1911" s="58"/>
      <c r="X1911" s="26">
        <v>0</v>
      </c>
      <c r="Y1911" s="26">
        <v>0</v>
      </c>
      <c r="Z1911" s="26">
        <v>0</v>
      </c>
      <c r="AA1911" s="26"/>
      <c r="AB1911" s="58"/>
      <c r="AC1911" s="24"/>
      <c r="AD1911" s="26">
        <v>10</v>
      </c>
      <c r="AE1911" s="26">
        <v>0</v>
      </c>
      <c r="AF1911" s="26"/>
      <c r="AG1911" s="26"/>
      <c r="AH1911" s="26"/>
      <c r="AI1911" s="26"/>
      <c r="AJ1911" s="26"/>
      <c r="AK1911" s="24"/>
      <c r="AL1911" s="24"/>
      <c r="AM1911" s="26"/>
      <c r="AN1911" s="26"/>
      <c r="AO1911" s="26"/>
      <c r="AP1911" s="26"/>
      <c r="AQ1911" s="26"/>
      <c r="AR1911" s="26" t="s">
        <v>129</v>
      </c>
      <c r="AS1911" s="26"/>
      <c r="AT1911" s="26"/>
      <c r="AU1911" s="26" t="s">
        <v>128</v>
      </c>
      <c r="AV1911" s="26" t="s">
        <v>128</v>
      </c>
      <c r="AW1911" s="26" t="s">
        <v>128</v>
      </c>
      <c r="AX1911" s="26" t="s">
        <v>129</v>
      </c>
      <c r="AY1911" s="26"/>
      <c r="AZ1911" s="26" t="s">
        <v>4815</v>
      </c>
      <c r="BA1911" s="41"/>
    </row>
    <row r="1912" spans="1:53" ht="16.05" customHeight="1" x14ac:dyDescent="0.3">
      <c r="A1912" s="23">
        <v>2017</v>
      </c>
      <c r="B1912" s="24" t="s">
        <v>130</v>
      </c>
      <c r="C1912" s="24" t="s">
        <v>131</v>
      </c>
      <c r="D1912" s="24" t="s">
        <v>4816</v>
      </c>
      <c r="E1912" s="25">
        <v>42979</v>
      </c>
      <c r="F1912" s="38">
        <v>0.81310902777777772</v>
      </c>
      <c r="G1912" s="22">
        <v>42980</v>
      </c>
      <c r="H1912" s="37">
        <v>0.14644675925925926</v>
      </c>
      <c r="I1912" s="34" t="s">
        <v>6250</v>
      </c>
      <c r="J1912" s="43">
        <v>36.238999999999997</v>
      </c>
      <c r="K1912" s="43">
        <v>105.992</v>
      </c>
      <c r="L1912" s="56">
        <v>0</v>
      </c>
      <c r="M1912" s="43">
        <v>4.57</v>
      </c>
      <c r="N1912" s="43"/>
      <c r="O1912" s="57"/>
      <c r="P1912" s="57">
        <v>4.5999999999999996</v>
      </c>
      <c r="Q1912" s="57">
        <v>3.7</v>
      </c>
      <c r="R1912" s="57">
        <v>4.5999999999999996</v>
      </c>
      <c r="S1912" s="67" t="s">
        <v>6057</v>
      </c>
      <c r="T1912" s="26"/>
      <c r="U1912" s="24" t="s">
        <v>867</v>
      </c>
      <c r="V1912" s="58"/>
      <c r="W1912" s="58"/>
      <c r="X1912" s="26">
        <v>0</v>
      </c>
      <c r="Y1912" s="26">
        <v>0</v>
      </c>
      <c r="Z1912" s="26">
        <v>0</v>
      </c>
      <c r="AA1912" s="26">
        <v>27</v>
      </c>
      <c r="AB1912" s="58"/>
      <c r="AC1912" s="24"/>
      <c r="AD1912" s="26">
        <v>400</v>
      </c>
      <c r="AE1912" s="26">
        <v>20</v>
      </c>
      <c r="AF1912" s="26"/>
      <c r="AG1912" s="26"/>
      <c r="AH1912" s="26"/>
      <c r="AI1912" s="26"/>
      <c r="AJ1912" s="26"/>
      <c r="AK1912" s="24"/>
      <c r="AL1912" s="24"/>
      <c r="AM1912" s="26"/>
      <c r="AN1912" s="26"/>
      <c r="AO1912" s="26"/>
      <c r="AP1912" s="26"/>
      <c r="AQ1912" s="26"/>
      <c r="AR1912" s="26" t="s">
        <v>129</v>
      </c>
      <c r="AS1912" s="26"/>
      <c r="AT1912" s="26"/>
      <c r="AU1912" s="26" t="s">
        <v>128</v>
      </c>
      <c r="AV1912" s="26" t="s">
        <v>128</v>
      </c>
      <c r="AW1912" s="26" t="s">
        <v>128</v>
      </c>
      <c r="AX1912" s="26" t="s">
        <v>129</v>
      </c>
      <c r="AY1912" s="26"/>
      <c r="AZ1912" s="26" t="s">
        <v>4817</v>
      </c>
      <c r="BA1912" s="41"/>
    </row>
    <row r="1913" spans="1:53" ht="16.05" customHeight="1" x14ac:dyDescent="0.3">
      <c r="A1913" s="26">
        <v>2017</v>
      </c>
      <c r="B1913" s="24" t="s">
        <v>838</v>
      </c>
      <c r="C1913" s="24" t="s">
        <v>1502</v>
      </c>
      <c r="D1913" s="24" t="s">
        <v>5059</v>
      </c>
      <c r="E1913" s="25">
        <v>42980</v>
      </c>
      <c r="F1913" s="38">
        <v>0.84314895833333336</v>
      </c>
      <c r="G1913" s="22">
        <v>42980</v>
      </c>
      <c r="H1913" s="37">
        <v>0.67648148148148157</v>
      </c>
      <c r="I1913" s="34" t="s">
        <v>6250</v>
      </c>
      <c r="J1913" s="26">
        <v>18.970400000000001</v>
      </c>
      <c r="K1913" s="26">
        <v>-72.044300000000007</v>
      </c>
      <c r="L1913" s="26">
        <v>9.4</v>
      </c>
      <c r="M1913" s="43">
        <v>4.3019999999999996</v>
      </c>
      <c r="N1913" s="43"/>
      <c r="O1913" s="57"/>
      <c r="P1913" s="57">
        <v>4.3</v>
      </c>
      <c r="Q1913" s="57">
        <v>3.3</v>
      </c>
      <c r="R1913" s="57">
        <v>4.3</v>
      </c>
      <c r="S1913" s="24" t="s">
        <v>6053</v>
      </c>
      <c r="T1913" s="26"/>
      <c r="U1913" s="24"/>
      <c r="V1913" s="41"/>
      <c r="W1913" s="41"/>
      <c r="X1913" s="26">
        <v>0</v>
      </c>
      <c r="Y1913" s="26">
        <v>0</v>
      </c>
      <c r="Z1913" s="26">
        <v>1</v>
      </c>
      <c r="AA1913" s="26"/>
      <c r="AB1913" s="41"/>
      <c r="AC1913" s="41"/>
      <c r="AD1913" s="26">
        <v>1</v>
      </c>
      <c r="AE1913" s="26">
        <v>7</v>
      </c>
      <c r="AF1913" s="41"/>
      <c r="AG1913" s="26"/>
      <c r="AH1913" s="26"/>
      <c r="AI1913" s="26"/>
      <c r="AJ1913" s="26"/>
      <c r="AK1913" s="41"/>
      <c r="AL1913" s="24"/>
      <c r="AM1913" s="41"/>
      <c r="AN1913" s="41"/>
      <c r="AO1913" s="41"/>
      <c r="AP1913" s="41"/>
      <c r="AQ1913" s="41"/>
      <c r="AR1913" s="26" t="s">
        <v>129</v>
      </c>
      <c r="AS1913" s="26"/>
      <c r="AT1913" s="26"/>
      <c r="AU1913" s="26" t="s">
        <v>128</v>
      </c>
      <c r="AV1913" s="26" t="s">
        <v>128</v>
      </c>
      <c r="AW1913" s="26" t="s">
        <v>128</v>
      </c>
      <c r="AX1913" s="26" t="s">
        <v>129</v>
      </c>
      <c r="AY1913" s="26"/>
      <c r="AZ1913" s="26" t="s">
        <v>5060</v>
      </c>
      <c r="BA1913" s="41"/>
    </row>
    <row r="1914" spans="1:53" ht="16.05" customHeight="1" x14ac:dyDescent="0.3">
      <c r="A1914" s="23">
        <v>2017</v>
      </c>
      <c r="B1914" s="24" t="s">
        <v>187</v>
      </c>
      <c r="C1914" s="24" t="s">
        <v>188</v>
      </c>
      <c r="D1914" s="24" t="s">
        <v>4820</v>
      </c>
      <c r="E1914" s="25">
        <v>42983</v>
      </c>
      <c r="F1914" s="38">
        <v>0.93093888888888887</v>
      </c>
      <c r="G1914" s="22">
        <v>42984</v>
      </c>
      <c r="H1914" s="37">
        <v>0.11843749999999999</v>
      </c>
      <c r="I1914" s="34" t="s">
        <v>6250</v>
      </c>
      <c r="J1914" s="43">
        <v>32.628</v>
      </c>
      <c r="K1914" s="43">
        <v>59.029000000000003</v>
      </c>
      <c r="L1914" s="56">
        <v>0</v>
      </c>
      <c r="M1914" s="43">
        <v>4.9720000000000004</v>
      </c>
      <c r="N1914" s="43"/>
      <c r="O1914" s="57"/>
      <c r="P1914" s="57">
        <v>4.7</v>
      </c>
      <c r="Q1914" s="57">
        <v>4.3</v>
      </c>
      <c r="R1914" s="57">
        <v>4.7</v>
      </c>
      <c r="S1914" s="67" t="s">
        <v>6061</v>
      </c>
      <c r="T1914" s="26"/>
      <c r="U1914" s="24" t="s">
        <v>867</v>
      </c>
      <c r="V1914" s="58"/>
      <c r="W1914" s="58"/>
      <c r="X1914" s="26">
        <v>0</v>
      </c>
      <c r="Y1914" s="26">
        <v>0</v>
      </c>
      <c r="Z1914" s="26">
        <v>0</v>
      </c>
      <c r="AA1914" s="26"/>
      <c r="AB1914" s="58"/>
      <c r="AC1914" s="24"/>
      <c r="AD1914" s="26">
        <v>25</v>
      </c>
      <c r="AE1914" s="26">
        <v>0</v>
      </c>
      <c r="AF1914" s="26"/>
      <c r="AG1914" s="26"/>
      <c r="AH1914" s="26"/>
      <c r="AI1914" s="26"/>
      <c r="AJ1914" s="26"/>
      <c r="AK1914" s="24"/>
      <c r="AL1914" s="24"/>
      <c r="AM1914" s="26"/>
      <c r="AN1914" s="26"/>
      <c r="AO1914" s="26"/>
      <c r="AP1914" s="26"/>
      <c r="AQ1914" s="26"/>
      <c r="AR1914" s="26" t="s">
        <v>129</v>
      </c>
      <c r="AS1914" s="26"/>
      <c r="AT1914" s="26"/>
      <c r="AU1914" s="26" t="s">
        <v>128</v>
      </c>
      <c r="AV1914" s="26" t="s">
        <v>128</v>
      </c>
      <c r="AW1914" s="26" t="s">
        <v>128</v>
      </c>
      <c r="AX1914" s="26" t="s">
        <v>129</v>
      </c>
      <c r="AY1914" s="26"/>
      <c r="AZ1914" s="26" t="s">
        <v>4821</v>
      </c>
      <c r="BA1914" s="41"/>
    </row>
    <row r="1915" spans="1:53" ht="16.05" customHeight="1" x14ac:dyDescent="0.3">
      <c r="A1915" s="23">
        <v>2017</v>
      </c>
      <c r="B1915" s="24" t="s">
        <v>159</v>
      </c>
      <c r="C1915" s="24" t="s">
        <v>308</v>
      </c>
      <c r="D1915" s="24" t="s">
        <v>4824</v>
      </c>
      <c r="E1915" s="25">
        <v>42989</v>
      </c>
      <c r="F1915" s="38">
        <v>0.68074224537037031</v>
      </c>
      <c r="G1915" s="22">
        <v>42989</v>
      </c>
      <c r="H1915" s="37">
        <v>0.80574074074074076</v>
      </c>
      <c r="I1915" s="34" t="s">
        <v>6250</v>
      </c>
      <c r="J1915" s="43">
        <v>39.177</v>
      </c>
      <c r="K1915" s="43">
        <v>21.623000000000001</v>
      </c>
      <c r="L1915" s="56">
        <v>16.7</v>
      </c>
      <c r="M1915" s="43">
        <v>4.8380000000000001</v>
      </c>
      <c r="N1915" s="43"/>
      <c r="O1915" s="57"/>
      <c r="P1915" s="57">
        <v>5</v>
      </c>
      <c r="Q1915" s="57">
        <v>4.0999999999999996</v>
      </c>
      <c r="R1915" s="57">
        <v>4.8</v>
      </c>
      <c r="S1915" s="67" t="s">
        <v>6079</v>
      </c>
      <c r="T1915" s="26"/>
      <c r="U1915" s="24" t="s">
        <v>867</v>
      </c>
      <c r="V1915" s="58"/>
      <c r="W1915" s="58"/>
      <c r="X1915" s="26">
        <v>0</v>
      </c>
      <c r="Y1915" s="26">
        <v>0</v>
      </c>
      <c r="Z1915" s="26">
        <v>0</v>
      </c>
      <c r="AA1915" s="26">
        <v>0</v>
      </c>
      <c r="AB1915" s="58"/>
      <c r="AC1915" s="24"/>
      <c r="AD1915" s="26">
        <v>1</v>
      </c>
      <c r="AE1915" s="26">
        <v>0</v>
      </c>
      <c r="AF1915" s="26"/>
      <c r="AG1915" s="26"/>
      <c r="AH1915" s="26"/>
      <c r="AI1915" s="26"/>
      <c r="AJ1915" s="26"/>
      <c r="AK1915" s="24"/>
      <c r="AL1915" s="24"/>
      <c r="AM1915" s="26"/>
      <c r="AN1915" s="26"/>
      <c r="AO1915" s="26"/>
      <c r="AP1915" s="26"/>
      <c r="AQ1915" s="26"/>
      <c r="AR1915" s="26" t="s">
        <v>129</v>
      </c>
      <c r="AS1915" s="26"/>
      <c r="AT1915" s="26"/>
      <c r="AU1915" s="26" t="s">
        <v>128</v>
      </c>
      <c r="AV1915" s="26" t="s">
        <v>128</v>
      </c>
      <c r="AW1915" s="26" t="s">
        <v>128</v>
      </c>
      <c r="AX1915" s="26" t="s">
        <v>129</v>
      </c>
      <c r="AY1915" s="26"/>
      <c r="AZ1915" s="26" t="s">
        <v>4825</v>
      </c>
      <c r="BA1915" s="41"/>
    </row>
    <row r="1916" spans="1:53" ht="16.05" customHeight="1" x14ac:dyDescent="0.3">
      <c r="A1916" s="23">
        <v>2017</v>
      </c>
      <c r="B1916" s="24" t="s">
        <v>130</v>
      </c>
      <c r="C1916" s="24" t="s">
        <v>131</v>
      </c>
      <c r="D1916" s="24" t="s">
        <v>138</v>
      </c>
      <c r="E1916" s="25">
        <v>42990</v>
      </c>
      <c r="F1916" s="38">
        <v>0.47685578703703707</v>
      </c>
      <c r="G1916" s="22">
        <v>42990</v>
      </c>
      <c r="H1916" s="37">
        <v>0.81018518518518512</v>
      </c>
      <c r="I1916" s="34" t="s">
        <v>6250</v>
      </c>
      <c r="J1916" s="43">
        <v>27.917000000000002</v>
      </c>
      <c r="K1916" s="43">
        <v>101.54600000000001</v>
      </c>
      <c r="L1916" s="56">
        <v>0</v>
      </c>
      <c r="M1916" s="43">
        <v>4.6369999999999996</v>
      </c>
      <c r="N1916" s="43"/>
      <c r="O1916" s="57"/>
      <c r="P1916" s="57"/>
      <c r="Q1916" s="57">
        <v>3.8</v>
      </c>
      <c r="R1916" s="57">
        <v>4.4000000000000004</v>
      </c>
      <c r="S1916" s="67" t="s">
        <v>6054</v>
      </c>
      <c r="T1916" s="26"/>
      <c r="U1916" s="24" t="s">
        <v>867</v>
      </c>
      <c r="V1916" s="58"/>
      <c r="W1916" s="58"/>
      <c r="X1916" s="26">
        <v>0</v>
      </c>
      <c r="Y1916" s="26">
        <v>0</v>
      </c>
      <c r="Z1916" s="26">
        <v>0</v>
      </c>
      <c r="AA1916" s="26">
        <v>16</v>
      </c>
      <c r="AB1916" s="58"/>
      <c r="AC1916" s="24"/>
      <c r="AD1916" s="26">
        <v>55</v>
      </c>
      <c r="AE1916" s="26">
        <v>0</v>
      </c>
      <c r="AF1916" s="26"/>
      <c r="AG1916" s="26"/>
      <c r="AH1916" s="26"/>
      <c r="AI1916" s="26"/>
      <c r="AJ1916" s="26"/>
      <c r="AK1916" s="24"/>
      <c r="AL1916" s="24"/>
      <c r="AM1916" s="26"/>
      <c r="AN1916" s="26"/>
      <c r="AO1916" s="26"/>
      <c r="AP1916" s="26"/>
      <c r="AQ1916" s="26"/>
      <c r="AR1916" s="26" t="s">
        <v>129</v>
      </c>
      <c r="AS1916" s="26"/>
      <c r="AT1916" s="26"/>
      <c r="AU1916" s="26" t="s">
        <v>128</v>
      </c>
      <c r="AV1916" s="26" t="s">
        <v>128</v>
      </c>
      <c r="AW1916" s="26" t="s">
        <v>128</v>
      </c>
      <c r="AX1916" s="26" t="s">
        <v>129</v>
      </c>
      <c r="AY1916" s="26"/>
      <c r="AZ1916" s="26" t="s">
        <v>4826</v>
      </c>
      <c r="BA1916" s="41"/>
    </row>
    <row r="1917" spans="1:53" ht="16.05" customHeight="1" x14ac:dyDescent="0.3">
      <c r="A1917" s="23">
        <v>2017</v>
      </c>
      <c r="B1917" s="24" t="s">
        <v>269</v>
      </c>
      <c r="C1917" s="24" t="s">
        <v>270</v>
      </c>
      <c r="D1917" s="24" t="s">
        <v>847</v>
      </c>
      <c r="E1917" s="25">
        <v>42992</v>
      </c>
      <c r="F1917" s="38">
        <v>0.34681111111111113</v>
      </c>
      <c r="G1917" s="22">
        <v>42992</v>
      </c>
      <c r="H1917" s="37">
        <v>0.13847222222222222</v>
      </c>
      <c r="I1917" s="34" t="s">
        <v>6250</v>
      </c>
      <c r="J1917" s="43">
        <v>-12.004</v>
      </c>
      <c r="K1917" s="43">
        <v>-76.343000000000004</v>
      </c>
      <c r="L1917" s="56">
        <v>0</v>
      </c>
      <c r="M1917" s="43">
        <v>4.5030000000000001</v>
      </c>
      <c r="N1917" s="43"/>
      <c r="O1917" s="57"/>
      <c r="P1917" s="57">
        <v>4.5999999999999996</v>
      </c>
      <c r="Q1917" s="57">
        <v>3.6</v>
      </c>
      <c r="R1917" s="57">
        <v>4.8</v>
      </c>
      <c r="S1917" s="67" t="s">
        <v>6052</v>
      </c>
      <c r="T1917" s="26" t="s">
        <v>582</v>
      </c>
      <c r="U1917" s="24" t="s">
        <v>867</v>
      </c>
      <c r="V1917" s="58"/>
      <c r="W1917" s="58"/>
      <c r="X1917" s="26">
        <v>0</v>
      </c>
      <c r="Y1917" s="26">
        <v>0</v>
      </c>
      <c r="Z1917" s="26">
        <v>1</v>
      </c>
      <c r="AA1917" s="26">
        <v>0</v>
      </c>
      <c r="AB1917" s="58"/>
      <c r="AC1917" s="24"/>
      <c r="AD1917" s="26">
        <v>21</v>
      </c>
      <c r="AE1917" s="26">
        <v>0</v>
      </c>
      <c r="AF1917" s="26"/>
      <c r="AG1917" s="26"/>
      <c r="AH1917" s="26"/>
      <c r="AI1917" s="26"/>
      <c r="AJ1917" s="26"/>
      <c r="AK1917" s="24"/>
      <c r="AL1917" s="24"/>
      <c r="AM1917" s="26"/>
      <c r="AN1917" s="26"/>
      <c r="AO1917" s="26"/>
      <c r="AP1917" s="26"/>
      <c r="AQ1917" s="26"/>
      <c r="AR1917" s="26" t="s">
        <v>129</v>
      </c>
      <c r="AS1917" s="26"/>
      <c r="AT1917" s="26"/>
      <c r="AU1917" s="26" t="s">
        <v>128</v>
      </c>
      <c r="AV1917" s="26" t="s">
        <v>128</v>
      </c>
      <c r="AW1917" s="26" t="s">
        <v>128</v>
      </c>
      <c r="AX1917" s="26" t="s">
        <v>129</v>
      </c>
      <c r="AY1917" s="26"/>
      <c r="AZ1917" s="26" t="s">
        <v>4827</v>
      </c>
      <c r="BA1917" s="41"/>
    </row>
    <row r="1918" spans="1:53" ht="16.05" customHeight="1" x14ac:dyDescent="0.3">
      <c r="A1918" s="23">
        <v>2017</v>
      </c>
      <c r="B1918" s="24" t="s">
        <v>218</v>
      </c>
      <c r="C1918" s="24" t="s">
        <v>426</v>
      </c>
      <c r="D1918" s="24" t="s">
        <v>4732</v>
      </c>
      <c r="E1918" s="25">
        <v>43006</v>
      </c>
      <c r="F1918" s="38">
        <v>0.70901620370370377</v>
      </c>
      <c r="G1918" s="22">
        <v>43007</v>
      </c>
      <c r="H1918" s="37">
        <v>8.4016203703703704E-2</v>
      </c>
      <c r="I1918" s="34" t="s">
        <v>6250</v>
      </c>
      <c r="J1918" s="43">
        <v>0.96799999999999997</v>
      </c>
      <c r="K1918" s="43">
        <v>127.584</v>
      </c>
      <c r="L1918" s="56">
        <v>24.6</v>
      </c>
      <c r="M1918" s="43">
        <v>4.5030000000000001</v>
      </c>
      <c r="N1918" s="43"/>
      <c r="O1918" s="57"/>
      <c r="P1918" s="57">
        <v>4.8</v>
      </c>
      <c r="Q1918" s="57">
        <v>3.6</v>
      </c>
      <c r="R1918" s="57">
        <v>4.9000000000000004</v>
      </c>
      <c r="S1918" s="67" t="s">
        <v>6052</v>
      </c>
      <c r="T1918" s="26"/>
      <c r="U1918" s="24"/>
      <c r="V1918" s="58"/>
      <c r="W1918" s="58"/>
      <c r="X1918" s="26">
        <v>0</v>
      </c>
      <c r="Y1918" s="26">
        <v>0</v>
      </c>
      <c r="Z1918" s="26">
        <v>2</v>
      </c>
      <c r="AA1918" s="26">
        <v>10165</v>
      </c>
      <c r="AB1918" s="58"/>
      <c r="AC1918" s="24"/>
      <c r="AD1918" s="26">
        <v>1448</v>
      </c>
      <c r="AE1918" s="26">
        <v>145</v>
      </c>
      <c r="AF1918" s="26"/>
      <c r="AG1918" s="26"/>
      <c r="AH1918" s="26"/>
      <c r="AI1918" s="26"/>
      <c r="AJ1918" s="26" t="s">
        <v>311</v>
      </c>
      <c r="AK1918" s="24" t="s">
        <v>104</v>
      </c>
      <c r="AL1918" s="24" t="s">
        <v>4829</v>
      </c>
      <c r="AM1918" s="26"/>
      <c r="AN1918" s="26"/>
      <c r="AO1918" s="26"/>
      <c r="AP1918" s="26"/>
      <c r="AQ1918" s="26"/>
      <c r="AR1918" s="26" t="s">
        <v>129</v>
      </c>
      <c r="AS1918" s="26"/>
      <c r="AT1918" s="26"/>
      <c r="AU1918" s="26" t="s">
        <v>128</v>
      </c>
      <c r="AV1918" s="26" t="s">
        <v>128</v>
      </c>
      <c r="AW1918" s="26" t="s">
        <v>128</v>
      </c>
      <c r="AX1918" s="26" t="s">
        <v>129</v>
      </c>
      <c r="AY1918" s="26"/>
      <c r="AZ1918" s="26" t="s">
        <v>4828</v>
      </c>
      <c r="BA1918" s="41"/>
    </row>
    <row r="1919" spans="1:53" ht="16.05" customHeight="1" x14ac:dyDescent="0.3">
      <c r="A1919" s="23">
        <v>2017</v>
      </c>
      <c r="B1919" s="24" t="s">
        <v>130</v>
      </c>
      <c r="C1919" s="24" t="s">
        <v>131</v>
      </c>
      <c r="D1919" s="24" t="s">
        <v>138</v>
      </c>
      <c r="E1919" s="25">
        <v>43008</v>
      </c>
      <c r="F1919" s="38">
        <v>0.26015972222222222</v>
      </c>
      <c r="G1919" s="22">
        <v>43008</v>
      </c>
      <c r="H1919" s="37">
        <v>0.59349537037037037</v>
      </c>
      <c r="I1919" s="34" t="s">
        <v>6250</v>
      </c>
      <c r="J1919" s="43">
        <v>32.29</v>
      </c>
      <c r="K1919" s="43">
        <v>105.16</v>
      </c>
      <c r="L1919" s="56">
        <v>12.9</v>
      </c>
      <c r="M1919" s="35">
        <v>5.1680000000000001</v>
      </c>
      <c r="N1919" s="43"/>
      <c r="O1919" s="57"/>
      <c r="P1919" s="57">
        <v>5.5</v>
      </c>
      <c r="Q1919" s="57"/>
      <c r="R1919" s="57">
        <v>5.4</v>
      </c>
      <c r="S1919" s="24" t="s">
        <v>5336</v>
      </c>
      <c r="T1919" s="26"/>
      <c r="U1919" s="24" t="s">
        <v>867</v>
      </c>
      <c r="V1919" s="58"/>
      <c r="W1919" s="58"/>
      <c r="X1919" s="26">
        <v>0</v>
      </c>
      <c r="Y1919" s="26">
        <v>0</v>
      </c>
      <c r="Z1919" s="26">
        <v>3</v>
      </c>
      <c r="AA1919" s="26">
        <v>42</v>
      </c>
      <c r="AB1919" s="58"/>
      <c r="AC1919" s="24"/>
      <c r="AD1919" s="26"/>
      <c r="AE1919" s="26"/>
      <c r="AF1919" s="26"/>
      <c r="AG1919" s="26"/>
      <c r="AH1919" s="26"/>
      <c r="AI1919" s="26"/>
      <c r="AJ1919" s="26"/>
      <c r="AK1919" s="24"/>
      <c r="AL1919" s="24"/>
      <c r="AM1919" s="26"/>
      <c r="AN1919" s="26"/>
      <c r="AO1919" s="26"/>
      <c r="AP1919" s="26"/>
      <c r="AQ1919" s="26"/>
      <c r="AR1919" s="26" t="s">
        <v>129</v>
      </c>
      <c r="AS1919" s="26"/>
      <c r="AT1919" s="26"/>
      <c r="AU1919" s="26" t="s">
        <v>128</v>
      </c>
      <c r="AV1919" s="26" t="s">
        <v>128</v>
      </c>
      <c r="AW1919" s="26" t="s">
        <v>128</v>
      </c>
      <c r="AX1919" s="26" t="s">
        <v>129</v>
      </c>
      <c r="AY1919" s="26"/>
      <c r="AZ1919" s="26" t="s">
        <v>4830</v>
      </c>
      <c r="BA1919" s="41"/>
    </row>
    <row r="1920" spans="1:53" ht="16.05" customHeight="1" x14ac:dyDescent="0.3">
      <c r="A1920" s="23">
        <v>2017</v>
      </c>
      <c r="B1920" s="24" t="s">
        <v>269</v>
      </c>
      <c r="C1920" s="24" t="s">
        <v>409</v>
      </c>
      <c r="D1920" s="24" t="s">
        <v>3862</v>
      </c>
      <c r="E1920" s="25">
        <v>43009</v>
      </c>
      <c r="F1920" s="38">
        <v>6.6287037037037033E-2</v>
      </c>
      <c r="G1920" s="22">
        <v>43008</v>
      </c>
      <c r="H1920" s="37">
        <v>0.85795138888888889</v>
      </c>
      <c r="I1920" s="34" t="s">
        <v>6250</v>
      </c>
      <c r="J1920" s="43">
        <v>7.58</v>
      </c>
      <c r="K1920" s="43">
        <v>-73.27</v>
      </c>
      <c r="L1920" s="56">
        <v>139.69999999999999</v>
      </c>
      <c r="M1920" s="35">
        <v>5.2160000000000002</v>
      </c>
      <c r="N1920" s="43"/>
      <c r="O1920" s="57"/>
      <c r="P1920" s="57">
        <v>5.0999999999999996</v>
      </c>
      <c r="Q1920" s="57"/>
      <c r="R1920" s="57">
        <v>5.7</v>
      </c>
      <c r="S1920" s="24" t="s">
        <v>5337</v>
      </c>
      <c r="T1920" s="26"/>
      <c r="U1920" s="24" t="s">
        <v>867</v>
      </c>
      <c r="V1920" s="58"/>
      <c r="W1920" s="58"/>
      <c r="X1920" s="26">
        <v>0</v>
      </c>
      <c r="Y1920" s="26">
        <v>0</v>
      </c>
      <c r="Z1920" s="26"/>
      <c r="AA1920" s="26"/>
      <c r="AB1920" s="58"/>
      <c r="AC1920" s="24"/>
      <c r="AD1920" s="26">
        <v>7</v>
      </c>
      <c r="AE1920" s="26"/>
      <c r="AF1920" s="26"/>
      <c r="AG1920" s="26"/>
      <c r="AH1920" s="26"/>
      <c r="AI1920" s="26"/>
      <c r="AJ1920" s="26"/>
      <c r="AK1920" s="24"/>
      <c r="AL1920" s="24"/>
      <c r="AM1920" s="26"/>
      <c r="AN1920" s="26"/>
      <c r="AO1920" s="26"/>
      <c r="AP1920" s="26"/>
      <c r="AQ1920" s="26"/>
      <c r="AR1920" s="26" t="s">
        <v>129</v>
      </c>
      <c r="AS1920" s="26"/>
      <c r="AT1920" s="26"/>
      <c r="AU1920" s="26" t="s">
        <v>128</v>
      </c>
      <c r="AV1920" s="26" t="s">
        <v>128</v>
      </c>
      <c r="AW1920" s="26" t="s">
        <v>128</v>
      </c>
      <c r="AX1920" s="26" t="s">
        <v>129</v>
      </c>
      <c r="AY1920" s="26"/>
      <c r="AZ1920" s="26" t="s">
        <v>4831</v>
      </c>
      <c r="BA1920" s="41"/>
    </row>
    <row r="1921" spans="1:53" ht="16.05" customHeight="1" x14ac:dyDescent="0.3">
      <c r="A1921" s="23">
        <v>2017</v>
      </c>
      <c r="B1921" s="24" t="s">
        <v>148</v>
      </c>
      <c r="C1921" s="24" t="s">
        <v>149</v>
      </c>
      <c r="D1921" s="24" t="s">
        <v>3603</v>
      </c>
      <c r="E1921" s="25">
        <v>43016</v>
      </c>
      <c r="F1921" s="38">
        <v>5.6275694444444441E-2</v>
      </c>
      <c r="G1921" s="22">
        <v>43015</v>
      </c>
      <c r="H1921" s="37">
        <v>0.84793981481481484</v>
      </c>
      <c r="I1921" s="34" t="s">
        <v>6250</v>
      </c>
      <c r="J1921" s="43">
        <v>16.954000000000001</v>
      </c>
      <c r="K1921" s="43">
        <v>-97.069000000000003</v>
      </c>
      <c r="L1921" s="56">
        <v>0</v>
      </c>
      <c r="M1921" s="43">
        <v>4.3019999999999996</v>
      </c>
      <c r="N1921" s="43"/>
      <c r="O1921" s="57"/>
      <c r="P1921" s="57">
        <v>4.7</v>
      </c>
      <c r="Q1921" s="57">
        <v>3.3</v>
      </c>
      <c r="R1921" s="57">
        <v>4.7</v>
      </c>
      <c r="S1921" s="67" t="s">
        <v>6053</v>
      </c>
      <c r="T1921" s="26"/>
      <c r="U1921" s="24" t="s">
        <v>867</v>
      </c>
      <c r="V1921" s="58"/>
      <c r="W1921" s="58"/>
      <c r="X1921" s="26">
        <v>0</v>
      </c>
      <c r="Y1921" s="26">
        <v>0</v>
      </c>
      <c r="Z1921" s="26">
        <v>0</v>
      </c>
      <c r="AA1921" s="26">
        <v>0</v>
      </c>
      <c r="AB1921" s="58"/>
      <c r="AC1921" s="24"/>
      <c r="AD1921" s="26">
        <v>2</v>
      </c>
      <c r="AE1921" s="26">
        <v>0</v>
      </c>
      <c r="AF1921" s="26"/>
      <c r="AG1921" s="26"/>
      <c r="AH1921" s="26"/>
      <c r="AI1921" s="26"/>
      <c r="AJ1921" s="26"/>
      <c r="AK1921" s="24"/>
      <c r="AL1921" s="24" t="s">
        <v>5474</v>
      </c>
      <c r="AM1921" s="26"/>
      <c r="AN1921" s="26"/>
      <c r="AO1921" s="26"/>
      <c r="AP1921" s="26"/>
      <c r="AQ1921" s="26"/>
      <c r="AR1921" s="26" t="s">
        <v>129</v>
      </c>
      <c r="AS1921" s="26"/>
      <c r="AT1921" s="26"/>
      <c r="AU1921" s="26" t="s">
        <v>128</v>
      </c>
      <c r="AV1921" s="26" t="s">
        <v>128</v>
      </c>
      <c r="AW1921" s="26" t="s">
        <v>128</v>
      </c>
      <c r="AX1921" s="26" t="s">
        <v>129</v>
      </c>
      <c r="AY1921" s="26"/>
      <c r="AZ1921" s="26" t="s">
        <v>4832</v>
      </c>
      <c r="BA1921" s="39" t="s">
        <v>5491</v>
      </c>
    </row>
    <row r="1922" spans="1:53" ht="16.05" customHeight="1" x14ac:dyDescent="0.3">
      <c r="A1922" s="23">
        <v>2017</v>
      </c>
      <c r="B1922" s="24" t="s">
        <v>218</v>
      </c>
      <c r="C1922" s="24" t="s">
        <v>426</v>
      </c>
      <c r="D1922" s="24" t="s">
        <v>3744</v>
      </c>
      <c r="E1922" s="25">
        <v>43018</v>
      </c>
      <c r="F1922" s="38">
        <v>0.96545474537037046</v>
      </c>
      <c r="G1922" s="25">
        <v>43019</v>
      </c>
      <c r="H1922" s="38">
        <v>0.29878472222222224</v>
      </c>
      <c r="I1922" s="34" t="s">
        <v>6252</v>
      </c>
      <c r="J1922" s="43">
        <v>-8.1289999999999996</v>
      </c>
      <c r="K1922" s="43">
        <v>123.31399999999999</v>
      </c>
      <c r="L1922" s="56">
        <v>0</v>
      </c>
      <c r="M1922" s="43">
        <v>4.7039999999999997</v>
      </c>
      <c r="N1922" s="43"/>
      <c r="O1922" s="57"/>
      <c r="P1922" s="57">
        <v>4.8</v>
      </c>
      <c r="Q1922" s="57">
        <v>3.9</v>
      </c>
      <c r="R1922" s="57">
        <v>4.9000000000000004</v>
      </c>
      <c r="S1922" s="67" t="s">
        <v>6078</v>
      </c>
      <c r="T1922" s="26"/>
      <c r="U1922" s="24" t="s">
        <v>867</v>
      </c>
      <c r="V1922" s="58"/>
      <c r="W1922" s="58"/>
      <c r="X1922" s="26">
        <v>0</v>
      </c>
      <c r="Y1922" s="26">
        <v>0</v>
      </c>
      <c r="Z1922" s="26">
        <v>0</v>
      </c>
      <c r="AA1922" s="26">
        <v>874</v>
      </c>
      <c r="AB1922" s="58"/>
      <c r="AC1922" s="24"/>
      <c r="AD1922" s="26">
        <v>101</v>
      </c>
      <c r="AE1922" s="26">
        <v>40</v>
      </c>
      <c r="AF1922" s="26"/>
      <c r="AG1922" s="26"/>
      <c r="AH1922" s="26"/>
      <c r="AI1922" s="26"/>
      <c r="AJ1922" s="26"/>
      <c r="AK1922" s="24"/>
      <c r="AL1922" s="24"/>
      <c r="AM1922" s="26"/>
      <c r="AN1922" s="26"/>
      <c r="AO1922" s="26"/>
      <c r="AP1922" s="26"/>
      <c r="AQ1922" s="26"/>
      <c r="AR1922" s="26" t="s">
        <v>129</v>
      </c>
      <c r="AS1922" s="26"/>
      <c r="AT1922" s="26"/>
      <c r="AU1922" s="26" t="s">
        <v>128</v>
      </c>
      <c r="AV1922" s="26" t="s">
        <v>128</v>
      </c>
      <c r="AW1922" s="26" t="s">
        <v>128</v>
      </c>
      <c r="AX1922" s="26" t="s">
        <v>129</v>
      </c>
      <c r="AY1922" s="26"/>
      <c r="AZ1922" s="26" t="s">
        <v>4833</v>
      </c>
      <c r="BA1922" s="41"/>
    </row>
    <row r="1923" spans="1:53" ht="16.05" customHeight="1" x14ac:dyDescent="0.3">
      <c r="A1923" s="23">
        <v>2017</v>
      </c>
      <c r="B1923" s="24" t="s">
        <v>187</v>
      </c>
      <c r="C1923" s="24" t="s">
        <v>188</v>
      </c>
      <c r="D1923" s="24" t="s">
        <v>4074</v>
      </c>
      <c r="E1923" s="25">
        <v>43025</v>
      </c>
      <c r="F1923" s="38">
        <v>0.78652847222222222</v>
      </c>
      <c r="G1923" s="22">
        <v>43025</v>
      </c>
      <c r="H1923" s="37">
        <v>0.93236111111111108</v>
      </c>
      <c r="I1923" s="34" t="s">
        <v>6250</v>
      </c>
      <c r="J1923" s="43">
        <v>37.646000000000001</v>
      </c>
      <c r="K1923" s="43">
        <v>57.081000000000003</v>
      </c>
      <c r="L1923" s="56">
        <v>0</v>
      </c>
      <c r="M1923" s="43">
        <v>4.3689999999999998</v>
      </c>
      <c r="N1923" s="43"/>
      <c r="O1923" s="57"/>
      <c r="P1923" s="57">
        <v>4.7</v>
      </c>
      <c r="Q1923" s="57">
        <v>3.4</v>
      </c>
      <c r="R1923" s="57">
        <v>4.7</v>
      </c>
      <c r="S1923" s="67" t="s">
        <v>6062</v>
      </c>
      <c r="T1923" s="26"/>
      <c r="U1923" s="24" t="s">
        <v>867</v>
      </c>
      <c r="V1923" s="58"/>
      <c r="W1923" s="58"/>
      <c r="X1923" s="26">
        <v>0</v>
      </c>
      <c r="Y1923" s="26">
        <v>0</v>
      </c>
      <c r="Z1923" s="26">
        <v>0</v>
      </c>
      <c r="AA1923" s="26">
        <v>0</v>
      </c>
      <c r="AB1923" s="58"/>
      <c r="AC1923" s="24"/>
      <c r="AD1923" s="26">
        <v>25</v>
      </c>
      <c r="AE1923" s="26">
        <v>0</v>
      </c>
      <c r="AF1923" s="26"/>
      <c r="AG1923" s="26"/>
      <c r="AH1923" s="26"/>
      <c r="AI1923" s="26"/>
      <c r="AJ1923" s="26"/>
      <c r="AK1923" s="24"/>
      <c r="AL1923" s="24"/>
      <c r="AM1923" s="26"/>
      <c r="AN1923" s="26"/>
      <c r="AO1923" s="26"/>
      <c r="AP1923" s="26"/>
      <c r="AQ1923" s="26"/>
      <c r="AR1923" s="26" t="s">
        <v>129</v>
      </c>
      <c r="AS1923" s="26"/>
      <c r="AT1923" s="26"/>
      <c r="AU1923" s="26" t="s">
        <v>128</v>
      </c>
      <c r="AV1923" s="26" t="s">
        <v>128</v>
      </c>
      <c r="AW1923" s="26" t="s">
        <v>128</v>
      </c>
      <c r="AX1923" s="26" t="s">
        <v>129</v>
      </c>
      <c r="AY1923" s="26"/>
      <c r="AZ1923" s="26" t="s">
        <v>4834</v>
      </c>
      <c r="BA1923" s="41"/>
    </row>
    <row r="1924" spans="1:53" ht="16.05" customHeight="1" x14ac:dyDescent="0.3">
      <c r="A1924" s="23">
        <v>2017</v>
      </c>
      <c r="B1924" s="24" t="s">
        <v>187</v>
      </c>
      <c r="C1924" s="24" t="s">
        <v>188</v>
      </c>
      <c r="D1924" s="24" t="s">
        <v>3498</v>
      </c>
      <c r="E1924" s="25">
        <v>43026</v>
      </c>
      <c r="F1924" s="38">
        <v>0.73304710648148141</v>
      </c>
      <c r="G1924" s="22">
        <v>43026</v>
      </c>
      <c r="H1924" s="37">
        <v>0.87887731481481479</v>
      </c>
      <c r="I1924" s="34" t="s">
        <v>6250</v>
      </c>
      <c r="J1924" s="43">
        <v>37.743000000000002</v>
      </c>
      <c r="K1924" s="43">
        <v>47.046999999999997</v>
      </c>
      <c r="L1924" s="56">
        <v>0</v>
      </c>
      <c r="M1924" s="43">
        <v>4.5030000000000001</v>
      </c>
      <c r="N1924" s="43"/>
      <c r="O1924" s="57"/>
      <c r="P1924" s="57"/>
      <c r="Q1924" s="57">
        <v>3.6</v>
      </c>
      <c r="R1924" s="57">
        <v>4.3</v>
      </c>
      <c r="S1924" s="67" t="s">
        <v>6052</v>
      </c>
      <c r="T1924" s="26"/>
      <c r="U1924" s="24" t="s">
        <v>867</v>
      </c>
      <c r="V1924" s="58"/>
      <c r="W1924" s="58"/>
      <c r="X1924" s="26">
        <v>0</v>
      </c>
      <c r="Y1924" s="26">
        <v>0</v>
      </c>
      <c r="Z1924" s="26">
        <v>0</v>
      </c>
      <c r="AA1924" s="26">
        <v>0</v>
      </c>
      <c r="AB1924" s="58"/>
      <c r="AC1924" s="24"/>
      <c r="AD1924" s="26">
        <v>20</v>
      </c>
      <c r="AE1924" s="26">
        <v>0</v>
      </c>
      <c r="AF1924" s="26"/>
      <c r="AG1924" s="26"/>
      <c r="AH1924" s="26"/>
      <c r="AI1924" s="26"/>
      <c r="AJ1924" s="26"/>
      <c r="AK1924" s="24"/>
      <c r="AL1924" s="24"/>
      <c r="AM1924" s="26"/>
      <c r="AN1924" s="26"/>
      <c r="AO1924" s="26"/>
      <c r="AP1924" s="26"/>
      <c r="AQ1924" s="26"/>
      <c r="AR1924" s="26" t="s">
        <v>129</v>
      </c>
      <c r="AS1924" s="26"/>
      <c r="AT1924" s="26"/>
      <c r="AU1924" s="26" t="s">
        <v>128</v>
      </c>
      <c r="AV1924" s="26" t="s">
        <v>128</v>
      </c>
      <c r="AW1924" s="26" t="s">
        <v>128</v>
      </c>
      <c r="AX1924" s="26" t="s">
        <v>129</v>
      </c>
      <c r="AY1924" s="26"/>
      <c r="AZ1924" s="26" t="s">
        <v>4835</v>
      </c>
      <c r="BA1924" s="41"/>
    </row>
    <row r="1925" spans="1:53" ht="16.05" customHeight="1" x14ac:dyDescent="0.3">
      <c r="A1925" s="26">
        <v>2017</v>
      </c>
      <c r="B1925" s="24" t="s">
        <v>218</v>
      </c>
      <c r="C1925" s="24" t="s">
        <v>426</v>
      </c>
      <c r="D1925" s="24" t="s">
        <v>4220</v>
      </c>
      <c r="E1925" s="25">
        <v>43027</v>
      </c>
      <c r="F1925" s="38">
        <v>0.71345486111111101</v>
      </c>
      <c r="G1925" s="22">
        <v>43028</v>
      </c>
      <c r="H1925" s="37">
        <v>5.115740740740741E-3</v>
      </c>
      <c r="I1925" s="34" t="s">
        <v>6250</v>
      </c>
      <c r="J1925" s="26">
        <v>-4.0720000000000001</v>
      </c>
      <c r="K1925" s="26">
        <v>102.545</v>
      </c>
      <c r="L1925" s="26">
        <v>0</v>
      </c>
      <c r="M1925" s="43">
        <v>4.101</v>
      </c>
      <c r="N1925" s="43"/>
      <c r="O1925" s="57"/>
      <c r="P1925" s="57">
        <v>4.4000000000000004</v>
      </c>
      <c r="Q1925" s="57">
        <v>3</v>
      </c>
      <c r="R1925" s="57">
        <v>3.1</v>
      </c>
      <c r="S1925" s="24" t="s">
        <v>6074</v>
      </c>
      <c r="T1925" s="26" t="s">
        <v>582</v>
      </c>
      <c r="U1925" s="24" t="s">
        <v>867</v>
      </c>
      <c r="V1925" s="41"/>
      <c r="W1925" s="41"/>
      <c r="X1925" s="26">
        <v>0</v>
      </c>
      <c r="Y1925" s="26">
        <v>0</v>
      </c>
      <c r="Z1925" s="26">
        <v>0</v>
      </c>
      <c r="AA1925" s="26">
        <v>0</v>
      </c>
      <c r="AB1925" s="41"/>
      <c r="AC1925" s="41"/>
      <c r="AD1925" s="26">
        <v>4</v>
      </c>
      <c r="AE1925" s="26">
        <v>0</v>
      </c>
      <c r="AF1925" s="41"/>
      <c r="AG1925" s="26"/>
      <c r="AH1925" s="26"/>
      <c r="AI1925" s="26"/>
      <c r="AJ1925" s="26"/>
      <c r="AK1925" s="41"/>
      <c r="AL1925" s="24"/>
      <c r="AM1925" s="41"/>
      <c r="AN1925" s="41"/>
      <c r="AO1925" s="41"/>
      <c r="AP1925" s="41"/>
      <c r="AQ1925" s="41"/>
      <c r="AR1925" s="26" t="s">
        <v>129</v>
      </c>
      <c r="AS1925" s="26"/>
      <c r="AT1925" s="26"/>
      <c r="AU1925" s="26" t="s">
        <v>128</v>
      </c>
      <c r="AV1925" s="26" t="s">
        <v>128</v>
      </c>
      <c r="AW1925" s="26" t="s">
        <v>128</v>
      </c>
      <c r="AX1925" s="26" t="s">
        <v>129</v>
      </c>
      <c r="AY1925" s="26"/>
      <c r="AZ1925" s="26" t="s">
        <v>5098</v>
      </c>
      <c r="BA1925" s="41"/>
    </row>
    <row r="1926" spans="1:53" ht="16.05" customHeight="1" x14ac:dyDescent="0.3">
      <c r="A1926" s="23">
        <v>2017</v>
      </c>
      <c r="B1926" s="24" t="s">
        <v>187</v>
      </c>
      <c r="C1926" s="24" t="s">
        <v>188</v>
      </c>
      <c r="D1926" s="24" t="s">
        <v>3583</v>
      </c>
      <c r="E1926" s="25">
        <v>43031</v>
      </c>
      <c r="F1926" s="38">
        <v>1.6872685185185185E-2</v>
      </c>
      <c r="G1926" s="22">
        <v>43031</v>
      </c>
      <c r="H1926" s="37">
        <v>0.16270833333333332</v>
      </c>
      <c r="I1926" s="34" t="s">
        <v>6250</v>
      </c>
      <c r="J1926" s="43">
        <v>27.76</v>
      </c>
      <c r="K1926" s="43">
        <v>56.93</v>
      </c>
      <c r="L1926" s="56">
        <v>24.6</v>
      </c>
      <c r="M1926" s="35">
        <v>5.4790000000000001</v>
      </c>
      <c r="N1926" s="43">
        <v>5.2</v>
      </c>
      <c r="O1926" s="57"/>
      <c r="P1926" s="57">
        <v>5.2</v>
      </c>
      <c r="Q1926" s="57"/>
      <c r="R1926" s="57">
        <v>5.5</v>
      </c>
      <c r="S1926" s="24" t="s">
        <v>5400</v>
      </c>
      <c r="T1926" s="26"/>
      <c r="U1926" s="24" t="s">
        <v>867</v>
      </c>
      <c r="V1926" s="58"/>
      <c r="W1926" s="58"/>
      <c r="X1926" s="26">
        <v>0</v>
      </c>
      <c r="Y1926" s="26">
        <v>0</v>
      </c>
      <c r="Z1926" s="26">
        <v>0</v>
      </c>
      <c r="AA1926" s="26">
        <v>0</v>
      </c>
      <c r="AB1926" s="58"/>
      <c r="AC1926" s="24"/>
      <c r="AD1926" s="26">
        <v>30</v>
      </c>
      <c r="AE1926" s="26">
        <v>0</v>
      </c>
      <c r="AF1926" s="26"/>
      <c r="AG1926" s="26"/>
      <c r="AH1926" s="26"/>
      <c r="AI1926" s="26"/>
      <c r="AJ1926" s="26"/>
      <c r="AK1926" s="24"/>
      <c r="AL1926" s="24"/>
      <c r="AM1926" s="26"/>
      <c r="AN1926" s="26"/>
      <c r="AO1926" s="26"/>
      <c r="AP1926" s="26"/>
      <c r="AQ1926" s="26"/>
      <c r="AR1926" s="26" t="s">
        <v>129</v>
      </c>
      <c r="AS1926" s="26"/>
      <c r="AT1926" s="26"/>
      <c r="AU1926" s="26" t="s">
        <v>128</v>
      </c>
      <c r="AV1926" s="26" t="s">
        <v>128</v>
      </c>
      <c r="AW1926" s="26" t="s">
        <v>128</v>
      </c>
      <c r="AX1926" s="26" t="s">
        <v>129</v>
      </c>
      <c r="AY1926" s="26"/>
      <c r="AZ1926" s="26" t="s">
        <v>4836</v>
      </c>
      <c r="BA1926" s="41"/>
    </row>
    <row r="1927" spans="1:53" ht="16.05" customHeight="1" x14ac:dyDescent="0.3">
      <c r="A1927" s="26">
        <v>2017</v>
      </c>
      <c r="B1927" s="24" t="s">
        <v>218</v>
      </c>
      <c r="C1927" s="24" t="s">
        <v>426</v>
      </c>
      <c r="D1927" s="24" t="s">
        <v>5061</v>
      </c>
      <c r="E1927" s="25">
        <v>43031</v>
      </c>
      <c r="F1927" s="38">
        <v>0.51447638888888891</v>
      </c>
      <c r="G1927" s="22">
        <v>43031</v>
      </c>
      <c r="H1927" s="37">
        <v>0.80614583333333334</v>
      </c>
      <c r="I1927" s="34" t="s">
        <v>6250</v>
      </c>
      <c r="J1927" s="26">
        <v>-7.6680000000000001</v>
      </c>
      <c r="K1927" s="26">
        <v>108.03700000000001</v>
      </c>
      <c r="L1927" s="26">
        <v>90.3</v>
      </c>
      <c r="M1927" s="43">
        <v>4.3019999999999996</v>
      </c>
      <c r="N1927" s="43"/>
      <c r="O1927" s="57"/>
      <c r="P1927" s="57">
        <v>4.3</v>
      </c>
      <c r="Q1927" s="57">
        <v>3.3</v>
      </c>
      <c r="R1927" s="57">
        <v>4.5999999999999996</v>
      </c>
      <c r="S1927" s="24" t="s">
        <v>6053</v>
      </c>
      <c r="T1927" s="26"/>
      <c r="U1927" s="24" t="s">
        <v>867</v>
      </c>
      <c r="V1927" s="41"/>
      <c r="W1927" s="41"/>
      <c r="X1927" s="26">
        <v>0</v>
      </c>
      <c r="Y1927" s="26">
        <v>0</v>
      </c>
      <c r="Z1927" s="26">
        <v>0</v>
      </c>
      <c r="AA1927" s="26">
        <v>0</v>
      </c>
      <c r="AB1927" s="41"/>
      <c r="AC1927" s="41"/>
      <c r="AD1927" s="26">
        <v>1</v>
      </c>
      <c r="AE1927" s="26">
        <v>0</v>
      </c>
      <c r="AF1927" s="41"/>
      <c r="AG1927" s="26"/>
      <c r="AH1927" s="26"/>
      <c r="AI1927" s="26"/>
      <c r="AJ1927" s="26"/>
      <c r="AK1927" s="41"/>
      <c r="AL1927" s="24"/>
      <c r="AM1927" s="41"/>
      <c r="AN1927" s="41"/>
      <c r="AO1927" s="41"/>
      <c r="AP1927" s="41"/>
      <c r="AQ1927" s="41"/>
      <c r="AR1927" s="26" t="s">
        <v>129</v>
      </c>
      <c r="AS1927" s="26"/>
      <c r="AT1927" s="26"/>
      <c r="AU1927" s="26" t="s">
        <v>128</v>
      </c>
      <c r="AV1927" s="26" t="s">
        <v>128</v>
      </c>
      <c r="AW1927" s="26" t="s">
        <v>128</v>
      </c>
      <c r="AX1927" s="26" t="s">
        <v>129</v>
      </c>
      <c r="AY1927" s="26"/>
      <c r="AZ1927" s="26" t="s">
        <v>5099</v>
      </c>
      <c r="BA1927" s="41"/>
    </row>
    <row r="1928" spans="1:53" ht="16.05" customHeight="1" x14ac:dyDescent="0.3">
      <c r="A1928" s="23">
        <v>2017</v>
      </c>
      <c r="B1928" s="24" t="s">
        <v>218</v>
      </c>
      <c r="C1928" s="24" t="s">
        <v>426</v>
      </c>
      <c r="D1928" s="24" t="s">
        <v>2305</v>
      </c>
      <c r="E1928" s="25">
        <v>43047</v>
      </c>
      <c r="F1928" s="38">
        <v>0.91272685185185187</v>
      </c>
      <c r="G1928" s="25">
        <v>43048</v>
      </c>
      <c r="H1928" s="38">
        <v>0.24606481481481482</v>
      </c>
      <c r="I1928" s="34" t="s">
        <v>6252</v>
      </c>
      <c r="J1928" s="43">
        <v>-8.1</v>
      </c>
      <c r="K1928" s="43">
        <v>115.49</v>
      </c>
      <c r="L1928" s="56">
        <v>36.299999999999997</v>
      </c>
      <c r="M1928" s="35">
        <v>5.0149999999999997</v>
      </c>
      <c r="N1928" s="43"/>
      <c r="O1928" s="57"/>
      <c r="P1928" s="57">
        <v>4.9000000000000004</v>
      </c>
      <c r="Q1928" s="57"/>
      <c r="R1928" s="57">
        <v>5</v>
      </c>
      <c r="S1928" s="24" t="s">
        <v>5339</v>
      </c>
      <c r="T1928" s="26" t="s">
        <v>3629</v>
      </c>
      <c r="U1928" s="24" t="s">
        <v>867</v>
      </c>
      <c r="V1928" s="58"/>
      <c r="W1928" s="58"/>
      <c r="X1928" s="26">
        <v>0</v>
      </c>
      <c r="Y1928" s="26">
        <v>0</v>
      </c>
      <c r="Z1928" s="26">
        <v>1</v>
      </c>
      <c r="AA1928" s="26"/>
      <c r="AB1928" s="58"/>
      <c r="AC1928" s="24"/>
      <c r="AD1928" s="26">
        <v>15</v>
      </c>
      <c r="AE1928" s="26"/>
      <c r="AF1928" s="26"/>
      <c r="AG1928" s="26"/>
      <c r="AH1928" s="26"/>
      <c r="AI1928" s="26"/>
      <c r="AJ1928" s="26"/>
      <c r="AK1928" s="24"/>
      <c r="AL1928" s="24"/>
      <c r="AM1928" s="26"/>
      <c r="AN1928" s="26"/>
      <c r="AO1928" s="26"/>
      <c r="AP1928" s="26"/>
      <c r="AQ1928" s="26"/>
      <c r="AR1928" s="26" t="s">
        <v>129</v>
      </c>
      <c r="AS1928" s="26"/>
      <c r="AT1928" s="26"/>
      <c r="AU1928" s="26" t="s">
        <v>128</v>
      </c>
      <c r="AV1928" s="26" t="s">
        <v>128</v>
      </c>
      <c r="AW1928" s="26" t="s">
        <v>128</v>
      </c>
      <c r="AX1928" s="26" t="s">
        <v>129</v>
      </c>
      <c r="AY1928" s="26"/>
      <c r="AZ1928" s="26" t="s">
        <v>4839</v>
      </c>
      <c r="BA1928" s="41"/>
    </row>
    <row r="1929" spans="1:53" ht="16.05" customHeight="1" x14ac:dyDescent="0.3">
      <c r="A1929" s="23">
        <v>2017</v>
      </c>
      <c r="B1929" s="24" t="s">
        <v>153</v>
      </c>
      <c r="C1929" s="24" t="s">
        <v>860</v>
      </c>
      <c r="D1929" s="24" t="s">
        <v>4446</v>
      </c>
      <c r="E1929" s="25">
        <v>43049</v>
      </c>
      <c r="F1929" s="38">
        <v>0.47160648148148149</v>
      </c>
      <c r="G1929" s="22">
        <v>43049</v>
      </c>
      <c r="H1929" s="37">
        <v>0.51327546296296289</v>
      </c>
      <c r="I1929" s="34" t="s">
        <v>6250</v>
      </c>
      <c r="J1929" s="43">
        <v>51.59</v>
      </c>
      <c r="K1929" s="43">
        <v>16.13</v>
      </c>
      <c r="L1929" s="56">
        <v>1</v>
      </c>
      <c r="M1929" s="43">
        <v>4.1950000000000003</v>
      </c>
      <c r="N1929" s="43"/>
      <c r="O1929" s="57">
        <v>4</v>
      </c>
      <c r="P1929" s="57">
        <v>4.0999999999999996</v>
      </c>
      <c r="Q1929" s="57"/>
      <c r="R1929" s="57">
        <v>4.3</v>
      </c>
      <c r="S1929" s="67" t="s">
        <v>6076</v>
      </c>
      <c r="T1929" s="26"/>
      <c r="U1929" s="24" t="s">
        <v>193</v>
      </c>
      <c r="V1929" s="58"/>
      <c r="W1929" s="58"/>
      <c r="X1929" s="26">
        <v>0</v>
      </c>
      <c r="Y1929" s="26">
        <v>0</v>
      </c>
      <c r="Z1929" s="26">
        <v>1</v>
      </c>
      <c r="AA1929" s="26"/>
      <c r="AB1929" s="58"/>
      <c r="AC1929" s="24"/>
      <c r="AD1929" s="26">
        <v>0</v>
      </c>
      <c r="AE1929" s="26">
        <v>0</v>
      </c>
      <c r="AF1929" s="26"/>
      <c r="AG1929" s="26"/>
      <c r="AH1929" s="26"/>
      <c r="AI1929" s="26"/>
      <c r="AJ1929" s="26"/>
      <c r="AK1929" s="24"/>
      <c r="AL1929" s="24"/>
      <c r="AM1929" s="26"/>
      <c r="AN1929" s="26"/>
      <c r="AO1929" s="26"/>
      <c r="AP1929" s="26"/>
      <c r="AQ1929" s="26"/>
      <c r="AR1929" s="26" t="s">
        <v>129</v>
      </c>
      <c r="AS1929" s="26"/>
      <c r="AT1929" s="26"/>
      <c r="AU1929" s="26" t="s">
        <v>128</v>
      </c>
      <c r="AV1929" s="26" t="s">
        <v>128</v>
      </c>
      <c r="AW1929" s="26" t="s">
        <v>128</v>
      </c>
      <c r="AX1929" s="26" t="s">
        <v>129</v>
      </c>
      <c r="AY1929" s="26"/>
      <c r="AZ1929" s="26" t="s">
        <v>4840</v>
      </c>
      <c r="BA1929" s="41"/>
    </row>
    <row r="1930" spans="1:53" ht="16.05" customHeight="1" x14ac:dyDescent="0.3">
      <c r="A1930" s="23">
        <v>2017</v>
      </c>
      <c r="B1930" s="24" t="s">
        <v>1095</v>
      </c>
      <c r="C1930" s="24" t="s">
        <v>2597</v>
      </c>
      <c r="D1930" s="24" t="s">
        <v>4319</v>
      </c>
      <c r="E1930" s="25">
        <v>43050</v>
      </c>
      <c r="F1930" s="38">
        <v>0.18107349537037035</v>
      </c>
      <c r="G1930" s="22">
        <v>43050</v>
      </c>
      <c r="H1930" s="37">
        <v>5.6076388888888884E-2</v>
      </c>
      <c r="I1930" s="34" t="s">
        <v>6250</v>
      </c>
      <c r="J1930" s="43">
        <v>-25.37</v>
      </c>
      <c r="K1930" s="43">
        <v>-64.799000000000007</v>
      </c>
      <c r="L1930" s="56">
        <v>33.1</v>
      </c>
      <c r="M1930" s="43">
        <v>4.6369999999999996</v>
      </c>
      <c r="N1930" s="43"/>
      <c r="O1930" s="57"/>
      <c r="P1930" s="57">
        <v>4.5999999999999996</v>
      </c>
      <c r="Q1930" s="57">
        <v>3.8</v>
      </c>
      <c r="R1930" s="57">
        <v>5</v>
      </c>
      <c r="S1930" s="67" t="s">
        <v>6054</v>
      </c>
      <c r="T1930" s="26"/>
      <c r="U1930" s="24" t="s">
        <v>867</v>
      </c>
      <c r="V1930" s="58"/>
      <c r="W1930" s="58"/>
      <c r="X1930" s="26">
        <v>0</v>
      </c>
      <c r="Y1930" s="26">
        <v>0</v>
      </c>
      <c r="Z1930" s="26">
        <v>0</v>
      </c>
      <c r="AA1930" s="26"/>
      <c r="AB1930" s="58"/>
      <c r="AC1930" s="24"/>
      <c r="AD1930" s="26"/>
      <c r="AE1930" s="26">
        <v>5</v>
      </c>
      <c r="AF1930" s="26"/>
      <c r="AG1930" s="26"/>
      <c r="AH1930" s="26"/>
      <c r="AI1930" s="26"/>
      <c r="AJ1930" s="26"/>
      <c r="AK1930" s="24"/>
      <c r="AL1930" s="24"/>
      <c r="AM1930" s="26"/>
      <c r="AN1930" s="26"/>
      <c r="AO1930" s="26"/>
      <c r="AP1930" s="26"/>
      <c r="AQ1930" s="26"/>
      <c r="AR1930" s="26" t="s">
        <v>129</v>
      </c>
      <c r="AS1930" s="26"/>
      <c r="AT1930" s="26"/>
      <c r="AU1930" s="26" t="s">
        <v>128</v>
      </c>
      <c r="AV1930" s="26" t="s">
        <v>128</v>
      </c>
      <c r="AW1930" s="26" t="s">
        <v>128</v>
      </c>
      <c r="AX1930" s="26" t="s">
        <v>129</v>
      </c>
      <c r="AY1930" s="26"/>
      <c r="AZ1930" s="26" t="s">
        <v>4841</v>
      </c>
      <c r="BA1930" s="41"/>
    </row>
    <row r="1931" spans="1:53" ht="16.05" customHeight="1" x14ac:dyDescent="0.3">
      <c r="A1931" s="23">
        <v>2017</v>
      </c>
      <c r="B1931" s="27" t="s">
        <v>130</v>
      </c>
      <c r="C1931" s="27" t="s">
        <v>250</v>
      </c>
      <c r="D1931" s="27" t="s">
        <v>3419</v>
      </c>
      <c r="E1931" s="28" t="s">
        <v>3420</v>
      </c>
      <c r="F1931" s="36">
        <v>0.22884259259259257</v>
      </c>
      <c r="G1931" s="22">
        <v>43054</v>
      </c>
      <c r="H1931" s="37">
        <v>0.60384259259259265</v>
      </c>
      <c r="I1931" s="34" t="s">
        <v>6250</v>
      </c>
      <c r="J1931" s="35">
        <v>36.064999999999998</v>
      </c>
      <c r="K1931" s="35">
        <v>129.27000000000001</v>
      </c>
      <c r="L1931" s="42">
        <v>10</v>
      </c>
      <c r="M1931" s="35">
        <v>5.5209999999999999</v>
      </c>
      <c r="N1931" s="43">
        <v>5.6</v>
      </c>
      <c r="O1931" s="44"/>
      <c r="P1931" s="44">
        <v>5.4</v>
      </c>
      <c r="Q1931" s="44"/>
      <c r="R1931" s="44"/>
      <c r="S1931" s="67" t="s">
        <v>5607</v>
      </c>
      <c r="T1931" s="23" t="s">
        <v>204</v>
      </c>
      <c r="U1931" s="27" t="s">
        <v>193</v>
      </c>
      <c r="V1931" s="46">
        <v>4296000</v>
      </c>
      <c r="W1931" s="47">
        <v>5057</v>
      </c>
      <c r="X1931" s="50" t="s">
        <v>1805</v>
      </c>
      <c r="Y1931" s="23"/>
      <c r="Z1931" s="23">
        <v>82</v>
      </c>
      <c r="AA1931" s="23">
        <v>1700</v>
      </c>
      <c r="AB1931" s="47">
        <v>1361</v>
      </c>
      <c r="AC1931" s="27" t="s">
        <v>6368</v>
      </c>
      <c r="AD1931" s="50" t="s">
        <v>6320</v>
      </c>
      <c r="AE1931" s="23">
        <v>52</v>
      </c>
      <c r="AF1931" s="62" t="s">
        <v>6321</v>
      </c>
      <c r="AG1931" s="23"/>
      <c r="AH1931" s="23"/>
      <c r="AI1931" s="23"/>
      <c r="AJ1931" s="23" t="s">
        <v>43</v>
      </c>
      <c r="AK1931" s="27" t="s">
        <v>764</v>
      </c>
      <c r="AL1931" s="27" t="s">
        <v>6322</v>
      </c>
      <c r="AM1931" s="23"/>
      <c r="AN1931" s="23"/>
      <c r="AO1931" s="23"/>
      <c r="AP1931" s="23"/>
      <c r="AQ1931" s="23"/>
      <c r="AR1931" s="23"/>
      <c r="AS1931" s="23" t="s">
        <v>128</v>
      </c>
      <c r="AT1931" s="23"/>
      <c r="AU1931" s="23" t="s">
        <v>129</v>
      </c>
      <c r="AV1931" s="23" t="s">
        <v>129</v>
      </c>
      <c r="AW1931" s="23" t="s">
        <v>128</v>
      </c>
      <c r="AX1931" s="23" t="s">
        <v>129</v>
      </c>
      <c r="AY1931" s="23"/>
      <c r="AZ1931" s="23" t="s">
        <v>3421</v>
      </c>
      <c r="BA1931" s="65" t="s">
        <v>6323</v>
      </c>
    </row>
    <row r="1932" spans="1:53" ht="16.05" customHeight="1" x14ac:dyDescent="0.3">
      <c r="A1932" s="23">
        <v>2017</v>
      </c>
      <c r="B1932" s="27" t="s">
        <v>123</v>
      </c>
      <c r="C1932" s="27" t="s">
        <v>901</v>
      </c>
      <c r="D1932" s="27" t="s">
        <v>3422</v>
      </c>
      <c r="E1932" s="28">
        <v>43054</v>
      </c>
      <c r="F1932" s="36">
        <v>0.82503472222222218</v>
      </c>
      <c r="G1932" s="22">
        <v>43054</v>
      </c>
      <c r="H1932" s="37">
        <v>0.99170138888888892</v>
      </c>
      <c r="I1932" s="34" t="s">
        <v>6250</v>
      </c>
      <c r="J1932" s="35">
        <v>40.314</v>
      </c>
      <c r="K1932" s="35">
        <v>47.334000000000003</v>
      </c>
      <c r="L1932" s="42">
        <v>22.4</v>
      </c>
      <c r="M1932" s="35">
        <v>5.1959999999999997</v>
      </c>
      <c r="N1932" s="43">
        <v>5.0999999999999996</v>
      </c>
      <c r="O1932" s="44"/>
      <c r="P1932" s="44">
        <v>5.5</v>
      </c>
      <c r="Q1932" s="44"/>
      <c r="R1932" s="44"/>
      <c r="S1932" s="67" t="s">
        <v>5608</v>
      </c>
      <c r="T1932" s="23" t="s">
        <v>139</v>
      </c>
      <c r="U1932" s="27"/>
      <c r="V1932" s="46"/>
      <c r="W1932" s="47"/>
      <c r="X1932" s="23"/>
      <c r="Y1932" s="23"/>
      <c r="Z1932" s="23">
        <v>1</v>
      </c>
      <c r="AA1932" s="23"/>
      <c r="AB1932" s="47"/>
      <c r="AC1932" s="27"/>
      <c r="AD1932" s="23">
        <v>136</v>
      </c>
      <c r="AE1932" s="23">
        <v>4</v>
      </c>
      <c r="AF1932" s="66"/>
      <c r="AG1932" s="23" t="s">
        <v>129</v>
      </c>
      <c r="AH1932" s="23"/>
      <c r="AI1932" s="23"/>
      <c r="AJ1932" s="23"/>
      <c r="AK1932" s="27" t="s">
        <v>100</v>
      </c>
      <c r="AL1932" s="27"/>
      <c r="AM1932" s="23"/>
      <c r="AN1932" s="23"/>
      <c r="AO1932" s="23"/>
      <c r="AP1932" s="23"/>
      <c r="AQ1932" s="23"/>
      <c r="AR1932" s="23"/>
      <c r="AS1932" s="23" t="s">
        <v>128</v>
      </c>
      <c r="AT1932" s="23"/>
      <c r="AU1932" s="23" t="s">
        <v>128</v>
      </c>
      <c r="AV1932" s="23" t="s">
        <v>128</v>
      </c>
      <c r="AW1932" s="23" t="s">
        <v>128</v>
      </c>
      <c r="AX1932" s="23" t="s">
        <v>129</v>
      </c>
      <c r="AY1932" s="23"/>
      <c r="AZ1932" s="23" t="s">
        <v>3423</v>
      </c>
      <c r="BA1932" s="65" t="s">
        <v>3424</v>
      </c>
    </row>
    <row r="1933" spans="1:53" ht="16.05" customHeight="1" x14ac:dyDescent="0.3">
      <c r="A1933" s="23">
        <v>2017</v>
      </c>
      <c r="B1933" s="24" t="s">
        <v>123</v>
      </c>
      <c r="C1933" s="24" t="s">
        <v>901</v>
      </c>
      <c r="D1933" s="24" t="s">
        <v>4842</v>
      </c>
      <c r="E1933" s="25">
        <v>43056</v>
      </c>
      <c r="F1933" s="38">
        <v>0.56081064814814818</v>
      </c>
      <c r="G1933" s="22">
        <v>43056</v>
      </c>
      <c r="H1933" s="37">
        <v>0.72747685185185185</v>
      </c>
      <c r="I1933" s="34" t="s">
        <v>6250</v>
      </c>
      <c r="J1933" s="43">
        <v>40.267000000000003</v>
      </c>
      <c r="K1933" s="43">
        <v>47.198</v>
      </c>
      <c r="L1933" s="56">
        <v>0</v>
      </c>
      <c r="M1933" s="43">
        <v>4.3689999999999998</v>
      </c>
      <c r="N1933" s="43"/>
      <c r="O1933" s="57"/>
      <c r="P1933" s="57">
        <v>4.4000000000000004</v>
      </c>
      <c r="Q1933" s="57">
        <v>3.4</v>
      </c>
      <c r="R1933" s="57">
        <v>4.7</v>
      </c>
      <c r="S1933" s="67" t="s">
        <v>6062</v>
      </c>
      <c r="T1933" s="26" t="s">
        <v>582</v>
      </c>
      <c r="U1933" s="24" t="s">
        <v>867</v>
      </c>
      <c r="V1933" s="58"/>
      <c r="W1933" s="58"/>
      <c r="X1933" s="26">
        <v>0</v>
      </c>
      <c r="Y1933" s="26">
        <v>0</v>
      </c>
      <c r="Z1933" s="26">
        <v>0</v>
      </c>
      <c r="AA1933" s="26">
        <v>0</v>
      </c>
      <c r="AB1933" s="58"/>
      <c r="AC1933" s="24"/>
      <c r="AD1933" s="26">
        <v>10</v>
      </c>
      <c r="AE1933" s="26">
        <v>0</v>
      </c>
      <c r="AF1933" s="26"/>
      <c r="AG1933" s="26"/>
      <c r="AH1933" s="26"/>
      <c r="AI1933" s="26"/>
      <c r="AJ1933" s="26"/>
      <c r="AK1933" s="24"/>
      <c r="AL1933" s="24"/>
      <c r="AM1933" s="26"/>
      <c r="AN1933" s="26"/>
      <c r="AO1933" s="26"/>
      <c r="AP1933" s="26"/>
      <c r="AQ1933" s="26"/>
      <c r="AR1933" s="26" t="s">
        <v>129</v>
      </c>
      <c r="AS1933" s="26"/>
      <c r="AT1933" s="26"/>
      <c r="AU1933" s="26" t="s">
        <v>128</v>
      </c>
      <c r="AV1933" s="26" t="s">
        <v>128</v>
      </c>
      <c r="AW1933" s="26" t="s">
        <v>128</v>
      </c>
      <c r="AX1933" s="26" t="s">
        <v>129</v>
      </c>
      <c r="AY1933" s="26"/>
      <c r="AZ1933" s="26" t="s">
        <v>4843</v>
      </c>
      <c r="BA1933" s="41"/>
    </row>
    <row r="1934" spans="1:53" ht="16.05" customHeight="1" x14ac:dyDescent="0.3">
      <c r="A1934" s="23">
        <v>2017</v>
      </c>
      <c r="B1934" s="24" t="s">
        <v>269</v>
      </c>
      <c r="C1934" s="24" t="s">
        <v>500</v>
      </c>
      <c r="D1934" s="24" t="s">
        <v>3425</v>
      </c>
      <c r="E1934" s="25">
        <v>43056</v>
      </c>
      <c r="F1934" s="38">
        <v>0.56991898148148146</v>
      </c>
      <c r="G1934" s="22">
        <v>43056</v>
      </c>
      <c r="H1934" s="37">
        <v>0.36158564814814814</v>
      </c>
      <c r="I1934" s="34" t="s">
        <v>6250</v>
      </c>
      <c r="J1934" s="43">
        <v>-2.4380000000000002</v>
      </c>
      <c r="K1934" s="43">
        <v>-79.819000000000003</v>
      </c>
      <c r="L1934" s="42">
        <v>77.5</v>
      </c>
      <c r="M1934" s="35">
        <v>5.431</v>
      </c>
      <c r="N1934" s="35">
        <v>5.3</v>
      </c>
      <c r="O1934" s="44"/>
      <c r="P1934" s="44">
        <v>5.4</v>
      </c>
      <c r="Q1934" s="44"/>
      <c r="R1934" s="44"/>
      <c r="S1934" s="67" t="s">
        <v>5331</v>
      </c>
      <c r="T1934" s="23" t="s">
        <v>497</v>
      </c>
      <c r="U1934" s="27"/>
      <c r="V1934" s="46"/>
      <c r="W1934" s="47"/>
      <c r="X1934" s="23">
        <v>0</v>
      </c>
      <c r="Y1934" s="23">
        <v>0</v>
      </c>
      <c r="Z1934" s="23">
        <v>0</v>
      </c>
      <c r="AA1934" s="23"/>
      <c r="AB1934" s="47"/>
      <c r="AC1934" s="27"/>
      <c r="AD1934" s="23" t="s">
        <v>232</v>
      </c>
      <c r="AE1934" s="23"/>
      <c r="AF1934" s="66"/>
      <c r="AG1934" s="23"/>
      <c r="AH1934" s="23"/>
      <c r="AI1934" s="23"/>
      <c r="AJ1934" s="23"/>
      <c r="AK1934" s="27" t="s">
        <v>100</v>
      </c>
      <c r="AL1934" s="27" t="s">
        <v>3427</v>
      </c>
      <c r="AM1934" s="23"/>
      <c r="AN1934" s="23"/>
      <c r="AO1934" s="23"/>
      <c r="AP1934" s="23"/>
      <c r="AQ1934" s="23"/>
      <c r="AR1934" s="23"/>
      <c r="AS1934" s="23" t="s">
        <v>128</v>
      </c>
      <c r="AT1934" s="23"/>
      <c r="AU1934" s="23" t="s">
        <v>128</v>
      </c>
      <c r="AV1934" s="23" t="s">
        <v>128</v>
      </c>
      <c r="AW1934" s="23" t="s">
        <v>128</v>
      </c>
      <c r="AX1934" s="23" t="s">
        <v>129</v>
      </c>
      <c r="AY1934" s="23"/>
      <c r="AZ1934" s="23" t="s">
        <v>3426</v>
      </c>
      <c r="BA1934" s="65" t="s">
        <v>3428</v>
      </c>
    </row>
    <row r="1935" spans="1:53" ht="16.05" customHeight="1" x14ac:dyDescent="0.3">
      <c r="A1935" s="26">
        <v>2017</v>
      </c>
      <c r="B1935" s="24" t="s">
        <v>269</v>
      </c>
      <c r="C1935" s="24" t="s">
        <v>414</v>
      </c>
      <c r="D1935" s="24" t="s">
        <v>4973</v>
      </c>
      <c r="E1935" s="25">
        <v>43057</v>
      </c>
      <c r="F1935" s="38">
        <v>0.24650462962962963</v>
      </c>
      <c r="G1935" s="22">
        <v>43057</v>
      </c>
      <c r="H1935" s="37">
        <v>7.9837962962962958E-2</v>
      </c>
      <c r="I1935" s="34" t="s">
        <v>6251</v>
      </c>
      <c r="J1935" s="26">
        <v>8.3759999999999994</v>
      </c>
      <c r="K1935" s="26">
        <v>-71.806899999999999</v>
      </c>
      <c r="L1935" s="26">
        <v>31.6</v>
      </c>
      <c r="M1935" s="35">
        <v>5.0750000000000002</v>
      </c>
      <c r="N1935" s="43">
        <v>4.8</v>
      </c>
      <c r="O1935" s="57"/>
      <c r="P1935" s="57">
        <v>5</v>
      </c>
      <c r="Q1935" s="57"/>
      <c r="R1935" s="57">
        <v>4.8</v>
      </c>
      <c r="S1935" s="24" t="s">
        <v>5609</v>
      </c>
      <c r="T1935" s="26"/>
      <c r="U1935" s="24"/>
      <c r="V1935" s="41"/>
      <c r="W1935" s="41"/>
      <c r="X1935" s="26">
        <v>0</v>
      </c>
      <c r="Y1935" s="26">
        <v>0</v>
      </c>
      <c r="Z1935" s="26">
        <v>0</v>
      </c>
      <c r="AA1935" s="26"/>
      <c r="AB1935" s="41"/>
      <c r="AC1935" s="41"/>
      <c r="AD1935" s="26">
        <v>15</v>
      </c>
      <c r="AE1935" s="26">
        <v>0</v>
      </c>
      <c r="AF1935" s="41"/>
      <c r="AG1935" s="26"/>
      <c r="AH1935" s="26"/>
      <c r="AI1935" s="26"/>
      <c r="AJ1935" s="26"/>
      <c r="AK1935" s="41"/>
      <c r="AL1935" s="24" t="s">
        <v>6365</v>
      </c>
      <c r="AM1935" s="41"/>
      <c r="AN1935" s="41"/>
      <c r="AO1935" s="41"/>
      <c r="AP1935" s="41"/>
      <c r="AQ1935" s="41"/>
      <c r="AR1935" s="26" t="s">
        <v>129</v>
      </c>
      <c r="AS1935" s="26"/>
      <c r="AT1935" s="26"/>
      <c r="AU1935" s="26" t="s">
        <v>128</v>
      </c>
      <c r="AV1935" s="26" t="s">
        <v>128</v>
      </c>
      <c r="AW1935" s="26" t="s">
        <v>128</v>
      </c>
      <c r="AX1935" s="26" t="s">
        <v>129</v>
      </c>
      <c r="AY1935" s="26"/>
      <c r="AZ1935" s="26" t="s">
        <v>5062</v>
      </c>
      <c r="BA1935" s="41"/>
    </row>
    <row r="1936" spans="1:53" ht="16.05" customHeight="1" x14ac:dyDescent="0.3">
      <c r="A1936" s="23">
        <v>2017</v>
      </c>
      <c r="B1936" s="24" t="s">
        <v>159</v>
      </c>
      <c r="C1936" s="24" t="s">
        <v>160</v>
      </c>
      <c r="D1936" s="24" t="s">
        <v>3495</v>
      </c>
      <c r="E1936" s="25">
        <v>43058</v>
      </c>
      <c r="F1936" s="38">
        <v>0.52617152777777776</v>
      </c>
      <c r="G1936" s="22">
        <v>43058</v>
      </c>
      <c r="H1936" s="37">
        <v>0.56783564814814813</v>
      </c>
      <c r="I1936" s="34" t="s">
        <v>6250</v>
      </c>
      <c r="J1936" s="43">
        <v>44.649000000000001</v>
      </c>
      <c r="K1936" s="43">
        <v>9.9760000000000009</v>
      </c>
      <c r="L1936" s="56">
        <v>0</v>
      </c>
      <c r="M1936" s="35">
        <v>4.4000000000000004</v>
      </c>
      <c r="N1936" s="43"/>
      <c r="O1936" s="57"/>
      <c r="P1936" s="57">
        <v>4.9000000000000004</v>
      </c>
      <c r="Q1936" s="57">
        <v>3.9</v>
      </c>
      <c r="R1936" s="57">
        <v>4.4000000000000004</v>
      </c>
      <c r="S1936" s="67" t="s">
        <v>5440</v>
      </c>
      <c r="T1936" s="26"/>
      <c r="U1936" s="24" t="s">
        <v>867</v>
      </c>
      <c r="V1936" s="58"/>
      <c r="W1936" s="58"/>
      <c r="X1936" s="26">
        <v>0</v>
      </c>
      <c r="Y1936" s="26">
        <v>0</v>
      </c>
      <c r="Z1936" s="26">
        <v>0</v>
      </c>
      <c r="AA1936" s="26">
        <v>0</v>
      </c>
      <c r="AB1936" s="58"/>
      <c r="AC1936" s="24"/>
      <c r="AD1936" s="26">
        <v>2</v>
      </c>
      <c r="AE1936" s="26">
        <v>0</v>
      </c>
      <c r="AF1936" s="26"/>
      <c r="AG1936" s="26"/>
      <c r="AH1936" s="26"/>
      <c r="AI1936" s="26"/>
      <c r="AJ1936" s="26"/>
      <c r="AK1936" s="24"/>
      <c r="AL1936" s="24"/>
      <c r="AM1936" s="26"/>
      <c r="AN1936" s="26"/>
      <c r="AO1936" s="26"/>
      <c r="AP1936" s="26"/>
      <c r="AQ1936" s="26"/>
      <c r="AR1936" s="26" t="s">
        <v>129</v>
      </c>
      <c r="AS1936" s="26"/>
      <c r="AT1936" s="26"/>
      <c r="AU1936" s="26" t="s">
        <v>128</v>
      </c>
      <c r="AV1936" s="26" t="s">
        <v>128</v>
      </c>
      <c r="AW1936" s="26" t="s">
        <v>128</v>
      </c>
      <c r="AX1936" s="26" t="s">
        <v>129</v>
      </c>
      <c r="AY1936" s="26"/>
      <c r="AZ1936" s="26" t="s">
        <v>4844</v>
      </c>
      <c r="BA1936" s="41"/>
    </row>
    <row r="1937" spans="1:53" ht="16.05" customHeight="1" x14ac:dyDescent="0.3">
      <c r="A1937" s="23">
        <v>2017</v>
      </c>
      <c r="B1937" s="24" t="s">
        <v>187</v>
      </c>
      <c r="C1937" s="24" t="s">
        <v>1362</v>
      </c>
      <c r="D1937" s="24" t="s">
        <v>4845</v>
      </c>
      <c r="E1937" s="25">
        <v>43059</v>
      </c>
      <c r="F1937" s="38">
        <v>0.64145486111111116</v>
      </c>
      <c r="G1937" s="22">
        <v>43059</v>
      </c>
      <c r="H1937" s="37">
        <v>0.76645833333333335</v>
      </c>
      <c r="I1937" s="34" t="s">
        <v>6250</v>
      </c>
      <c r="J1937" s="43">
        <v>32.869999999999997</v>
      </c>
      <c r="K1937" s="43">
        <v>46.26</v>
      </c>
      <c r="L1937" s="56">
        <v>17.399999999999999</v>
      </c>
      <c r="M1937" s="35">
        <v>5.0030000000000001</v>
      </c>
      <c r="N1937" s="43"/>
      <c r="O1937" s="57"/>
      <c r="P1937" s="57">
        <v>5.0999999999999996</v>
      </c>
      <c r="Q1937" s="57"/>
      <c r="R1937" s="57">
        <v>5.3</v>
      </c>
      <c r="S1937" s="24" t="s">
        <v>5496</v>
      </c>
      <c r="T1937" s="26"/>
      <c r="U1937" s="24" t="s">
        <v>867</v>
      </c>
      <c r="V1937" s="58"/>
      <c r="W1937" s="58"/>
      <c r="X1937" s="26">
        <v>0</v>
      </c>
      <c r="Y1937" s="26">
        <v>0</v>
      </c>
      <c r="Z1937" s="26">
        <v>0</v>
      </c>
      <c r="AA1937" s="26">
        <v>0</v>
      </c>
      <c r="AB1937" s="58"/>
      <c r="AC1937" s="24"/>
      <c r="AD1937" s="26">
        <v>50</v>
      </c>
      <c r="AE1937" s="26">
        <v>0</v>
      </c>
      <c r="AF1937" s="26"/>
      <c r="AG1937" s="26"/>
      <c r="AH1937" s="26"/>
      <c r="AI1937" s="26"/>
      <c r="AJ1937" s="26"/>
      <c r="AK1937" s="24"/>
      <c r="AL1937" s="24"/>
      <c r="AM1937" s="26"/>
      <c r="AN1937" s="26"/>
      <c r="AO1937" s="26"/>
      <c r="AP1937" s="26"/>
      <c r="AQ1937" s="26"/>
      <c r="AR1937" s="26" t="s">
        <v>129</v>
      </c>
      <c r="AS1937" s="26"/>
      <c r="AT1937" s="26"/>
      <c r="AU1937" s="26" t="s">
        <v>128</v>
      </c>
      <c r="AV1937" s="26" t="s">
        <v>128</v>
      </c>
      <c r="AW1937" s="26" t="s">
        <v>128</v>
      </c>
      <c r="AX1937" s="26" t="s">
        <v>129</v>
      </c>
      <c r="AY1937" s="26"/>
      <c r="AZ1937" s="26" t="s">
        <v>4846</v>
      </c>
      <c r="BA1937" s="41"/>
    </row>
    <row r="1938" spans="1:53" ht="16.05" customHeight="1" x14ac:dyDescent="0.3">
      <c r="A1938" s="23">
        <v>2017</v>
      </c>
      <c r="B1938" s="24" t="s">
        <v>123</v>
      </c>
      <c r="C1938" s="24" t="s">
        <v>124</v>
      </c>
      <c r="D1938" s="24" t="s">
        <v>4802</v>
      </c>
      <c r="E1938" s="25">
        <v>43061</v>
      </c>
      <c r="F1938" s="38">
        <v>0.84921875000000002</v>
      </c>
      <c r="G1938" s="22">
        <v>43061</v>
      </c>
      <c r="H1938" s="37">
        <v>0.93255787037037041</v>
      </c>
      <c r="I1938" s="34" t="s">
        <v>6250</v>
      </c>
      <c r="J1938" s="43">
        <v>37.04</v>
      </c>
      <c r="K1938" s="43">
        <v>28.47</v>
      </c>
      <c r="L1938" s="56">
        <v>12</v>
      </c>
      <c r="M1938" s="35">
        <v>5.1260000000000003</v>
      </c>
      <c r="N1938" s="43"/>
      <c r="O1938" s="57"/>
      <c r="P1938" s="57">
        <v>5</v>
      </c>
      <c r="Q1938" s="57"/>
      <c r="R1938" s="57">
        <v>5</v>
      </c>
      <c r="S1938" s="24" t="s">
        <v>5325</v>
      </c>
      <c r="T1938" s="26"/>
      <c r="U1938" s="24" t="s">
        <v>867</v>
      </c>
      <c r="V1938" s="58"/>
      <c r="W1938" s="58"/>
      <c r="X1938" s="26">
        <v>0</v>
      </c>
      <c r="Y1938" s="26">
        <v>0</v>
      </c>
      <c r="Z1938" s="26">
        <v>0</v>
      </c>
      <c r="AA1938" s="26">
        <v>0</v>
      </c>
      <c r="AB1938" s="58"/>
      <c r="AC1938" s="24"/>
      <c r="AD1938" s="26">
        <v>27</v>
      </c>
      <c r="AE1938" s="26">
        <v>0</v>
      </c>
      <c r="AF1938" s="26"/>
      <c r="AG1938" s="26"/>
      <c r="AH1938" s="26"/>
      <c r="AI1938" s="26"/>
      <c r="AJ1938" s="26"/>
      <c r="AK1938" s="24"/>
      <c r="AL1938" s="24"/>
      <c r="AM1938" s="26"/>
      <c r="AN1938" s="26"/>
      <c r="AO1938" s="26"/>
      <c r="AP1938" s="26"/>
      <c r="AQ1938" s="26"/>
      <c r="AR1938" s="26" t="s">
        <v>129</v>
      </c>
      <c r="AS1938" s="26"/>
      <c r="AT1938" s="26"/>
      <c r="AU1938" s="26" t="s">
        <v>128</v>
      </c>
      <c r="AV1938" s="26" t="s">
        <v>128</v>
      </c>
      <c r="AW1938" s="26" t="s">
        <v>128</v>
      </c>
      <c r="AX1938" s="26" t="s">
        <v>129</v>
      </c>
      <c r="AY1938" s="26"/>
      <c r="AZ1938" s="26" t="s">
        <v>4847</v>
      </c>
      <c r="BA1938" s="41"/>
    </row>
    <row r="1939" spans="1:53" ht="16.05" customHeight="1" x14ac:dyDescent="0.3">
      <c r="A1939" s="23">
        <v>2017</v>
      </c>
      <c r="B1939" s="27" t="s">
        <v>130</v>
      </c>
      <c r="C1939" s="27" t="s">
        <v>131</v>
      </c>
      <c r="D1939" s="27" t="s">
        <v>3429</v>
      </c>
      <c r="E1939" s="28">
        <v>43062</v>
      </c>
      <c r="F1939" s="36">
        <v>0.4052546296296296</v>
      </c>
      <c r="G1939" s="22">
        <v>43062</v>
      </c>
      <c r="H1939" s="37">
        <v>0.73858796296296303</v>
      </c>
      <c r="I1939" s="34" t="s">
        <v>6250</v>
      </c>
      <c r="J1939" s="35">
        <v>29.361999999999998</v>
      </c>
      <c r="K1939" s="35">
        <v>108.104</v>
      </c>
      <c r="L1939" s="42">
        <v>10</v>
      </c>
      <c r="M1939" s="35">
        <v>4.8890000000000002</v>
      </c>
      <c r="N1939" s="35"/>
      <c r="O1939" s="44"/>
      <c r="P1939" s="44">
        <v>5.0999999999999996</v>
      </c>
      <c r="Q1939" s="44"/>
      <c r="R1939" s="44"/>
      <c r="S1939" s="67" t="s">
        <v>5560</v>
      </c>
      <c r="T1939" s="23" t="s">
        <v>582</v>
      </c>
      <c r="U1939" s="27"/>
      <c r="V1939" s="46"/>
      <c r="W1939" s="47">
        <v>3288</v>
      </c>
      <c r="X1939" s="23"/>
      <c r="Y1939" s="23"/>
      <c r="Z1939" s="23">
        <v>8</v>
      </c>
      <c r="AA1939" s="23"/>
      <c r="AB1939" s="47">
        <v>26</v>
      </c>
      <c r="AC1939" s="27"/>
      <c r="AD1939" s="23">
        <v>1000</v>
      </c>
      <c r="AE1939" s="23"/>
      <c r="AF1939" s="66">
        <v>1500000</v>
      </c>
      <c r="AG1939" s="23" t="s">
        <v>129</v>
      </c>
      <c r="AH1939" s="23"/>
      <c r="AI1939" s="23"/>
      <c r="AJ1939" s="23"/>
      <c r="AK1939" s="27" t="s">
        <v>100</v>
      </c>
      <c r="AL1939" s="27" t="s">
        <v>5946</v>
      </c>
      <c r="AM1939" s="23"/>
      <c r="AN1939" s="23"/>
      <c r="AO1939" s="23"/>
      <c r="AP1939" s="23"/>
      <c r="AQ1939" s="23"/>
      <c r="AR1939" s="23"/>
      <c r="AS1939" s="23" t="s">
        <v>128</v>
      </c>
      <c r="AT1939" s="23"/>
      <c r="AU1939" s="23" t="s">
        <v>129</v>
      </c>
      <c r="AV1939" s="23" t="s">
        <v>128</v>
      </c>
      <c r="AW1939" s="23" t="s">
        <v>128</v>
      </c>
      <c r="AX1939" s="23" t="s">
        <v>129</v>
      </c>
      <c r="AY1939" s="23"/>
      <c r="AZ1939" s="23" t="s">
        <v>3430</v>
      </c>
      <c r="BA1939" s="65" t="s">
        <v>3431</v>
      </c>
    </row>
    <row r="1940" spans="1:53" ht="16.05" customHeight="1" x14ac:dyDescent="0.3">
      <c r="A1940" s="23">
        <v>2017</v>
      </c>
      <c r="B1940" s="24" t="s">
        <v>148</v>
      </c>
      <c r="C1940" s="24" t="s">
        <v>149</v>
      </c>
      <c r="D1940" s="24" t="s">
        <v>4848</v>
      </c>
      <c r="E1940" s="25">
        <v>43062</v>
      </c>
      <c r="F1940" s="38">
        <v>0.75086608796296295</v>
      </c>
      <c r="G1940" s="22">
        <v>43062</v>
      </c>
      <c r="H1940" s="37">
        <v>0.50086805555555558</v>
      </c>
      <c r="I1940" s="34" t="s">
        <v>6250</v>
      </c>
      <c r="J1940" s="43">
        <v>25.56</v>
      </c>
      <c r="K1940" s="43">
        <v>-104.92400000000001</v>
      </c>
      <c r="L1940" s="56">
        <v>0</v>
      </c>
      <c r="M1940" s="43">
        <v>4.1680000000000001</v>
      </c>
      <c r="N1940" s="43"/>
      <c r="O1940" s="57">
        <v>3.7</v>
      </c>
      <c r="P1940" s="57"/>
      <c r="Q1940" s="57">
        <v>3.1</v>
      </c>
      <c r="R1940" s="57">
        <v>4.5</v>
      </c>
      <c r="S1940" s="67" t="s">
        <v>6075</v>
      </c>
      <c r="T1940" s="26"/>
      <c r="U1940" s="24" t="s">
        <v>867</v>
      </c>
      <c r="V1940" s="58"/>
      <c r="W1940" s="58"/>
      <c r="X1940" s="26">
        <v>0</v>
      </c>
      <c r="Y1940" s="26">
        <v>0</v>
      </c>
      <c r="Z1940" s="26">
        <v>0</v>
      </c>
      <c r="AA1940" s="26">
        <v>0</v>
      </c>
      <c r="AB1940" s="58"/>
      <c r="AC1940" s="24"/>
      <c r="AD1940" s="26">
        <v>20</v>
      </c>
      <c r="AE1940" s="26">
        <v>0</v>
      </c>
      <c r="AF1940" s="26"/>
      <c r="AG1940" s="26"/>
      <c r="AH1940" s="26"/>
      <c r="AI1940" s="26"/>
      <c r="AJ1940" s="26" t="s">
        <v>290</v>
      </c>
      <c r="AK1940" s="24"/>
      <c r="AL1940" s="24" t="s">
        <v>5472</v>
      </c>
      <c r="AM1940" s="26"/>
      <c r="AN1940" s="26"/>
      <c r="AO1940" s="26"/>
      <c r="AP1940" s="26"/>
      <c r="AQ1940" s="26"/>
      <c r="AR1940" s="26" t="s">
        <v>129</v>
      </c>
      <c r="AS1940" s="26"/>
      <c r="AT1940" s="26"/>
      <c r="AU1940" s="26" t="s">
        <v>128</v>
      </c>
      <c r="AV1940" s="26" t="s">
        <v>128</v>
      </c>
      <c r="AW1940" s="26" t="s">
        <v>128</v>
      </c>
      <c r="AX1940" s="26" t="s">
        <v>129</v>
      </c>
      <c r="AY1940" s="26"/>
      <c r="AZ1940" s="26" t="s">
        <v>4849</v>
      </c>
      <c r="BA1940" s="39" t="s">
        <v>5491</v>
      </c>
    </row>
    <row r="1941" spans="1:53" ht="16.05" customHeight="1" x14ac:dyDescent="0.3">
      <c r="A1941" s="23">
        <v>2017</v>
      </c>
      <c r="B1941" s="27" t="s">
        <v>187</v>
      </c>
      <c r="C1941" s="27" t="s">
        <v>188</v>
      </c>
      <c r="D1941" s="27" t="s">
        <v>3432</v>
      </c>
      <c r="E1941" s="28">
        <v>43062</v>
      </c>
      <c r="F1941" s="36">
        <v>0.93807870370370372</v>
      </c>
      <c r="G1941" s="22">
        <v>43063</v>
      </c>
      <c r="H1941" s="37">
        <v>8.3912037037037035E-2</v>
      </c>
      <c r="I1941" s="34" t="s">
        <v>6250</v>
      </c>
      <c r="J1941" s="35">
        <v>33.707999999999998</v>
      </c>
      <c r="K1941" s="35">
        <v>48.679000000000002</v>
      </c>
      <c r="L1941" s="42">
        <v>10</v>
      </c>
      <c r="M1941" s="43">
        <v>4.2350000000000003</v>
      </c>
      <c r="N1941" s="35"/>
      <c r="O1941" s="44"/>
      <c r="P1941" s="44">
        <v>4.4000000000000004</v>
      </c>
      <c r="Q1941" s="44">
        <v>3.2</v>
      </c>
      <c r="R1941" s="44"/>
      <c r="S1941" s="67" t="s">
        <v>6058</v>
      </c>
      <c r="T1941" s="23" t="s">
        <v>497</v>
      </c>
      <c r="U1941" s="27"/>
      <c r="V1941" s="46"/>
      <c r="W1941" s="47"/>
      <c r="X1941" s="23"/>
      <c r="Y1941" s="23"/>
      <c r="Z1941" s="50" t="s">
        <v>3433</v>
      </c>
      <c r="AA1941" s="23"/>
      <c r="AB1941" s="47"/>
      <c r="AC1941" s="27" t="s">
        <v>3434</v>
      </c>
      <c r="AD1941" s="23" t="s">
        <v>232</v>
      </c>
      <c r="AE1941" s="23"/>
      <c r="AF1941" s="66"/>
      <c r="AG1941" s="23"/>
      <c r="AH1941" s="23"/>
      <c r="AI1941" s="23"/>
      <c r="AJ1941" s="23" t="s">
        <v>390</v>
      </c>
      <c r="AK1941" s="27" t="s">
        <v>100</v>
      </c>
      <c r="AL1941" s="27" t="s">
        <v>3436</v>
      </c>
      <c r="AM1941" s="23"/>
      <c r="AN1941" s="23"/>
      <c r="AO1941" s="23"/>
      <c r="AP1941" s="23"/>
      <c r="AQ1941" s="23"/>
      <c r="AR1941" s="23"/>
      <c r="AS1941" s="23" t="s">
        <v>128</v>
      </c>
      <c r="AT1941" s="23"/>
      <c r="AU1941" s="23" t="s">
        <v>128</v>
      </c>
      <c r="AV1941" s="23" t="s">
        <v>128</v>
      </c>
      <c r="AW1941" s="23" t="s">
        <v>128</v>
      </c>
      <c r="AX1941" s="23" t="s">
        <v>129</v>
      </c>
      <c r="AY1941" s="23"/>
      <c r="AZ1941" s="23" t="s">
        <v>3435</v>
      </c>
      <c r="BA1941" s="65" t="s">
        <v>3437</v>
      </c>
    </row>
    <row r="1942" spans="1:53" ht="16.05" customHeight="1" x14ac:dyDescent="0.3">
      <c r="A1942" s="23">
        <v>2017</v>
      </c>
      <c r="B1942" s="24" t="s">
        <v>123</v>
      </c>
      <c r="C1942" s="24" t="s">
        <v>124</v>
      </c>
      <c r="D1942" s="24" t="s">
        <v>4802</v>
      </c>
      <c r="E1942" s="25">
        <v>43063</v>
      </c>
      <c r="F1942" s="38">
        <v>0.90922685185185192</v>
      </c>
      <c r="G1942" s="22">
        <v>43063</v>
      </c>
      <c r="H1942" s="37">
        <v>0.99255787037037047</v>
      </c>
      <c r="I1942" s="34" t="s">
        <v>6250</v>
      </c>
      <c r="J1942" s="43">
        <v>37.03</v>
      </c>
      <c r="K1942" s="43">
        <v>28.6</v>
      </c>
      <c r="L1942" s="56">
        <v>12</v>
      </c>
      <c r="M1942" s="35">
        <v>5.2919999999999998</v>
      </c>
      <c r="N1942" s="43">
        <v>5.0999999999999996</v>
      </c>
      <c r="O1942" s="57"/>
      <c r="P1942" s="57">
        <v>4.9000000000000004</v>
      </c>
      <c r="Q1942" s="57"/>
      <c r="R1942" s="57">
        <v>5.0999999999999996</v>
      </c>
      <c r="S1942" s="24" t="s">
        <v>5610</v>
      </c>
      <c r="T1942" s="26"/>
      <c r="U1942" s="24" t="s">
        <v>867</v>
      </c>
      <c r="V1942" s="58"/>
      <c r="W1942" s="58"/>
      <c r="X1942" s="26">
        <v>0</v>
      </c>
      <c r="Y1942" s="26">
        <v>0</v>
      </c>
      <c r="Z1942" s="26">
        <v>0</v>
      </c>
      <c r="AA1942" s="26">
        <v>0</v>
      </c>
      <c r="AB1942" s="58"/>
      <c r="AC1942" s="24"/>
      <c r="AD1942" s="26">
        <v>17</v>
      </c>
      <c r="AE1942" s="26">
        <v>6</v>
      </c>
      <c r="AF1942" s="26"/>
      <c r="AG1942" s="26"/>
      <c r="AH1942" s="26"/>
      <c r="AI1942" s="26"/>
      <c r="AJ1942" s="26"/>
      <c r="AK1942" s="24"/>
      <c r="AL1942" s="24"/>
      <c r="AM1942" s="26"/>
      <c r="AN1942" s="26"/>
      <c r="AO1942" s="26"/>
      <c r="AP1942" s="26"/>
      <c r="AQ1942" s="26"/>
      <c r="AR1942" s="26" t="s">
        <v>129</v>
      </c>
      <c r="AS1942" s="26"/>
      <c r="AT1942" s="26"/>
      <c r="AU1942" s="26" t="s">
        <v>128</v>
      </c>
      <c r="AV1942" s="26" t="s">
        <v>128</v>
      </c>
      <c r="AW1942" s="26" t="s">
        <v>128</v>
      </c>
      <c r="AX1942" s="26" t="s">
        <v>129</v>
      </c>
      <c r="AY1942" s="26"/>
      <c r="AZ1942" s="26" t="s">
        <v>4850</v>
      </c>
      <c r="BA1942" s="41"/>
    </row>
    <row r="1943" spans="1:53" ht="16.05" customHeight="1" x14ac:dyDescent="0.3">
      <c r="A1943" s="23">
        <v>2017</v>
      </c>
      <c r="B1943" s="24" t="s">
        <v>218</v>
      </c>
      <c r="C1943" s="24" t="s">
        <v>426</v>
      </c>
      <c r="D1943" s="24" t="s">
        <v>3905</v>
      </c>
      <c r="E1943" s="25">
        <v>43064</v>
      </c>
      <c r="F1943" s="38">
        <v>0.46625462962962966</v>
      </c>
      <c r="G1943" s="22">
        <v>43064</v>
      </c>
      <c r="H1943" s="37">
        <v>0.79958333333333342</v>
      </c>
      <c r="I1943" s="34" t="s">
        <v>6250</v>
      </c>
      <c r="J1943" s="43">
        <v>-1.19</v>
      </c>
      <c r="K1943" s="43">
        <v>119.99</v>
      </c>
      <c r="L1943" s="56">
        <v>19.100000000000001</v>
      </c>
      <c r="M1943" s="35">
        <v>5.0990000000000002</v>
      </c>
      <c r="N1943" s="43"/>
      <c r="O1943" s="57"/>
      <c r="P1943" s="57">
        <v>4.9000000000000004</v>
      </c>
      <c r="Q1943" s="57"/>
      <c r="R1943" s="57">
        <v>5.0999999999999996</v>
      </c>
      <c r="S1943" s="67" t="s">
        <v>5493</v>
      </c>
      <c r="T1943" s="26"/>
      <c r="U1943" s="24" t="s">
        <v>867</v>
      </c>
      <c r="V1943" s="58"/>
      <c r="W1943" s="58"/>
      <c r="X1943" s="26">
        <v>0</v>
      </c>
      <c r="Y1943" s="26">
        <v>0</v>
      </c>
      <c r="Z1943" s="26">
        <v>0</v>
      </c>
      <c r="AA1943" s="26">
        <v>0</v>
      </c>
      <c r="AB1943" s="58"/>
      <c r="AC1943" s="24"/>
      <c r="AD1943" s="26">
        <v>7</v>
      </c>
      <c r="AE1943" s="26">
        <v>0</v>
      </c>
      <c r="AF1943" s="26"/>
      <c r="AG1943" s="26"/>
      <c r="AH1943" s="26"/>
      <c r="AI1943" s="26"/>
      <c r="AJ1943" s="26"/>
      <c r="AK1943" s="24" t="s">
        <v>290</v>
      </c>
      <c r="AL1943" s="24" t="s">
        <v>4852</v>
      </c>
      <c r="AM1943" s="26"/>
      <c r="AN1943" s="26"/>
      <c r="AO1943" s="26"/>
      <c r="AP1943" s="26"/>
      <c r="AQ1943" s="26"/>
      <c r="AR1943" s="26" t="s">
        <v>129</v>
      </c>
      <c r="AS1943" s="26"/>
      <c r="AT1943" s="26"/>
      <c r="AU1943" s="26" t="s">
        <v>128</v>
      </c>
      <c r="AV1943" s="26" t="s">
        <v>128</v>
      </c>
      <c r="AW1943" s="26" t="s">
        <v>128</v>
      </c>
      <c r="AX1943" s="26" t="s">
        <v>129</v>
      </c>
      <c r="AY1943" s="26"/>
      <c r="AZ1943" s="26" t="s">
        <v>4851</v>
      </c>
      <c r="BA1943" s="41"/>
    </row>
    <row r="1944" spans="1:53" ht="16.05" customHeight="1" x14ac:dyDescent="0.3">
      <c r="A1944" s="23">
        <v>2017</v>
      </c>
      <c r="B1944" s="24" t="s">
        <v>269</v>
      </c>
      <c r="C1944" s="24" t="s">
        <v>500</v>
      </c>
      <c r="D1944" s="24" t="s">
        <v>4239</v>
      </c>
      <c r="E1944" s="25">
        <v>43067</v>
      </c>
      <c r="F1944" s="38">
        <v>8.6431712962962967E-2</v>
      </c>
      <c r="G1944" s="22">
        <v>43066</v>
      </c>
      <c r="H1944" s="37">
        <v>0.87810185185185186</v>
      </c>
      <c r="I1944" s="34" t="s">
        <v>6250</v>
      </c>
      <c r="J1944" s="43">
        <v>-1.97</v>
      </c>
      <c r="K1944" s="43">
        <v>-80.12</v>
      </c>
      <c r="L1944" s="56">
        <v>84.7</v>
      </c>
      <c r="M1944" s="35">
        <v>4.8559999999999999</v>
      </c>
      <c r="N1944" s="43"/>
      <c r="O1944" s="57"/>
      <c r="P1944" s="57">
        <v>5</v>
      </c>
      <c r="Q1944" s="57"/>
      <c r="R1944" s="57">
        <v>5</v>
      </c>
      <c r="S1944" s="67" t="s">
        <v>5542</v>
      </c>
      <c r="T1944" s="26"/>
      <c r="U1944" s="24" t="s">
        <v>867</v>
      </c>
      <c r="V1944" s="58"/>
      <c r="W1944" s="58"/>
      <c r="X1944" s="26">
        <v>0</v>
      </c>
      <c r="Y1944" s="26">
        <v>0</v>
      </c>
      <c r="Z1944" s="26">
        <v>0</v>
      </c>
      <c r="AA1944" s="26">
        <v>0</v>
      </c>
      <c r="AB1944" s="58"/>
      <c r="AC1944" s="24"/>
      <c r="AD1944" s="26">
        <v>5</v>
      </c>
      <c r="AE1944" s="26">
        <v>0</v>
      </c>
      <c r="AF1944" s="26"/>
      <c r="AG1944" s="26"/>
      <c r="AH1944" s="26"/>
      <c r="AI1944" s="26"/>
      <c r="AJ1944" s="26"/>
      <c r="AK1944" s="24"/>
      <c r="AL1944" s="24"/>
      <c r="AM1944" s="26"/>
      <c r="AN1944" s="26"/>
      <c r="AO1944" s="26"/>
      <c r="AP1944" s="26"/>
      <c r="AQ1944" s="26"/>
      <c r="AR1944" s="26" t="s">
        <v>129</v>
      </c>
      <c r="AS1944" s="26"/>
      <c r="AT1944" s="26"/>
      <c r="AU1944" s="26" t="s">
        <v>128</v>
      </c>
      <c r="AV1944" s="26" t="s">
        <v>128</v>
      </c>
      <c r="AW1944" s="26" t="s">
        <v>128</v>
      </c>
      <c r="AX1944" s="26" t="s">
        <v>129</v>
      </c>
      <c r="AY1944" s="26"/>
      <c r="AZ1944" s="26" t="s">
        <v>4853</v>
      </c>
      <c r="BA1944" s="41"/>
    </row>
    <row r="1945" spans="1:53" ht="16.05" customHeight="1" x14ac:dyDescent="0.3">
      <c r="A1945" s="23">
        <v>2017</v>
      </c>
      <c r="B1945" s="27" t="s">
        <v>143</v>
      </c>
      <c r="C1945" s="27" t="s">
        <v>521</v>
      </c>
      <c r="D1945" s="27" t="s">
        <v>3438</v>
      </c>
      <c r="E1945" s="28">
        <v>43069</v>
      </c>
      <c r="F1945" s="36">
        <v>0.90873842592592602</v>
      </c>
      <c r="G1945" s="22">
        <v>43069</v>
      </c>
      <c r="H1945" s="37">
        <v>0.99207175925925928</v>
      </c>
      <c r="I1945" s="34" t="s">
        <v>6250</v>
      </c>
      <c r="J1945" s="35">
        <v>-2.6190000000000002</v>
      </c>
      <c r="K1945" s="35">
        <v>28.707999999999998</v>
      </c>
      <c r="L1945" s="42">
        <v>10</v>
      </c>
      <c r="M1945" s="35">
        <v>5.0069999999999997</v>
      </c>
      <c r="N1945" s="35"/>
      <c r="O1945" s="44"/>
      <c r="P1945" s="44">
        <v>5</v>
      </c>
      <c r="Q1945" s="44"/>
      <c r="R1945" s="44"/>
      <c r="S1945" s="67" t="s">
        <v>5373</v>
      </c>
      <c r="T1945" s="23" t="s">
        <v>1336</v>
      </c>
      <c r="U1945" s="27"/>
      <c r="V1945" s="46"/>
      <c r="W1945" s="47"/>
      <c r="X1945" s="23">
        <v>0</v>
      </c>
      <c r="Y1945" s="23">
        <v>0</v>
      </c>
      <c r="Z1945" s="23">
        <v>0</v>
      </c>
      <c r="AA1945" s="23"/>
      <c r="AB1945" s="47"/>
      <c r="AC1945" s="27"/>
      <c r="AD1945" s="23">
        <v>18</v>
      </c>
      <c r="AE1945" s="23">
        <v>2</v>
      </c>
      <c r="AF1945" s="66"/>
      <c r="AG1945" s="23"/>
      <c r="AH1945" s="23"/>
      <c r="AI1945" s="23"/>
      <c r="AJ1945" s="23"/>
      <c r="AK1945" s="27" t="s">
        <v>100</v>
      </c>
      <c r="AL1945" s="27" t="s">
        <v>3440</v>
      </c>
      <c r="AM1945" s="23"/>
      <c r="AN1945" s="23"/>
      <c r="AO1945" s="23"/>
      <c r="AP1945" s="23"/>
      <c r="AQ1945" s="23"/>
      <c r="AR1945" s="23"/>
      <c r="AS1945" s="23" t="s">
        <v>128</v>
      </c>
      <c r="AT1945" s="23"/>
      <c r="AU1945" s="23" t="s">
        <v>128</v>
      </c>
      <c r="AV1945" s="23" t="s">
        <v>128</v>
      </c>
      <c r="AW1945" s="23" t="s">
        <v>128</v>
      </c>
      <c r="AX1945" s="23" t="s">
        <v>129</v>
      </c>
      <c r="AY1945" s="23"/>
      <c r="AZ1945" s="23" t="s">
        <v>3439</v>
      </c>
      <c r="BA1945" s="65" t="s">
        <v>3441</v>
      </c>
    </row>
    <row r="1946" spans="1:53" ht="16.05" customHeight="1" x14ac:dyDescent="0.3">
      <c r="A1946" s="23">
        <v>2017</v>
      </c>
      <c r="B1946" s="24" t="s">
        <v>187</v>
      </c>
      <c r="C1946" s="24" t="s">
        <v>188</v>
      </c>
      <c r="D1946" s="24" t="s">
        <v>3616</v>
      </c>
      <c r="E1946" s="25">
        <v>43071</v>
      </c>
      <c r="F1946" s="38">
        <v>0.49858344907407409</v>
      </c>
      <c r="G1946" s="22">
        <v>43071</v>
      </c>
      <c r="H1946" s="37">
        <v>0.6444212962962963</v>
      </c>
      <c r="I1946" s="34" t="s">
        <v>6250</v>
      </c>
      <c r="J1946" s="43">
        <v>37.634999999999998</v>
      </c>
      <c r="K1946" s="43">
        <v>44.685000000000002</v>
      </c>
      <c r="L1946" s="56">
        <v>0</v>
      </c>
      <c r="M1946" s="35">
        <v>4.79</v>
      </c>
      <c r="N1946" s="43"/>
      <c r="O1946" s="57"/>
      <c r="P1946" s="57">
        <v>4.4000000000000004</v>
      </c>
      <c r="Q1946" s="57">
        <v>3.7</v>
      </c>
      <c r="R1946" s="57">
        <v>4.5999999999999996</v>
      </c>
      <c r="S1946" s="67" t="s">
        <v>5555</v>
      </c>
      <c r="T1946" s="26"/>
      <c r="U1946" s="24" t="s">
        <v>867</v>
      </c>
      <c r="V1946" s="58"/>
      <c r="W1946" s="58"/>
      <c r="X1946" s="26">
        <v>0</v>
      </c>
      <c r="Y1946" s="26">
        <v>0</v>
      </c>
      <c r="Z1946" s="26">
        <v>0</v>
      </c>
      <c r="AA1946" s="26">
        <v>0</v>
      </c>
      <c r="AB1946" s="58"/>
      <c r="AC1946" s="24"/>
      <c r="AD1946" s="26">
        <v>25</v>
      </c>
      <c r="AE1946" s="26">
        <v>0</v>
      </c>
      <c r="AF1946" s="26"/>
      <c r="AG1946" s="26"/>
      <c r="AH1946" s="26"/>
      <c r="AI1946" s="26"/>
      <c r="AJ1946" s="26"/>
      <c r="AK1946" s="24"/>
      <c r="AL1946" s="24"/>
      <c r="AM1946" s="26"/>
      <c r="AN1946" s="26"/>
      <c r="AO1946" s="26"/>
      <c r="AP1946" s="26"/>
      <c r="AQ1946" s="26"/>
      <c r="AR1946" s="26" t="s">
        <v>129</v>
      </c>
      <c r="AS1946" s="26"/>
      <c r="AT1946" s="26"/>
      <c r="AU1946" s="26" t="s">
        <v>128</v>
      </c>
      <c r="AV1946" s="26" t="s">
        <v>128</v>
      </c>
      <c r="AW1946" s="26" t="s">
        <v>128</v>
      </c>
      <c r="AX1946" s="26" t="s">
        <v>129</v>
      </c>
      <c r="AY1946" s="26"/>
      <c r="AZ1946" s="26" t="s">
        <v>4854</v>
      </c>
      <c r="BA1946" s="41"/>
    </row>
    <row r="1947" spans="1:53" ht="16.05" customHeight="1" x14ac:dyDescent="0.3">
      <c r="A1947" s="23">
        <v>2017</v>
      </c>
      <c r="B1947" s="27" t="s">
        <v>187</v>
      </c>
      <c r="C1947" s="27" t="s">
        <v>188</v>
      </c>
      <c r="D1947" s="27" t="s">
        <v>3442</v>
      </c>
      <c r="E1947" s="28">
        <v>43074</v>
      </c>
      <c r="F1947" s="36">
        <v>0.31026620370370367</v>
      </c>
      <c r="G1947" s="22">
        <v>43074</v>
      </c>
      <c r="H1947" s="37">
        <v>0.45609953703703704</v>
      </c>
      <c r="I1947" s="34" t="s">
        <v>6250</v>
      </c>
      <c r="J1947" s="35">
        <v>27.896000000000001</v>
      </c>
      <c r="K1947" s="35">
        <v>51.932000000000002</v>
      </c>
      <c r="L1947" s="42">
        <v>41.1</v>
      </c>
      <c r="M1947" s="35">
        <v>4.9080000000000004</v>
      </c>
      <c r="N1947" s="35"/>
      <c r="O1947" s="44"/>
      <c r="P1947" s="44">
        <v>4.9000000000000004</v>
      </c>
      <c r="Q1947" s="44"/>
      <c r="R1947" s="44"/>
      <c r="S1947" s="67" t="s">
        <v>5431</v>
      </c>
      <c r="T1947" s="23"/>
      <c r="U1947" s="27"/>
      <c r="V1947" s="46"/>
      <c r="W1947" s="47"/>
      <c r="X1947" s="23"/>
      <c r="Y1947" s="23"/>
      <c r="Z1947" s="23">
        <v>11</v>
      </c>
      <c r="AA1947" s="23"/>
      <c r="AB1947" s="47"/>
      <c r="AC1947" s="27"/>
      <c r="AD1947" s="23" t="s">
        <v>232</v>
      </c>
      <c r="AE1947" s="23"/>
      <c r="AF1947" s="66"/>
      <c r="AG1947" s="23"/>
      <c r="AH1947" s="23"/>
      <c r="AI1947" s="23"/>
      <c r="AJ1947" s="23"/>
      <c r="AK1947" s="27" t="s">
        <v>3444</v>
      </c>
      <c r="AL1947" s="27" t="s">
        <v>3445</v>
      </c>
      <c r="AM1947" s="23"/>
      <c r="AN1947" s="23"/>
      <c r="AO1947" s="23"/>
      <c r="AP1947" s="23"/>
      <c r="AQ1947" s="23"/>
      <c r="AR1947" s="23"/>
      <c r="AS1947" s="23" t="s">
        <v>128</v>
      </c>
      <c r="AT1947" s="23"/>
      <c r="AU1947" s="23" t="s">
        <v>128</v>
      </c>
      <c r="AV1947" s="23" t="s">
        <v>128</v>
      </c>
      <c r="AW1947" s="23" t="s">
        <v>128</v>
      </c>
      <c r="AX1947" s="23" t="s">
        <v>129</v>
      </c>
      <c r="AY1947" s="23"/>
      <c r="AZ1947" s="23" t="s">
        <v>3443</v>
      </c>
      <c r="BA1947" s="65" t="s">
        <v>3446</v>
      </c>
    </row>
    <row r="1948" spans="1:53" ht="16.05" customHeight="1" x14ac:dyDescent="0.3">
      <c r="A1948" s="23">
        <v>2017</v>
      </c>
      <c r="B1948" s="24" t="s">
        <v>187</v>
      </c>
      <c r="C1948" s="24" t="s">
        <v>188</v>
      </c>
      <c r="D1948" s="24" t="s">
        <v>4857</v>
      </c>
      <c r="E1948" s="25">
        <v>43074</v>
      </c>
      <c r="F1948" s="38">
        <v>0.64391087962962967</v>
      </c>
      <c r="G1948" s="22">
        <v>43074</v>
      </c>
      <c r="H1948" s="37">
        <v>0.7897453703703704</v>
      </c>
      <c r="I1948" s="34" t="s">
        <v>6250</v>
      </c>
      <c r="J1948" s="43">
        <v>37.167999999999999</v>
      </c>
      <c r="K1948" s="43">
        <v>50.091000000000001</v>
      </c>
      <c r="L1948" s="56">
        <v>0</v>
      </c>
      <c r="M1948" s="43">
        <v>4.4359999999999999</v>
      </c>
      <c r="N1948" s="43"/>
      <c r="O1948" s="57"/>
      <c r="P1948" s="57">
        <v>4.8</v>
      </c>
      <c r="Q1948" s="57">
        <v>3.5</v>
      </c>
      <c r="R1948" s="57">
        <v>4.8</v>
      </c>
      <c r="S1948" s="67" t="s">
        <v>6084</v>
      </c>
      <c r="T1948" s="26"/>
      <c r="U1948" s="24" t="s">
        <v>867</v>
      </c>
      <c r="V1948" s="58"/>
      <c r="W1948" s="58"/>
      <c r="X1948" s="26">
        <v>0</v>
      </c>
      <c r="Y1948" s="26">
        <v>0</v>
      </c>
      <c r="Z1948" s="26">
        <v>30</v>
      </c>
      <c r="AA1948" s="26"/>
      <c r="AB1948" s="58"/>
      <c r="AC1948" s="24"/>
      <c r="AD1948" s="26">
        <v>80</v>
      </c>
      <c r="AE1948" s="26"/>
      <c r="AF1948" s="26"/>
      <c r="AG1948" s="26"/>
      <c r="AH1948" s="26"/>
      <c r="AI1948" s="26"/>
      <c r="AJ1948" s="26"/>
      <c r="AK1948" s="24"/>
      <c r="AL1948" s="24"/>
      <c r="AM1948" s="26"/>
      <c r="AN1948" s="26"/>
      <c r="AO1948" s="26"/>
      <c r="AP1948" s="26"/>
      <c r="AQ1948" s="26"/>
      <c r="AR1948" s="26" t="s">
        <v>129</v>
      </c>
      <c r="AS1948" s="26"/>
      <c r="AT1948" s="26"/>
      <c r="AU1948" s="26" t="s">
        <v>128</v>
      </c>
      <c r="AV1948" s="26" t="s">
        <v>128</v>
      </c>
      <c r="AW1948" s="26" t="s">
        <v>128</v>
      </c>
      <c r="AX1948" s="26" t="s">
        <v>129</v>
      </c>
      <c r="AY1948" s="26"/>
      <c r="AZ1948" s="26" t="s">
        <v>4858</v>
      </c>
      <c r="BA1948" s="41"/>
    </row>
    <row r="1949" spans="1:53" ht="16.05" customHeight="1" x14ac:dyDescent="0.3">
      <c r="A1949" s="26">
        <v>2017</v>
      </c>
      <c r="B1949" s="24" t="s">
        <v>218</v>
      </c>
      <c r="C1949" s="24" t="s">
        <v>426</v>
      </c>
      <c r="D1949" s="24" t="s">
        <v>4220</v>
      </c>
      <c r="E1949" s="25">
        <v>43074</v>
      </c>
      <c r="F1949" s="38">
        <v>0.8656342592592593</v>
      </c>
      <c r="G1949" s="22">
        <v>43075</v>
      </c>
      <c r="H1949" s="37">
        <v>0.15730324074074073</v>
      </c>
      <c r="I1949" s="34" t="s">
        <v>6250</v>
      </c>
      <c r="J1949" s="26">
        <v>-3.13</v>
      </c>
      <c r="K1949" s="26">
        <v>102.19</v>
      </c>
      <c r="L1949" s="26">
        <v>18.8</v>
      </c>
      <c r="M1949" s="35">
        <v>5.0469999999999997</v>
      </c>
      <c r="N1949" s="43"/>
      <c r="O1949" s="57"/>
      <c r="P1949" s="57">
        <v>5.0999999999999996</v>
      </c>
      <c r="Q1949" s="57"/>
      <c r="R1949" s="57">
        <v>5.0999999999999996</v>
      </c>
      <c r="S1949" s="24" t="s">
        <v>5354</v>
      </c>
      <c r="T1949" s="26"/>
      <c r="U1949" s="24" t="s">
        <v>867</v>
      </c>
      <c r="V1949" s="41"/>
      <c r="W1949" s="41"/>
      <c r="X1949" s="26">
        <v>0</v>
      </c>
      <c r="Y1949" s="26">
        <v>0</v>
      </c>
      <c r="Z1949" s="26">
        <v>1</v>
      </c>
      <c r="AA1949" s="26">
        <v>100</v>
      </c>
      <c r="AB1949" s="41"/>
      <c r="AC1949" s="41"/>
      <c r="AD1949" s="26">
        <v>191</v>
      </c>
      <c r="AE1949" s="26">
        <v>41</v>
      </c>
      <c r="AF1949" s="41"/>
      <c r="AG1949" s="26"/>
      <c r="AH1949" s="26"/>
      <c r="AI1949" s="26"/>
      <c r="AJ1949" s="26"/>
      <c r="AK1949" s="41"/>
      <c r="AL1949" s="24"/>
      <c r="AM1949" s="41"/>
      <c r="AN1949" s="41"/>
      <c r="AO1949" s="41"/>
      <c r="AP1949" s="41"/>
      <c r="AQ1949" s="41"/>
      <c r="AR1949" s="26" t="s">
        <v>129</v>
      </c>
      <c r="AS1949" s="26"/>
      <c r="AT1949" s="26"/>
      <c r="AU1949" s="26" t="s">
        <v>128</v>
      </c>
      <c r="AV1949" s="26" t="s">
        <v>128</v>
      </c>
      <c r="AW1949" s="26" t="s">
        <v>128</v>
      </c>
      <c r="AX1949" s="26" t="s">
        <v>129</v>
      </c>
      <c r="AY1949" s="26"/>
      <c r="AZ1949" s="26" t="s">
        <v>5100</v>
      </c>
      <c r="BA1949" s="41"/>
    </row>
    <row r="1950" spans="1:53" ht="15.6" customHeight="1" x14ac:dyDescent="0.3">
      <c r="A1950" s="23">
        <v>2017</v>
      </c>
      <c r="B1950" s="27" t="s">
        <v>357</v>
      </c>
      <c r="C1950" s="27" t="s">
        <v>358</v>
      </c>
      <c r="D1950" s="27" t="s">
        <v>3447</v>
      </c>
      <c r="E1950" s="28">
        <v>43075</v>
      </c>
      <c r="F1950" s="36">
        <v>0.63877314814814812</v>
      </c>
      <c r="G1950" s="22">
        <v>43075</v>
      </c>
      <c r="H1950" s="37">
        <v>0.86793981481481486</v>
      </c>
      <c r="I1950" s="34" t="s">
        <v>6250</v>
      </c>
      <c r="J1950" s="35">
        <v>30.638000000000002</v>
      </c>
      <c r="K1950" s="35">
        <v>79.185000000000002</v>
      </c>
      <c r="L1950" s="42">
        <v>10</v>
      </c>
      <c r="M1950" s="43">
        <v>4.7709999999999999</v>
      </c>
      <c r="N1950" s="35"/>
      <c r="O1950" s="44"/>
      <c r="P1950" s="44">
        <v>5.0999999999999996</v>
      </c>
      <c r="Q1950" s="44">
        <v>4</v>
      </c>
      <c r="R1950" s="44"/>
      <c r="S1950" s="67" t="s">
        <v>6055</v>
      </c>
      <c r="T1950" s="23" t="s">
        <v>497</v>
      </c>
      <c r="U1950" s="27"/>
      <c r="V1950" s="46"/>
      <c r="W1950" s="47"/>
      <c r="X1950" s="23"/>
      <c r="Y1950" s="23"/>
      <c r="Z1950" s="23"/>
      <c r="AA1950" s="23"/>
      <c r="AB1950" s="47"/>
      <c r="AC1950" s="27"/>
      <c r="AD1950" s="23" t="s">
        <v>3448</v>
      </c>
      <c r="AE1950" s="23"/>
      <c r="AF1950" s="66"/>
      <c r="AG1950" s="23"/>
      <c r="AH1950" s="23"/>
      <c r="AI1950" s="23"/>
      <c r="AJ1950" s="23"/>
      <c r="AK1950" s="27"/>
      <c r="AL1950" s="27"/>
      <c r="AM1950" s="23"/>
      <c r="AN1950" s="23"/>
      <c r="AO1950" s="23"/>
      <c r="AP1950" s="23"/>
      <c r="AQ1950" s="23"/>
      <c r="AR1950" s="23"/>
      <c r="AS1950" s="23" t="s">
        <v>128</v>
      </c>
      <c r="AT1950" s="23"/>
      <c r="AU1950" s="23" t="s">
        <v>128</v>
      </c>
      <c r="AV1950" s="23" t="s">
        <v>128</v>
      </c>
      <c r="AW1950" s="23" t="s">
        <v>128</v>
      </c>
      <c r="AX1950" s="23" t="s">
        <v>129</v>
      </c>
      <c r="AY1950" s="23"/>
      <c r="AZ1950" s="23" t="s">
        <v>3449</v>
      </c>
      <c r="BA1950" s="45" t="s">
        <v>3450</v>
      </c>
    </row>
    <row r="1951" spans="1:53" ht="16.05" customHeight="1" x14ac:dyDescent="0.3">
      <c r="A1951" s="23">
        <v>2017</v>
      </c>
      <c r="B1951" s="27" t="s">
        <v>123</v>
      </c>
      <c r="C1951" s="27" t="s">
        <v>590</v>
      </c>
      <c r="D1951" s="27" t="s">
        <v>1013</v>
      </c>
      <c r="E1951" s="28">
        <v>43076</v>
      </c>
      <c r="F1951" s="36">
        <v>0.22474537037037037</v>
      </c>
      <c r="G1951" s="22">
        <v>43076</v>
      </c>
      <c r="H1951" s="37">
        <v>0.34974537037037035</v>
      </c>
      <c r="I1951" s="34" t="s">
        <v>6250</v>
      </c>
      <c r="J1951" s="35">
        <v>42.036000000000001</v>
      </c>
      <c r="K1951" s="35">
        <v>48.05</v>
      </c>
      <c r="L1951" s="42">
        <v>10</v>
      </c>
      <c r="M1951" s="43">
        <v>4.2350000000000003</v>
      </c>
      <c r="N1951" s="35"/>
      <c r="O1951" s="44"/>
      <c r="P1951" s="44">
        <v>4.0999999999999996</v>
      </c>
      <c r="Q1951" s="44">
        <v>3.2</v>
      </c>
      <c r="R1951" s="44"/>
      <c r="S1951" s="67" t="s">
        <v>6058</v>
      </c>
      <c r="T1951" s="23"/>
      <c r="U1951" s="27"/>
      <c r="V1951" s="46"/>
      <c r="W1951" s="47"/>
      <c r="X1951" s="23"/>
      <c r="Y1951" s="23"/>
      <c r="Z1951" s="23"/>
      <c r="AA1951" s="23"/>
      <c r="AB1951" s="47"/>
      <c r="AC1951" s="27"/>
      <c r="AD1951" s="23">
        <v>3</v>
      </c>
      <c r="AE1951" s="23"/>
      <c r="AF1951" s="66"/>
      <c r="AG1951" s="23"/>
      <c r="AH1951" s="23"/>
      <c r="AI1951" s="23"/>
      <c r="AJ1951" s="23"/>
      <c r="AK1951" s="27" t="s">
        <v>100</v>
      </c>
      <c r="AL1951" s="27"/>
      <c r="AM1951" s="23"/>
      <c r="AN1951" s="23"/>
      <c r="AO1951" s="23"/>
      <c r="AP1951" s="23"/>
      <c r="AQ1951" s="23"/>
      <c r="AR1951" s="23"/>
      <c r="AS1951" s="23" t="s">
        <v>128</v>
      </c>
      <c r="AT1951" s="23"/>
      <c r="AU1951" s="23" t="s">
        <v>128</v>
      </c>
      <c r="AV1951" s="23" t="s">
        <v>128</v>
      </c>
      <c r="AW1951" s="23" t="s">
        <v>128</v>
      </c>
      <c r="AX1951" s="23" t="s">
        <v>129</v>
      </c>
      <c r="AY1951" s="23"/>
      <c r="AZ1951" s="23" t="s">
        <v>3451</v>
      </c>
      <c r="BA1951" s="65" t="s">
        <v>3452</v>
      </c>
    </row>
    <row r="1952" spans="1:53" ht="16.05" customHeight="1" x14ac:dyDescent="0.3">
      <c r="A1952" s="23">
        <v>2017</v>
      </c>
      <c r="B1952" s="27" t="s">
        <v>187</v>
      </c>
      <c r="C1952" s="27" t="s">
        <v>1362</v>
      </c>
      <c r="D1952" s="27" t="s">
        <v>3453</v>
      </c>
      <c r="E1952" s="28">
        <v>43080</v>
      </c>
      <c r="F1952" s="36">
        <v>0.59024305555555556</v>
      </c>
      <c r="G1952" s="22">
        <v>43080</v>
      </c>
      <c r="H1952" s="37">
        <v>0.71524305555555545</v>
      </c>
      <c r="I1952" s="34" t="s">
        <v>6250</v>
      </c>
      <c r="J1952" s="35">
        <v>35.064</v>
      </c>
      <c r="K1952" s="35">
        <v>45.744999999999997</v>
      </c>
      <c r="L1952" s="42">
        <v>17</v>
      </c>
      <c r="M1952" s="35">
        <v>5.524</v>
      </c>
      <c r="N1952" s="43">
        <v>5.3</v>
      </c>
      <c r="O1952" s="44"/>
      <c r="P1952" s="44">
        <v>5.7</v>
      </c>
      <c r="Q1952" s="44"/>
      <c r="R1952" s="44"/>
      <c r="S1952" s="67" t="s">
        <v>5391</v>
      </c>
      <c r="T1952" s="23" t="s">
        <v>139</v>
      </c>
      <c r="U1952" s="27"/>
      <c r="V1952" s="46">
        <v>1622000</v>
      </c>
      <c r="W1952" s="47"/>
      <c r="X1952" s="23">
        <v>0</v>
      </c>
      <c r="Y1952" s="23">
        <v>0</v>
      </c>
      <c r="Z1952" s="23">
        <v>9</v>
      </c>
      <c r="AA1952" s="23"/>
      <c r="AB1952" s="47"/>
      <c r="AC1952" s="27"/>
      <c r="AD1952" s="23"/>
      <c r="AE1952" s="23" t="s">
        <v>163</v>
      </c>
      <c r="AF1952" s="66"/>
      <c r="AG1952" s="23"/>
      <c r="AH1952" s="23"/>
      <c r="AI1952" s="23"/>
      <c r="AJ1952" s="23" t="s">
        <v>390</v>
      </c>
      <c r="AK1952" s="27" t="s">
        <v>3455</v>
      </c>
      <c r="AL1952" s="27" t="s">
        <v>3456</v>
      </c>
      <c r="AM1952" s="23"/>
      <c r="AN1952" s="23"/>
      <c r="AO1952" s="23"/>
      <c r="AP1952" s="23"/>
      <c r="AQ1952" s="23"/>
      <c r="AR1952" s="23"/>
      <c r="AS1952" s="23" t="s">
        <v>128</v>
      </c>
      <c r="AT1952" s="23"/>
      <c r="AU1952" s="23" t="s">
        <v>128</v>
      </c>
      <c r="AV1952" s="23" t="s">
        <v>128</v>
      </c>
      <c r="AW1952" s="23" t="s">
        <v>128</v>
      </c>
      <c r="AX1952" s="23" t="s">
        <v>129</v>
      </c>
      <c r="AY1952" s="23"/>
      <c r="AZ1952" s="23" t="s">
        <v>3454</v>
      </c>
      <c r="BA1952" s="65" t="s">
        <v>3457</v>
      </c>
    </row>
    <row r="1953" spans="1:53" ht="16.05" customHeight="1" x14ac:dyDescent="0.3">
      <c r="A1953" s="23">
        <v>2017</v>
      </c>
      <c r="B1953" s="24" t="s">
        <v>130</v>
      </c>
      <c r="C1953" s="24" t="s">
        <v>131</v>
      </c>
      <c r="D1953" s="24" t="s">
        <v>3501</v>
      </c>
      <c r="E1953" s="25">
        <v>43083</v>
      </c>
      <c r="F1953" s="38">
        <v>0.78779687500000006</v>
      </c>
      <c r="G1953" s="22">
        <v>43084</v>
      </c>
      <c r="H1953" s="37">
        <v>0.12113425925925925</v>
      </c>
      <c r="I1953" s="34" t="s">
        <v>6250</v>
      </c>
      <c r="J1953" s="43">
        <v>35.164000000000001</v>
      </c>
      <c r="K1953" s="43">
        <v>101.986</v>
      </c>
      <c r="L1953" s="56">
        <v>0</v>
      </c>
      <c r="M1953" s="35">
        <v>5.1100000000000003</v>
      </c>
      <c r="N1953" s="43"/>
      <c r="O1953" s="57"/>
      <c r="P1953" s="57">
        <v>5.4</v>
      </c>
      <c r="Q1953" s="57">
        <v>4.5</v>
      </c>
      <c r="R1953" s="57">
        <v>4.9000000000000004</v>
      </c>
      <c r="S1953" s="67" t="s">
        <v>5364</v>
      </c>
      <c r="T1953" s="26"/>
      <c r="U1953" s="24" t="s">
        <v>867</v>
      </c>
      <c r="V1953" s="58"/>
      <c r="W1953" s="58"/>
      <c r="X1953" s="26"/>
      <c r="Y1953" s="26">
        <v>0</v>
      </c>
      <c r="Z1953" s="26"/>
      <c r="AA1953" s="26"/>
      <c r="AB1953" s="58"/>
      <c r="AC1953" s="24"/>
      <c r="AD1953" s="26">
        <v>10</v>
      </c>
      <c r="AE1953" s="26"/>
      <c r="AF1953" s="26"/>
      <c r="AG1953" s="26"/>
      <c r="AH1953" s="26"/>
      <c r="AI1953" s="26"/>
      <c r="AJ1953" s="26"/>
      <c r="AK1953" s="24"/>
      <c r="AL1953" s="24"/>
      <c r="AM1953" s="26"/>
      <c r="AN1953" s="26"/>
      <c r="AO1953" s="26"/>
      <c r="AP1953" s="26"/>
      <c r="AQ1953" s="26"/>
      <c r="AR1953" s="26" t="s">
        <v>129</v>
      </c>
      <c r="AS1953" s="26"/>
      <c r="AT1953" s="26"/>
      <c r="AU1953" s="26" t="s">
        <v>128</v>
      </c>
      <c r="AV1953" s="26" t="s">
        <v>128</v>
      </c>
      <c r="AW1953" s="26" t="s">
        <v>128</v>
      </c>
      <c r="AX1953" s="26" t="s">
        <v>129</v>
      </c>
      <c r="AY1953" s="26"/>
      <c r="AZ1953" s="26" t="s">
        <v>4859</v>
      </c>
      <c r="BA1953" s="41"/>
    </row>
    <row r="1954" spans="1:53" ht="16.05" customHeight="1" x14ac:dyDescent="0.3">
      <c r="A1954" s="23">
        <v>2017</v>
      </c>
      <c r="B1954" s="27" t="s">
        <v>187</v>
      </c>
      <c r="C1954" s="27" t="s">
        <v>188</v>
      </c>
      <c r="D1954" s="27" t="s">
        <v>3458</v>
      </c>
      <c r="E1954" s="28">
        <v>43089</v>
      </c>
      <c r="F1954" s="36">
        <v>0.8316782407407407</v>
      </c>
      <c r="G1954" s="22">
        <v>43089</v>
      </c>
      <c r="H1954" s="37">
        <v>0.97751157407407396</v>
      </c>
      <c r="I1954" s="34" t="s">
        <v>6250</v>
      </c>
      <c r="J1954" s="35">
        <v>35.654000000000003</v>
      </c>
      <c r="K1954" s="35">
        <v>50.948999999999998</v>
      </c>
      <c r="L1954" s="42">
        <v>10</v>
      </c>
      <c r="M1954" s="35">
        <v>4.9550000000000001</v>
      </c>
      <c r="N1954" s="35"/>
      <c r="O1954" s="44"/>
      <c r="P1954" s="44">
        <v>4.9000000000000004</v>
      </c>
      <c r="Q1954" s="44"/>
      <c r="R1954" s="44"/>
      <c r="S1954" s="67" t="s">
        <v>5365</v>
      </c>
      <c r="T1954" s="23" t="s">
        <v>139</v>
      </c>
      <c r="U1954" s="27"/>
      <c r="V1954" s="46"/>
      <c r="W1954" s="47">
        <v>120</v>
      </c>
      <c r="X1954" s="23">
        <v>3</v>
      </c>
      <c r="Y1954" s="23">
        <v>0</v>
      </c>
      <c r="Z1954" s="50" t="s">
        <v>3459</v>
      </c>
      <c r="AA1954" s="23"/>
      <c r="AB1954" s="47"/>
      <c r="AC1954" s="27" t="s">
        <v>3460</v>
      </c>
      <c r="AD1954" s="23" t="s">
        <v>5955</v>
      </c>
      <c r="AE1954" s="23"/>
      <c r="AF1954" s="66"/>
      <c r="AG1954" s="23"/>
      <c r="AH1954" s="23"/>
      <c r="AI1954" s="23"/>
      <c r="AJ1954" s="23"/>
      <c r="AK1954" s="27" t="s">
        <v>100</v>
      </c>
      <c r="AL1954" s="27" t="s">
        <v>3462</v>
      </c>
      <c r="AM1954" s="23"/>
      <c r="AN1954" s="23"/>
      <c r="AO1954" s="23"/>
      <c r="AP1954" s="23"/>
      <c r="AQ1954" s="23"/>
      <c r="AR1954" s="23"/>
      <c r="AS1954" s="23" t="s">
        <v>129</v>
      </c>
      <c r="AT1954" s="23"/>
      <c r="AU1954" s="23" t="s">
        <v>129</v>
      </c>
      <c r="AV1954" s="23" t="s">
        <v>129</v>
      </c>
      <c r="AW1954" s="23" t="s">
        <v>128</v>
      </c>
      <c r="AX1954" s="23" t="s">
        <v>129</v>
      </c>
      <c r="AY1954" s="23"/>
      <c r="AZ1954" s="23" t="s">
        <v>3461</v>
      </c>
      <c r="BA1954" s="65" t="s">
        <v>3463</v>
      </c>
    </row>
    <row r="1955" spans="1:53" ht="16.05" customHeight="1" x14ac:dyDescent="0.3">
      <c r="A1955" s="23">
        <v>2017</v>
      </c>
      <c r="B1955" s="27" t="s">
        <v>187</v>
      </c>
      <c r="C1955" s="27" t="s">
        <v>188</v>
      </c>
      <c r="D1955" s="27" t="s">
        <v>3464</v>
      </c>
      <c r="E1955" s="28">
        <v>43090</v>
      </c>
      <c r="F1955" s="36">
        <v>0.71164351851851848</v>
      </c>
      <c r="G1955" s="22">
        <v>43090</v>
      </c>
      <c r="H1955" s="37">
        <v>0.85747685185185185</v>
      </c>
      <c r="I1955" s="34" t="s">
        <v>6250</v>
      </c>
      <c r="J1955" s="35">
        <v>31.36</v>
      </c>
      <c r="K1955" s="35">
        <v>56.280999999999999</v>
      </c>
      <c r="L1955" s="42">
        <v>10</v>
      </c>
      <c r="M1955" s="35">
        <v>5.24</v>
      </c>
      <c r="N1955" s="35"/>
      <c r="O1955" s="44"/>
      <c r="P1955" s="44">
        <v>5.2</v>
      </c>
      <c r="Q1955" s="44"/>
      <c r="R1955" s="44"/>
      <c r="S1955" s="67" t="s">
        <v>5356</v>
      </c>
      <c r="T1955" s="23"/>
      <c r="U1955" s="27"/>
      <c r="V1955" s="46"/>
      <c r="W1955" s="47"/>
      <c r="X1955" s="23">
        <v>0</v>
      </c>
      <c r="Y1955" s="23">
        <v>0</v>
      </c>
      <c r="Z1955" s="50" t="s">
        <v>3465</v>
      </c>
      <c r="AA1955" s="23"/>
      <c r="AB1955" s="47"/>
      <c r="AC1955" s="27"/>
      <c r="AD1955" s="23">
        <v>1500</v>
      </c>
      <c r="AE1955" s="23">
        <v>300</v>
      </c>
      <c r="AF1955" s="66"/>
      <c r="AG1955" s="23"/>
      <c r="AH1955" s="23"/>
      <c r="AI1955" s="23"/>
      <c r="AJ1955" s="23" t="s">
        <v>3467</v>
      </c>
      <c r="AK1955" s="27" t="s">
        <v>100</v>
      </c>
      <c r="AL1955" s="27" t="s">
        <v>3468</v>
      </c>
      <c r="AM1955" s="23"/>
      <c r="AN1955" s="23"/>
      <c r="AO1955" s="23"/>
      <c r="AP1955" s="23"/>
      <c r="AQ1955" s="23"/>
      <c r="AR1955" s="23"/>
      <c r="AS1955" s="23" t="s">
        <v>128</v>
      </c>
      <c r="AT1955" s="23"/>
      <c r="AU1955" s="23" t="s">
        <v>128</v>
      </c>
      <c r="AV1955" s="23" t="s">
        <v>128</v>
      </c>
      <c r="AW1955" s="23" t="s">
        <v>128</v>
      </c>
      <c r="AX1955" s="23" t="s">
        <v>129</v>
      </c>
      <c r="AY1955" s="23"/>
      <c r="AZ1955" s="23" t="s">
        <v>3466</v>
      </c>
      <c r="BA1955" s="45" t="s">
        <v>3469</v>
      </c>
    </row>
    <row r="1956" spans="1:53" ht="16.05" customHeight="1" x14ac:dyDescent="0.3">
      <c r="A1956" s="23">
        <v>2017</v>
      </c>
      <c r="B1956" s="24" t="s">
        <v>269</v>
      </c>
      <c r="C1956" s="24" t="s">
        <v>409</v>
      </c>
      <c r="D1956" s="24" t="s">
        <v>4860</v>
      </c>
      <c r="E1956" s="25">
        <v>43090</v>
      </c>
      <c r="F1956" s="38">
        <v>0.81019374999999993</v>
      </c>
      <c r="G1956" s="22">
        <v>43090</v>
      </c>
      <c r="H1956" s="37">
        <v>0.6018634259259259</v>
      </c>
      <c r="I1956" s="34" t="s">
        <v>6250</v>
      </c>
      <c r="J1956" s="43">
        <v>4.21</v>
      </c>
      <c r="K1956" s="43">
        <v>-76.099999999999994</v>
      </c>
      <c r="L1956" s="56">
        <v>162.5</v>
      </c>
      <c r="M1956" s="43">
        <v>4.9000000000000004</v>
      </c>
      <c r="N1956" s="43"/>
      <c r="O1956" s="57"/>
      <c r="P1956" s="57">
        <v>4.5999999999999996</v>
      </c>
      <c r="Q1956" s="57">
        <v>3.5</v>
      </c>
      <c r="R1956" s="57">
        <v>4.7</v>
      </c>
      <c r="S1956" s="67" t="s">
        <v>5430</v>
      </c>
      <c r="T1956" s="26"/>
      <c r="U1956" s="24" t="s">
        <v>867</v>
      </c>
      <c r="V1956" s="58"/>
      <c r="W1956" s="58"/>
      <c r="X1956" s="26">
        <v>0</v>
      </c>
      <c r="Y1956" s="26">
        <v>0</v>
      </c>
      <c r="Z1956" s="26">
        <v>0</v>
      </c>
      <c r="AA1956" s="26"/>
      <c r="AB1956" s="58"/>
      <c r="AC1956" s="24"/>
      <c r="AD1956" s="26">
        <v>2</v>
      </c>
      <c r="AE1956" s="26">
        <v>0</v>
      </c>
      <c r="AF1956" s="26"/>
      <c r="AG1956" s="26"/>
      <c r="AH1956" s="26"/>
      <c r="AI1956" s="26"/>
      <c r="AJ1956" s="26"/>
      <c r="AK1956" s="24"/>
      <c r="AL1956" s="24"/>
      <c r="AM1956" s="26"/>
      <c r="AN1956" s="26"/>
      <c r="AO1956" s="26"/>
      <c r="AP1956" s="26"/>
      <c r="AQ1956" s="26"/>
      <c r="AR1956" s="26" t="s">
        <v>129</v>
      </c>
      <c r="AS1956" s="26"/>
      <c r="AT1956" s="26"/>
      <c r="AU1956" s="26" t="s">
        <v>128</v>
      </c>
      <c r="AV1956" s="26" t="s">
        <v>128</v>
      </c>
      <c r="AW1956" s="26" t="s">
        <v>128</v>
      </c>
      <c r="AX1956" s="26" t="s">
        <v>129</v>
      </c>
      <c r="AY1956" s="26"/>
      <c r="AZ1956" s="26" t="s">
        <v>4861</v>
      </c>
      <c r="BA1956" s="41"/>
    </row>
    <row r="1957" spans="1:53" ht="16.05" customHeight="1" x14ac:dyDescent="0.3">
      <c r="A1957" s="23">
        <v>2017</v>
      </c>
      <c r="B1957" s="24" t="s">
        <v>187</v>
      </c>
      <c r="C1957" s="24" t="s">
        <v>188</v>
      </c>
      <c r="D1957" s="24" t="s">
        <v>3482</v>
      </c>
      <c r="E1957" s="25">
        <v>43094</v>
      </c>
      <c r="F1957" s="38">
        <v>0.14885983796296295</v>
      </c>
      <c r="G1957" s="22">
        <v>43094</v>
      </c>
      <c r="H1957" s="37">
        <v>0.29468749999999999</v>
      </c>
      <c r="I1957" s="34" t="s">
        <v>6250</v>
      </c>
      <c r="J1957" s="43">
        <v>30.699000000000002</v>
      </c>
      <c r="K1957" s="43">
        <v>57.308</v>
      </c>
      <c r="L1957" s="56">
        <v>51.7</v>
      </c>
      <c r="M1957" s="43">
        <v>4.4359999999999999</v>
      </c>
      <c r="N1957" s="43"/>
      <c r="O1957" s="57">
        <v>3.8</v>
      </c>
      <c r="P1957" s="57">
        <v>4.4000000000000004</v>
      </c>
      <c r="Q1957" s="57">
        <v>3.5</v>
      </c>
      <c r="R1957" s="57">
        <v>4.7</v>
      </c>
      <c r="S1957" s="67" t="s">
        <v>6084</v>
      </c>
      <c r="T1957" s="26"/>
      <c r="U1957" s="24" t="s">
        <v>867</v>
      </c>
      <c r="V1957" s="58"/>
      <c r="W1957" s="58"/>
      <c r="X1957" s="26">
        <v>0</v>
      </c>
      <c r="Y1957" s="26">
        <v>0</v>
      </c>
      <c r="Z1957" s="26">
        <v>5</v>
      </c>
      <c r="AA1957" s="26"/>
      <c r="AB1957" s="58"/>
      <c r="AC1957" s="24"/>
      <c r="AD1957" s="26"/>
      <c r="AE1957" s="26">
        <v>10</v>
      </c>
      <c r="AF1957" s="26"/>
      <c r="AG1957" s="26"/>
      <c r="AH1957" s="26"/>
      <c r="AI1957" s="26"/>
      <c r="AJ1957" s="26" t="s">
        <v>3599</v>
      </c>
      <c r="AK1957" s="24" t="s">
        <v>102</v>
      </c>
      <c r="AL1957" s="24"/>
      <c r="AM1957" s="26"/>
      <c r="AN1957" s="26"/>
      <c r="AO1957" s="26"/>
      <c r="AP1957" s="26"/>
      <c r="AQ1957" s="26"/>
      <c r="AR1957" s="26" t="s">
        <v>129</v>
      </c>
      <c r="AS1957" s="26"/>
      <c r="AT1957" s="26"/>
      <c r="AU1957" s="26" t="s">
        <v>128</v>
      </c>
      <c r="AV1957" s="26" t="s">
        <v>128</v>
      </c>
      <c r="AW1957" s="26" t="s">
        <v>128</v>
      </c>
      <c r="AX1957" s="26" t="s">
        <v>129</v>
      </c>
      <c r="AY1957" s="26"/>
      <c r="AZ1957" s="26" t="s">
        <v>4862</v>
      </c>
      <c r="BA1957" s="41"/>
    </row>
    <row r="1958" spans="1:53" ht="16.05" customHeight="1" x14ac:dyDescent="0.3">
      <c r="A1958" s="23">
        <v>2017</v>
      </c>
      <c r="B1958" s="27" t="s">
        <v>187</v>
      </c>
      <c r="C1958" s="27" t="s">
        <v>188</v>
      </c>
      <c r="D1958" s="27" t="s">
        <v>3470</v>
      </c>
      <c r="E1958" s="28">
        <v>43095</v>
      </c>
      <c r="F1958" s="36">
        <v>0.89204861111111111</v>
      </c>
      <c r="G1958" s="22">
        <v>43096</v>
      </c>
      <c r="H1958" s="37">
        <v>3.788194444444444E-2</v>
      </c>
      <c r="I1958" s="34" t="s">
        <v>6250</v>
      </c>
      <c r="J1958" s="35">
        <v>35.716000000000001</v>
      </c>
      <c r="K1958" s="35">
        <v>51.256</v>
      </c>
      <c r="L1958" s="42">
        <v>10</v>
      </c>
      <c r="M1958" s="43">
        <v>4.0830000000000002</v>
      </c>
      <c r="N1958" s="35"/>
      <c r="O1958" s="44"/>
      <c r="P1958" s="44">
        <v>4</v>
      </c>
      <c r="Q1958" s="44"/>
      <c r="R1958" s="44"/>
      <c r="S1958" s="24" t="s">
        <v>6041</v>
      </c>
      <c r="T1958" s="23" t="s">
        <v>582</v>
      </c>
      <c r="U1958" s="27"/>
      <c r="V1958" s="47"/>
      <c r="W1958" s="47"/>
      <c r="X1958" s="23">
        <v>1</v>
      </c>
      <c r="Y1958" s="26">
        <v>0</v>
      </c>
      <c r="Z1958" s="23" t="s">
        <v>6006</v>
      </c>
      <c r="AA1958" s="23"/>
      <c r="AB1958" s="47"/>
      <c r="AC1958" s="27" t="s">
        <v>3471</v>
      </c>
      <c r="AD1958" s="23">
        <v>0</v>
      </c>
      <c r="AE1958" s="23">
        <v>0</v>
      </c>
      <c r="AF1958" s="62"/>
      <c r="AG1958" s="23"/>
      <c r="AH1958" s="23"/>
      <c r="AI1958" s="23"/>
      <c r="AJ1958" s="23"/>
      <c r="AK1958" s="27"/>
      <c r="AL1958" s="27" t="s">
        <v>3473</v>
      </c>
      <c r="AM1958" s="23"/>
      <c r="AN1958" s="23"/>
      <c r="AO1958" s="23"/>
      <c r="AP1958" s="23"/>
      <c r="AQ1958" s="23"/>
      <c r="AR1958" s="23"/>
      <c r="AS1958" s="23" t="s">
        <v>129</v>
      </c>
      <c r="AT1958" s="23"/>
      <c r="AU1958" s="23" t="s">
        <v>129</v>
      </c>
      <c r="AV1958" s="23" t="s">
        <v>128</v>
      </c>
      <c r="AW1958" s="23" t="s">
        <v>128</v>
      </c>
      <c r="AX1958" s="23" t="s">
        <v>129</v>
      </c>
      <c r="AY1958" s="23"/>
      <c r="AZ1958" s="23" t="s">
        <v>3472</v>
      </c>
      <c r="BA1958" s="45" t="s">
        <v>6005</v>
      </c>
    </row>
    <row r="1959" spans="1:53" ht="16.05" customHeight="1" x14ac:dyDescent="0.3">
      <c r="A1959" s="23">
        <v>2017</v>
      </c>
      <c r="B1959" s="24" t="s">
        <v>187</v>
      </c>
      <c r="C1959" s="24" t="s">
        <v>188</v>
      </c>
      <c r="D1959" s="24" t="s">
        <v>3482</v>
      </c>
      <c r="E1959" s="25">
        <v>43096</v>
      </c>
      <c r="F1959" s="38">
        <v>0.75084340277777784</v>
      </c>
      <c r="G1959" s="22">
        <v>43096</v>
      </c>
      <c r="H1959" s="37">
        <v>0.89667824074074076</v>
      </c>
      <c r="I1959" s="34" t="s">
        <v>6250</v>
      </c>
      <c r="J1959" s="43">
        <v>30.67</v>
      </c>
      <c r="K1959" s="43">
        <v>57.247</v>
      </c>
      <c r="L1959" s="56">
        <v>0</v>
      </c>
      <c r="M1959" s="35">
        <v>4.899</v>
      </c>
      <c r="N1959" s="43"/>
      <c r="O1959" s="57"/>
      <c r="P1959" s="57">
        <v>5</v>
      </c>
      <c r="Q1959" s="57">
        <v>3.9</v>
      </c>
      <c r="R1959" s="57">
        <v>5.0999999999999996</v>
      </c>
      <c r="S1959" s="67" t="s">
        <v>5505</v>
      </c>
      <c r="T1959" s="26"/>
      <c r="U1959" s="24" t="s">
        <v>867</v>
      </c>
      <c r="V1959" s="58"/>
      <c r="W1959" s="58"/>
      <c r="X1959" s="26">
        <v>0</v>
      </c>
      <c r="Y1959" s="26">
        <v>0</v>
      </c>
      <c r="Z1959" s="26">
        <v>1</v>
      </c>
      <c r="AA1959" s="26"/>
      <c r="AB1959" s="58"/>
      <c r="AC1959" s="24"/>
      <c r="AD1959" s="26"/>
      <c r="AE1959" s="26"/>
      <c r="AF1959" s="26"/>
      <c r="AG1959" s="26"/>
      <c r="AH1959" s="26"/>
      <c r="AI1959" s="26"/>
      <c r="AJ1959" s="26" t="s">
        <v>3599</v>
      </c>
      <c r="AK1959" s="24"/>
      <c r="AL1959" s="24"/>
      <c r="AM1959" s="26"/>
      <c r="AN1959" s="26"/>
      <c r="AO1959" s="26"/>
      <c r="AP1959" s="26"/>
      <c r="AQ1959" s="26"/>
      <c r="AR1959" s="26" t="s">
        <v>129</v>
      </c>
      <c r="AS1959" s="26"/>
      <c r="AT1959" s="26"/>
      <c r="AU1959" s="26" t="s">
        <v>128</v>
      </c>
      <c r="AV1959" s="26" t="s">
        <v>128</v>
      </c>
      <c r="AW1959" s="26" t="s">
        <v>128</v>
      </c>
      <c r="AX1959" s="26" t="s">
        <v>129</v>
      </c>
      <c r="AY1959" s="26"/>
      <c r="AZ1959" s="26" t="s">
        <v>4863</v>
      </c>
      <c r="BA1959" s="41"/>
    </row>
    <row r="1960" spans="1:53" ht="16.05" customHeight="1" x14ac:dyDescent="0.3">
      <c r="M1960" s="147"/>
      <c r="R1960" s="148"/>
    </row>
    <row r="1961" spans="1:53" ht="16.05" customHeight="1" x14ac:dyDescent="0.3">
      <c r="M1961" s="147"/>
      <c r="R1961" s="148"/>
    </row>
  </sheetData>
  <autoFilter ref="A1:BA792">
    <sortState ref="A2:AZ2029">
      <sortCondition ref="E1:E796"/>
    </sortState>
  </autoFilter>
  <sortState ref="A2:BA1959">
    <sortCondition ref="A2:A1959"/>
    <sortCondition ref="E2:E1959"/>
    <sortCondition ref="F2:F1959"/>
  </sortState>
  <conditionalFormatting sqref="D1581:D1582">
    <cfRule type="duplicateValues" dxfId="0" priority="4"/>
  </conditionalFormatting>
  <conditionalFormatting sqref="AE1901">
    <cfRule type="dataBar" priority="3">
      <dataBar>
        <cfvo type="min"/>
        <cfvo type="max"/>
        <color rgb="FF638EC6"/>
      </dataBar>
      <extLst>
        <ext xmlns:x14="http://schemas.microsoft.com/office/spreadsheetml/2009/9/main" uri="{B025F937-C7B1-47D3-B67F-A62EFF666E3E}">
          <x14:id>{C76A0354-C730-4524-BF5B-DECEA40990FB}</x14:id>
        </ext>
      </extLst>
    </cfRule>
  </conditionalFormatting>
  <conditionalFormatting sqref="AE1905">
    <cfRule type="dataBar" priority="2">
      <dataBar>
        <cfvo type="min"/>
        <cfvo type="max"/>
        <color rgb="FF638EC6"/>
      </dataBar>
      <extLst>
        <ext xmlns:x14="http://schemas.microsoft.com/office/spreadsheetml/2009/9/main" uri="{B025F937-C7B1-47D3-B67F-A62EFF666E3E}">
          <x14:id>{F9E2762E-7A58-4983-B403-36911EA54C7A}</x14:id>
        </ext>
      </extLst>
    </cfRule>
  </conditionalFormatting>
  <hyperlinks>
    <hyperlink ref="BA465" r:id="rId1" display="http://earthquaketrack.com/quakes/1993-06-26-17-47-53-utc-4-9-13"/>
    <hyperlink ref="BA57" r:id="rId2" display="http://earthquake.usgs.gov/earthquakes/states/oklahoma/history.php"/>
    <hyperlink ref="BA30" r:id="rId3" display="https://texasalmanac.com/topics/media/notable-earthquakes-shake-texas-occasion"/>
    <hyperlink ref="BA18" r:id="rId4" display="http://howdyyall.com/Texas/TodaysNews/index.cfm?GetItem=411"/>
    <hyperlink ref="BA35" r:id="rId5" display="http://www-udc.ig.utexas.edu/external/TXEQ/panhandle_table.html"/>
    <hyperlink ref="BA169" r:id="rId6" display="http://www.ig.utexas.edu/research/seismology/TXEQ/map/quake.htm?eqn=1974Feb151333A"/>
    <hyperlink ref="BA662" r:id="rId7" display="http://adsabs.harvard.edu/abs/2003EAEJA.....8222A"/>
    <hyperlink ref="BA292" r:id="rId8" display="http://www.plaizier.be/?action=showpage&amp;page=product&amp;lang=en&amp;productid={C1B6FDAE-0DD6-60FF-8569-0D17BE867F6B}, "/>
    <hyperlink ref="BA537" r:id="rId9" display="http://www.scmp.com/article/213469/thousands-homeless-after-quake"/>
    <hyperlink ref="BA619" r:id="rId10" display="http://earthquake.usgs.gov/earthquakes/states/events/2000_09_03.php"/>
    <hyperlink ref="BA534" r:id="rId11" display="http://geographic.org/earthquakes/show.php?id=1997%20Aug%2013%2008:13:33.40%20UTC&amp;mag=4&amp;country=CHINA&amp;year=1997"/>
    <hyperlink ref="BA773" r:id="rId12" display="http://earthquakes.findthedata.com/l/5194/South-Africa-Klerksdorp-Stilfontein"/>
    <hyperlink ref="BA202" r:id="rId13" display="http://researchspace.csir.co.za/dspace/bitstream/10204/3647/1/Goldbach_d1_2009.pdf"/>
    <hyperlink ref="BA11" r:id="rId14" display="http://trove.nla.gov.au/ndp/del/article/6415692"/>
    <hyperlink ref="BA679" r:id="rId15" display="http://news.bbc.co.uk/1/hi/world/europe/2376207.stm"/>
    <hyperlink ref="BA881" r:id="rId16" display="http://news.bbc.co.uk/1/hi/7266136.stm, "/>
    <hyperlink ref="BA805" r:id="rId17" display="http://www.theguardian.com/environment/2005/nov/27/china.naturaldisasters"/>
    <hyperlink ref="BA345" r:id="rId18" display="http://earthquake.usgs.gov/earthquakes/eqarchives/significant/sig_1986.php"/>
    <hyperlink ref="BA592" r:id="rId19" display="http://earthquakes.findthedata.com/l/4902/China-Shanxi-Northeastern"/>
    <hyperlink ref="BA830" r:id="rId20" display="http://earthquake.usgs.gov/earthquakes/eqarchives/significant/sig_2006.php, "/>
    <hyperlink ref="BA828" r:id="rId21" display="http://www.cbsnews.com/news/quake-rocks-china-19-dead/"/>
    <hyperlink ref="BA810" r:id="rId22" display="http://factsanddetails.com/china/cat10/sub65/item1660.html"/>
    <hyperlink ref="BA960" r:id="rId23" display="http://factsanddetails.com/china/cat10/sub65/item1660.html"/>
    <hyperlink ref="BA833" r:id="rId24" display="http://factsanddetails.com/china/cat10/sub65/item1660.html"/>
    <hyperlink ref="BA841" r:id="rId25" display="http://factsanddetails.com/china/cat10/sub65/item1660.html"/>
    <hyperlink ref="BA902" r:id="rId26" display="http://factsanddetails.com/china/cat10/sub65/item1660.html"/>
    <hyperlink ref="BA905" r:id="rId27" display="http://factsanddetails.com/china/cat10/sub65/item1660.html"/>
    <hyperlink ref="BA481" r:id="rId28" display="http://earthquake.usgs.gov/earthquakes/shakemap/atlas/shake/199408061103/, "/>
    <hyperlink ref="BA937" r:id="rId29" display="http://www.australiangeographic.com.au/topics/science-environment/2012/07/australias-worst-earthquakes/"/>
    <hyperlink ref="BA60" r:id="rId30" display="http://www.australiangeographic.com.au/topics/science-environment/2012/07/australias-worst-earthquakes/"/>
    <hyperlink ref="BA293" r:id="rId31"/>
    <hyperlink ref="BA563" r:id="rId32" display="http://earthquake.usgs.gov/earthquakes/eqarchives/significant/sig_1998.php"/>
    <hyperlink ref="BA629" r:id="rId33" display="http://english.vista.gov.vn/english/st_documents_abstract/200408297750626751/200411014613429642/200412143415938079/, "/>
    <hyperlink ref="BA461" r:id="rId34" display="http://earthquake.usgs.gov/earthquakes/eqarchives/significant/sig_1993.php, "/>
    <hyperlink ref="BA332" r:id="rId35" display="http://earthquake.usgs.gov/earthquakes/eqarchives/significant/sig_1986.php"/>
    <hyperlink ref="BA547" r:id="rId36" display="http://earthquakes.findthedata.com/l/4856/Italy-Central-Gualdo-Tadino-Nocera-Umbra, "/>
    <hyperlink ref="BA551" r:id="rId37" display="http://earthquake.usgs.gov/earthquakes/eqarchives/significant/sig_1998.php"/>
    <hyperlink ref="BA422" r:id="rId38" display="http://earthquake.usgs.gov/earthquakes/eqarchives/significant/sig_1991.php"/>
    <hyperlink ref="BA925" r:id="rId39" display="http://earthquakes.findthedata.com/l/5487/China-Yunnan-Province"/>
    <hyperlink ref="BA912" r:id="rId40" display="http://earthquakes.findthedata.com/l/5454/Afghanistan-Nangarhar"/>
    <hyperlink ref="BA935" r:id="rId41" display="http://earthquakes.findthedata.com/l/5903/China-Sichuan-Province-Moxi"/>
    <hyperlink ref="BA932" r:id="rId42" display="http://earthquakes.findthedata.com/l/5898/Indonesia-Java-Garut, "/>
    <hyperlink ref="BA948" r:id="rId43" display="http://earthquakes.findthedata.com/l/5944/Pakistan-Khanpur-Haripur, "/>
    <hyperlink ref="BA939" r:id="rId44" display="http://earthquakes.findthedata.com/l/5920/Algeria-Northern-Beni-Yellman"/>
    <hyperlink ref="BA972" r:id="rId45" display="http://earthquakes.findthedata.com/l/6090/India-Gujarat,"/>
    <hyperlink ref="BA956" r:id="rId46" display="http://earthquake-report.com/2011/01/05/large-earthquake-in-fars-province-iran/"/>
    <hyperlink ref="BA980" r:id="rId47" display="http://earthquakes.findthedata.com/l/6108/Iran-Khorasan-E-Razavi,"/>
    <hyperlink ref="BA991" r:id="rId48" display="http://earthquakes.findthedata.com/l/6139/China-Jiangsu-Province"/>
    <hyperlink ref="BA988" r:id="rId49" display="http://earthquakes.findthedata.com/l/6136/Turkey-Sirnak, "/>
    <hyperlink ref="BA1074" r:id="rId50" display="http://earthquakes.findthedata.com/l/6182/Indonesia-Lombok-Island, "/>
    <hyperlink ref="BA1022" r:id="rId51" display="http://earthquakes.findthedata.com/l/6164/China-Yunnan-Province, "/>
    <hyperlink ref="BA1014" r:id="rId52" display="http://earthquakes.findthedata.com/l/6162/China-Yunnan-Province-Qiaojia, "/>
    <hyperlink ref="BA1019" r:id="rId53"/>
    <hyperlink ref="BA1027" r:id="rId54" display="http://earthquakes.findthedata.com/l/6165/China-Xinjian-Province-S, "/>
    <hyperlink ref="BA1089" r:id="rId55" display="http://earthquakes.findthedata.com/l/6185/Algeria-Hammam-Melouane,"/>
    <hyperlink ref="BA1061" r:id="rId56" display="http://earthquakes.findthedata.com/l/6177/Algeria-Algiers, "/>
    <hyperlink ref="BA1156" r:id="rId57" display="http://earthquakes.findthedata.com/l/6198/Indonesia-Banda-Aceh,"/>
    <hyperlink ref="BA1101" r:id="rId58" display="http://earthquakes.findthedata.com/l/6188/Greece-Central-Phthiotis-Reggini, "/>
    <hyperlink ref="BA1291" r:id="rId59" display="http://earthquakes.findthedata.com/l/6234/Pakistan-Nawabshah, "/>
    <hyperlink ref="BA1276" r:id="rId60" display="http://earthquakes.findthedata.com/l/6221/China-Yunnan-Province-Xiluodu, "/>
    <hyperlink ref="BA1208" r:id="rId61" display="http://earthquakes.findthedata.com/l/6202/Iran-Bastak, "/>
    <hyperlink ref="BA1342" r:id="rId62" display="http://earthquakes.findthedata.com/l/6247/South-Africa"/>
    <hyperlink ref="BA1281" r:id="rId63" display="http://earthquakes.findthedata.com/l/6225/Nicaragua-Managua-Ciudad-Sandino,"/>
    <hyperlink ref="BA1369" r:id="rId64" display="http://earthquakes.findthedata.com/l/6252/Philippines-Barangay-Luayon,"/>
    <hyperlink ref="BA1462" r:id="rId65" display="http://earthquakes.findthedata.com/l/6265/Pakistan-Battagram,"/>
    <hyperlink ref="BA1458" r:id="rId66" display="http://earthquakes.findthedata.com/l/6262/China-Yunnan-Province, "/>
    <hyperlink ref="BA1459" r:id="rId67" display="http://earthquakes.findthedata.com/l/6264/China-Xinjiang-Province-Shawan, "/>
    <hyperlink ref="BA126" r:id="rId68" display="http://www.isc.ac.uk/cgi-bin/web-db-v4?event_id=814739&amp;out_format=IMS1.0&amp;request=COMPREHENSIVE"/>
    <hyperlink ref="BA133" r:id="rId69" display="http://earthquakes.findthedata.com/l/3979/California-Santa-Rosa, "/>
    <hyperlink ref="BA132" r:id="rId70"/>
    <hyperlink ref="BA139" r:id="rId71" display="http://earthquakes.findthedata.com/l/3994/India-Broach, "/>
    <hyperlink ref="BA148" r:id="rId72" display="http://earthquakes.findthedata.com/l/4029/Indonesia-Java-Buaran-Bantar-Kawsun-Jipang"/>
    <hyperlink ref="BA151" r:id="rId73" display="http://earthquakes.findthedata.com/l/4033/Italy-Parma, "/>
    <hyperlink ref="BA153" r:id="rId74" display="http://earthquakes.findthedata.com/l/4054/Italy-Central-Ancona,"/>
    <hyperlink ref="BA168" r:id="rId75" display="http://earthquakes.findthedata.com/l/4107/Turkey-Izmir, "/>
    <hyperlink ref="BA181" r:id="rId76" display="http://earthquakes.findthedata.com/l/4143/Algeria-Djebel-Babor, "/>
    <hyperlink ref="BA190" r:id="rId77" display="http://www.annalsofgeophysics.eu/index.php/annals/article/view/4814, http://www.isc.ac.uk/cgi-bin/web-db-v4?request=COMPREHENSIVE&amp;out_format=ISF&amp;searchshape=RECT&amp;bot_lat=36&amp;top_lat=40&amp;left_lon=20&amp;right_lon=26&amp;ctr_lat=&amp;ctr_lon=&amp;radius=&amp;max_dist_units=deg&amp;srn=&amp;grn=&amp;start_year=1975&amp;start_month=6&amp;start_day=01&amp;start_time=00%3A00%3A00&amp;end_year=1976&amp;end_month=1&amp;end_day=01&amp;end_time=00%3A00%3A00&amp;min_dep=&amp;max_dep=&amp;min_mag=&amp;max_mag=&amp;req_mag_type=&amp;req_mag_agcy=&amp;min_def=&amp;max_def=&amp;include_magnitudes=on&amp;include_links=on&amp;include_headers=on&amp;include_comments=on"/>
    <hyperlink ref="BA200" r:id="rId78" display="http://earthquakes.findthedata.com/l/4178/Turkey-Denizli, "/>
    <hyperlink ref="BA214" r:id="rId79" display="http://earthquakes.findthedata.com/l/4218/Italy-Sicily, "/>
    <hyperlink ref="BA213" r:id="rId80" display="http://earthquakes.findthedata.com/l/4216/Turkey, "/>
    <hyperlink ref="BA224" r:id="rId81" display="http://earthquakes.findthedata.com/l/4261/China-Jiangsu-Province-Liyang, "/>
    <hyperlink ref="BA661" r:id="rId82" display="http://earthquakes.findthedata.com/l/4993/Iran-Western-Kermanshah"/>
    <hyperlink ref="BA439" r:id="rId83" display="http://earthquake.usgs.gov/earthquakes/eqarchives/significant/sig_1991.php, "/>
    <hyperlink ref="BA402" r:id="rId84" display="http://earthquake.usgs.gov/earthquakes/eqarchives/significant/sig_1989.php, "/>
    <hyperlink ref="BA38" r:id="rId85" display="http://archives.chicagotribune.com/1938/06/12/page/2/article/five-european-nations-jolted-by-earthquake/index.html"/>
    <hyperlink ref="BA109" r:id="rId86"/>
    <hyperlink ref="BA113" r:id="rId87"/>
    <hyperlink ref="BA111" r:id="rId88" display="http://earthquakes.findthedata.com/l/3898/Indonesia-Makassar-Strait, "/>
    <hyperlink ref="BA97" r:id="rId89"/>
    <hyperlink ref="BA100" r:id="rId90" display="http://earthquakes.findthedata.com/l/3874/Turkey-Bagici"/>
    <hyperlink ref="BA101" r:id="rId91" display="http://earthquakes.findthedata.com/l/3879/Colombia,"/>
    <hyperlink ref="BA98" r:id="rId92" location="v=onepage&amp;q&amp;f=false," display="https://books.google.co.uk/books?id=94q9GgFtjYoC&amp;pg=PA435#v=onepage&amp;q&amp;f=false,"/>
    <hyperlink ref="BA89" r:id="rId93" display="http://earthquakes.findthedata.com/l/3831/Algeria-M-Sila"/>
    <hyperlink ref="BA91" r:id="rId94" display="http://earthquake.usgs.gov/earthquakes/world/events/1965_02_10.php, "/>
    <hyperlink ref="BA87" r:id="rId95" display="http://earthquakes.findthedata.com/l/3813/Azores, "/>
    <hyperlink ref="BA88" r:id="rId96"/>
    <hyperlink ref="BA85" r:id="rId97" display="http://earthquakes.findthedata.com/l/3802/India-Kashmir-Sw, "/>
    <hyperlink ref="BA84" r:id="rId98" display="http://earthquakes.findthedata.com/l/3799/Iran-Gahkom-Laigazan-Patkuiyeh-Golruiyeh-Ganj"/>
    <hyperlink ref="BA81" r:id="rId99"/>
    <hyperlink ref="BA80" r:id="rId100"/>
    <hyperlink ref="BA315" r:id="rId101" display="http://iisee.kenken.go.jp/net/hara/china/damage_report.htm, "/>
    <hyperlink ref="BA1589" r:id="rId102" location="general" display="http://earthquake.usgs.gov/earthquakes/eventpage/us10003vgf#general"/>
    <hyperlink ref="BA989" r:id="rId103" display="https://www.pagina12.com.ar/diario/sociedad/3-196708-2012-06-19.html"/>
    <hyperlink ref="BA903" r:id="rId104" location="executive" display="https://earthquake.usgs.gov/earthquakes/eventpage/usp000gqb8#executive"/>
    <hyperlink ref="BA287" r:id="rId105" display="https://www.ngdc.noaa.gov/nndc/struts/results?eq_0=4989&amp;t=101650&amp;s=13&amp;d=22,26,13,12&amp;nd=display "/>
    <hyperlink ref="BA556" r:id="rId106"/>
    <hyperlink ref="BA579" r:id="rId107" display="http://www.earthquakes24.com/en/eq_429512.html, "/>
    <hyperlink ref="BA950" r:id="rId108" display="http://earthquakes.findthedata.com/l/5946/Balkans-Nw-Serbia-Kraljevo"/>
    <hyperlink ref="BA542" r:id="rId109"/>
    <hyperlink ref="BA289" r:id="rId110"/>
    <hyperlink ref="BA1401" r:id="rId111" location="general_summary" display="http://earthquake.usgs.gov/earthquakes/eventpage/usc000swru#general_summary"/>
    <hyperlink ref="BA1372" r:id="rId112" display="http://earthquake-report.com/2014/09/28/moderate-earthquake-central-peru-on-september-28-2014/, "/>
    <hyperlink ref="BA718" r:id="rId113" display="http://earthquake.usgs.gov/earthquakes/eqarchives/significant/sig_2003.php"/>
    <hyperlink ref="BA710" r:id="rId114" display="http://earthquakes.findthedata.com/l/5072/China-Nei-Mongol-Lindong-Tianshan"/>
    <hyperlink ref="BA507" r:id="rId115" display="http://www.oasp.gr/node/410, Galanakis et al. (2007), Dandoulaki et al. (1998), Papanastassiou (2001)"/>
    <hyperlink ref="BA463" r:id="rId116" display="http://www.ig.utexas.edu/research/seismology/TXEQ/map/quake.htm?eqn=1993Apr091229A"/>
    <hyperlink ref="BA443" r:id="rId117" location="executive" display="https://earthquake.usgs.gov/earthquakes/eventpage/usp00053vh#executive"/>
    <hyperlink ref="BA298" r:id="rId118" display="http://storing.ingv.it/cfti4med/quakes/42010.html"/>
    <hyperlink ref="BA682" r:id="rId119" location="executive"/>
    <hyperlink ref="BA853" r:id="rId120" display="http://mtstandard.com/news/local/do-you-remember-earthquakes-felt-in-butte/article_cdf25fec-6d5d-5c97-96a0-6add942aaa4e.html"/>
    <hyperlink ref="BA839" r:id="rId121"/>
    <hyperlink ref="BA849" r:id="rId122" display="http://www.sciencedirect.com/science/article/pii/S0264370713001439"/>
    <hyperlink ref="BA782" r:id="rId123" location="impact" display="https://earthquake.usgs.gov/earthquakes/eventpage/usp000dsug#impact"/>
    <hyperlink ref="BA689" r:id="rId124" display="https://link.springer.com/article/10.1007%2Fs00015-004-1135-4?LI=true,"/>
    <hyperlink ref="BA658" r:id="rId125" display="http://geo.physics.uni-plovdiv.bg/krdame.htm"/>
    <hyperlink ref="BA625" r:id="rId126"/>
    <hyperlink ref="BA626" r:id="rId127"/>
    <hyperlink ref="BA587" r:id="rId128" display="https://link.springer.com/content/pdf/10.1134%2FS0016852112050044.pdf"/>
    <hyperlink ref="BA468" r:id="rId129" location="executive"/>
    <hyperlink ref="BA424" r:id="rId130" location="impact, http://www.isc.ac.uk/cgi-bin/web-db-v4?request=REVIEWED&amp;out_format=ISF&amp;searchshape=RECT&amp;bot_lat=38&amp;top_lat=40&amp;left_lon=40&amp;right_lon=42&amp;ctr_lat=&amp;ctr_lon=&amp;radius=&amp;max_dist_units=deg&amp;srn=&amp;grn=&amp;start_year=1991&amp;start_month=4&amp;start_day=23&amp;start_time=00%3A00%3A00&amp;end_year=1991&amp;end_month=4&amp;end_day=25&amp;end_time=00%3A00%3A00&amp;min_dep=&amp;max_dep=&amp;min_mag=&amp;max_mag=&amp;req_mag_type=&amp;req_mag_agcy=&amp;min_def=&amp;max_def=&amp;include_magnitudes=on&amp;include_links=on&amp;include_headers=on&amp;include_comments=on, https://www.ngdc.noaa.gov/nndc/struts/results?bt_0=1991&amp;st_0=1991&amp;type_17=EXACT&amp;query_17=None+Selected&amp;op_12=eq&amp;v_12=&amp;type_12=Or&amp;query_14=None+Selected&amp;type_3=Like&amp;query_3=&amp;st_1=41&amp;bt_2=40&amp;st_2=42&amp;bt_1=38&amp;bt_4=&amp;st_4=&amp;bt_5=&amp;st_5=&amp;bt_6=&amp;st_6=&amp;bt_7=&amp;st_7=&amp;bt_8=&amp;st_8=&amp;bt_9=&amp;st_9=&amp;bt_10=&amp;st_10=&amp;type_11=Exact&amp;query_11=&amp;type_16=Exact&amp;query_16=&amp;bt_18=&amp;st_18=&amp;ge_19=&amp;le_19=&amp;type_20=Like&amp;query_20=&amp;display_look=1&amp;t=101650&amp;s=1&amp;submit_all=Search+Database" display="https://earthquake.usgs.gov/earthquakes/eventpage/usp0004qs0#impact, http://www.isc.ac.uk/cgi-bin/web-db-v4?request=REVIEWED&amp;out_format=ISF&amp;searchshape=RECT&amp;bot_lat=38&amp;top_lat=40&amp;left_lon=40&amp;right_lon=42&amp;ctr_lat=&amp;ctr_lon=&amp;radius=&amp;max_dist_units=deg&amp;srn=&amp;grn=&amp;start_year=1991&amp;start_month=4&amp;start_day=23&amp;start_time=00%3A00%3A00&amp;end_year=1991&amp;end_month=4&amp;end_day=25&amp;end_time=00%3A00%3A00&amp;min_dep=&amp;max_dep=&amp;min_mag=&amp;max_mag=&amp;req_mag_type=&amp;req_mag_agcy=&amp;min_def=&amp;max_def=&amp;include_magnitudes=on&amp;include_links=on&amp;include_headers=on&amp;include_comments=on, https://www.ngdc.noaa.gov/nndc/struts/results?bt_0=1991&amp;st_0=1991&amp;type_17=EXACT&amp;query_17=None+Selected&amp;op_12=eq&amp;v_12=&amp;type_12=Or&amp;query_14=None+Selected&amp;type_3=Like&amp;query_3=&amp;st_1=41&amp;bt_2=40&amp;st_2=42&amp;bt_1=38&amp;bt_4=&amp;st_4=&amp;bt_5=&amp;st_5=&amp;bt_6=&amp;st_6=&amp;bt_7=&amp;st_7=&amp;bt_8=&amp;st_8=&amp;bt_9=&amp;st_9=&amp;bt_10=&amp;st_10=&amp;type_11=Exact&amp;query_11=&amp;type_16=Exact&amp;query_16=&amp;bt_18=&amp;st_18=&amp;ge_19=&amp;le_19=&amp;type_20=Like&amp;query_20=&amp;display_look=1&amp;t=101650&amp;s=1&amp;submit_all=Search+Database"/>
    <hyperlink ref="BA451" r:id="rId131" location="executive, http://www.isc.ac.uk/cgi-bin/web-db-v4?request=REVIEWED&amp;out_format=ISF&amp;searchshape=RECT&amp;bot_lat=28&amp;top_lat=30&amp;left_lon=30&amp;right_lon=32&amp;ctr_lat=&amp;ctr_lon=&amp;radius=&amp;max_dist_units=deg&amp;srn=&amp;grn=&amp;start_year=1992&amp;start_month=10&amp;start_day=21&amp;start_time=00%3A00%3A00&amp;end_year=1992&amp;end_month=10&amp;end_day=23&amp;end_time=00%3A00%3A00&amp;min_dep=&amp;max_dep=&amp;min_mag=&amp;max_mag=&amp;req_mag_type=&amp;req_mag_agcy=&amp;min_def=&amp;max_def=&amp;include_magnitudes=on&amp;include_links=on&amp;include_headers=on&amp;include_comments=on" display="https://earthquake.usgs.gov/earthquakes/eventpage/usp0005fqx#executive, http://www.isc.ac.uk/cgi-bin/web-db-v4?request=REVIEWED&amp;out_format=ISF&amp;searchshape=RECT&amp;bot_lat=28&amp;top_lat=30&amp;left_lon=30&amp;right_lon=32&amp;ctr_lat=&amp;ctr_lon=&amp;radius=&amp;max_dist_units=deg&amp;srn=&amp;grn=&amp;start_year=1992&amp;start_month=10&amp;start_day=21&amp;start_time=00%3A00%3A00&amp;end_year=1992&amp;end_month=10&amp;end_day=23&amp;end_time=00%3A00%3A00&amp;min_dep=&amp;max_dep=&amp;min_mag=&amp;max_mag=&amp;req_mag_type=&amp;req_mag_agcy=&amp;min_def=&amp;max_def=&amp;include_magnitudes=on&amp;include_links=on&amp;include_headers=on&amp;include_comments=on"/>
    <hyperlink ref="BA560" display="https://earthquake.usgs.gov/earthquakes/eventpage/usp0008x3w#executive, http://www.isc.ac.uk/cgi-bin/web-db-v4?request=REVIEWED&amp;out_format=ISF&amp;searchshape=RECT&amp;bot_lat=26&amp;top_lat=28&amp;left_lon=100&amp;right_lon=102.5&amp;ctr_lat=&amp;ctr_lon=&amp;radius=&amp;max_dist_units=deg"/>
    <hyperlink ref="BA642" display="https://earthquake.usgs.gov/earthquakes/eventpage/usp000ajqv#executive, http://www.isc.ac.uk/cgi-bin/web-db-v4?request=REVIEWED&amp;out_format=ISF&amp;searchshape=RECT&amp;bot_lat=45&amp;top_lat=48&amp;left_lon=10&amp;right_lon=13&amp;ctr_lat=&amp;ctr_lon=&amp;radius=&amp;max_dist_units=deg&amp;srn"/>
    <hyperlink ref="BA437" r:id="rId132"/>
    <hyperlink ref="BA827" r:id="rId133" location="executive, " display="https://earthquake.usgs.gov/earthquakes/eventpage/usp000ekvx#executive, "/>
    <hyperlink ref="BA613" r:id="rId134" location="executive, http://www.isc.ac.uk/cgi-bin/web-db-v4?request=REVIEWED&amp;out_format=ISF&amp;searchshape=RECT&amp;bot_lat=39&amp;top_lat=41&amp;left_lon=27&amp;right_lon=32&amp;ctr_lat=&amp;ctr_lon=&amp;radius=&amp;max_dist_units=deg&amp;srn=&amp;grn=&amp;start_year=2000&amp;start_month=7&amp;start_day=07&amp;start_time=00%3A00%3A00&amp;end_year=2000&amp;end_month=7&amp;end_day=08&amp;end_time=00%3A00%3A00&amp;min_dep=&amp;max_dep=&amp;min_mag=&amp;max_mag=&amp;req_mag_type=&amp;req_mag_agcy=&amp;min_def=&amp;max_def=&amp;include_magnitudes=on&amp;include_links=on&amp;include_headers=on&amp;include_comments=on" display="https://earthquake.usgs.gov/earthquakes/eventpage/usp0009vyh#executive, http://www.isc.ac.uk/cgi-bin/web-db-v4?request=REVIEWED&amp;out_format=ISF&amp;searchshape=RECT&amp;bot_lat=39&amp;top_lat=41&amp;left_lon=27&amp;right_lon=32&amp;ctr_lat=&amp;ctr_lon=&amp;radius=&amp;max_dist_units=deg&amp;srn=&amp;grn=&amp;start_year=2000&amp;start_month=7&amp;start_day=07&amp;start_time=00%3A00%3A00&amp;end_year=2000&amp;end_month=7&amp;end_day=08&amp;end_time=00%3A00%3A00&amp;min_dep=&amp;max_dep=&amp;min_mag=&amp;max_mag=&amp;req_mag_type=&amp;req_mag_agcy=&amp;min_def=&amp;max_def=&amp;include_magnitudes=on&amp;include_links=on&amp;include_headers=on&amp;include_comments=on"/>
    <hyperlink ref="BA566" r:id="rId135" location="executive, http://www.isc.ac.uk/cgi-bin/web-db-v4?request=REVIEWED&amp;out_format=ISF&amp;searchshape=RECT&amp;bot_lat=4&amp;top_lat=5&amp;left_lon=-77&amp;right_lon=-74&amp;ctr_lat=&amp;ctr_lon=&amp;radius=&amp;max_dist_units=deg&amp;srn=&amp;grn=&amp;start_year=1999&amp;start_month=1&amp;start_day=30&amp;start_time=00%3A00%3A00&amp;end_year=1999&amp;end_month=1&amp;end_day=31&amp;end_time=00%3A00%3A00&amp;min_dep=&amp;max_dep=&amp;min_mag=&amp;max_mag=&amp;req_mag_type=&amp;req_mag_agcy=&amp;min_def=&amp;max_def=&amp;include_magnitudes=on&amp;include_links=on&amp;include_headers=on&amp;include_comments=on" display="https://earthquake.usgs.gov/earthquakes/eventpage/usp00091yu#executive, http://www.isc.ac.uk/cgi-bin/web-db-v4?request=REVIEWED&amp;out_format=ISF&amp;searchshape=RECT&amp;bot_lat=4&amp;top_lat=5&amp;left_lon=-77&amp;right_lon=-74&amp;ctr_lat=&amp;ctr_lon=&amp;radius=&amp;max_dist_units=deg&amp;srn=&amp;grn=&amp;start_year=1999&amp;start_month=1&amp;start_day=30&amp;start_time=00%3A00%3A00&amp;end_year=1999&amp;end_month=1&amp;end_day=31&amp;end_time=00%3A00%3A00&amp;min_dep=&amp;max_dep=&amp;min_mag=&amp;max_mag=&amp;req_mag_type=&amp;req_mag_agcy=&amp;min_def=&amp;max_def=&amp;include_magnitudes=on&amp;include_links=on&amp;include_headers=on&amp;include_comments=on"/>
    <hyperlink ref="BA831" r:id="rId136" location="executive, http://www.isc.ac.uk/cgi-bin/web-db-v4?request=REVIEWED&amp;out_format=ISF&amp;searchshape=RECT&amp;bot_lat=29&amp;top_lat=32&amp;left_lon=65&amp;right_lon=67&amp;ctr_lat=&amp;ctr_lon=&amp;radius=&amp;max_dist_units=deg&amp;srn=&amp;grn=&amp;start_year=2006&amp;start_month=10&amp;start_day=09&amp;start_time=00%3A00%3A00&amp;end_year=2006&amp;end_month=10&amp;end_day=10&amp;end_time=00%3A00%3A00&amp;min_dep=&amp;max_dep=&amp;min_mag=&amp;max_mag=&amp;req_mag_type=&amp;req_mag_agcy=&amp;min_def=&amp;max_def=&amp;include_magnitudes=on&amp;include_links=on&amp;include_headers=on&amp;include_comments=on" display="https://earthquake.usgs.gov/earthquakes/eventpage/usp000eurm#executive, http://www.isc.ac.uk/cgi-bin/web-db-v4?request=REVIEWED&amp;out_format=ISF&amp;searchshape=RECT&amp;bot_lat=29&amp;top_lat=32&amp;left_lon=65&amp;right_lon=67&amp;ctr_lat=&amp;ctr_lon=&amp;radius=&amp;max_dist_units=deg&amp;srn=&amp;grn=&amp;start_year=2006&amp;start_month=10&amp;start_day=09&amp;start_time=00%3A00%3A00&amp;end_year=2006&amp;end_month=10&amp;end_day=10&amp;end_time=00%3A00%3A00&amp;min_dep=&amp;max_dep=&amp;min_mag=&amp;max_mag=&amp;req_mag_type=&amp;req_mag_agcy=&amp;min_def=&amp;max_def=&amp;include_magnitudes=on&amp;include_links=on&amp;include_headers=on&amp;include_comments=on"/>
    <hyperlink ref="BA519" r:id="rId137" location="executive, http://www.isc.ac.uk/cgi-bin/web-db-v4?request=REVIEWED&amp;out_format=ISF&amp;searchshape=RECT&amp;bot_lat=3&amp;top_lat=7&amp;left_lon=-2&amp;right_lon=2&amp;ctr_lat=&amp;ctr_lon=&amp;radius=&amp;max_dist_units=deg&amp;srn=&amp;grn=&amp;start_year=1997&amp;start_month=3&amp;start_day=06&amp;start_time=00%3A00%3A00&amp;end_year=1997&amp;end_month=3&amp;end_day=07&amp;end_time=00%3A00%3A00&amp;min_dep=&amp;max_dep=&amp;min_mag=&amp;max_mag=&amp;req_mag_type=&amp;req_mag_agcy=&amp;min_def=&amp;max_def=&amp;include_magnitudes=on&amp;include_links=on&amp;include_headers=on&amp;include_comments=on" display="https://earthquake.usgs.gov/earthquakes/eventpage/usp0007yd9#executive, http://www.isc.ac.uk/cgi-bin/web-db-v4?request=REVIEWED&amp;out_format=ISF&amp;searchshape=RECT&amp;bot_lat=3&amp;top_lat=7&amp;left_lon=-2&amp;right_lon=2&amp;ctr_lat=&amp;ctr_lon=&amp;radius=&amp;max_dist_units=deg&amp;srn=&amp;grn=&amp;start_year=1997&amp;start_month=3&amp;start_day=06&amp;start_time=00%3A00%3A00&amp;end_year=1997&amp;end_month=3&amp;end_day=07&amp;end_time=00%3A00%3A00&amp;min_dep=&amp;max_dep=&amp;min_mag=&amp;max_mag=&amp;req_mag_type=&amp;req_mag_agcy=&amp;min_def=&amp;max_def=&amp;include_magnitudes=on&amp;include_links=on&amp;include_headers=on&amp;include_comments=on"/>
    <hyperlink ref="BA589" r:id="rId138"/>
    <hyperlink ref="BA593" r:id="rId139"/>
    <hyperlink ref="BA618" r:id="rId140"/>
    <hyperlink ref="BA878" r:id="rId141" location="impact, http://www.isc.ac.uk/cgi-bin/web-db-v4?request=REVIEWED&amp;out_format=ISF&amp;searchshape=RECT&amp;bot_lat=31&amp;top_lat=33&amp;left_lon=50&amp;right_lon=52&amp;ctr_lat=&amp;ctr_lon=&amp;radius=&amp;max_dist_units=deg&amp;srn=&amp;grn=&amp;start_year=2008&amp;start_month=2&amp;start_day=13&amp;start_time=00%3A00%3A00&amp;end_year=2008&amp;end_month=2&amp;end_day=14&amp;end_time=00%3A00%3A00&amp;min_dep=&amp;max_dep=&amp;min_mag=&amp;max_mag=&amp;req_mag_type=&amp;req_mag_agcy=&amp;min_def=&amp;max_def=&amp;include_magnitudes=on&amp;include_links=on&amp;include_headers=on&amp;include_comments=on, https://www.ngdc.noaa.gov/nndc/struts/results?bt_0=2008&amp;st_0=2008&amp;type_17=EXACT&amp;query_17=None+Selected&amp;op_12=eq&amp;v_12=&amp;type_12=Or&amp;query_14=None+Selected&amp;type_3=Like&amp;query_3=&amp;st_1=32.5&amp;bt_2=50&amp;st_2=52&amp;bt_1=30&amp;bt_4=&amp;st_4=&amp;bt_5=&amp;st_5=&amp;bt_6=&amp;st_6=&amp;bt_7=&amp;st_7=&amp;bt_8=&amp;st_8=&amp;bt_9=&amp;st_9=&amp;bt_10=&amp;st_10=&amp;type_11=Exact&amp;query_11=&amp;type_16=Exact&amp;query_16=&amp;bt_18=&amp;st_18=&amp;ge_19=&amp;le_19=&amp;type_20=Like&amp;query_20=&amp;display_look=1&amp;t=101650&amp;s=1&amp;submit_all=Search+Database" display="https://earthquake.usgs.gov/earthquakes/eventpage/usp000fyuq#impact, http://www.isc.ac.uk/cgi-bin/web-db-v4?request=REVIEWED&amp;out_format=ISF&amp;searchshape=RECT&amp;bot_lat=31&amp;top_lat=33&amp;left_lon=50&amp;right_lon=52&amp;ctr_lat=&amp;ctr_lon=&amp;radius=&amp;max_dist_units=deg&amp;srn=&amp;grn=&amp;start_year=2008&amp;start_month=2&amp;start_day=13&amp;start_time=00%3A00%3A00&amp;end_year=2008&amp;end_month=2&amp;end_day=14&amp;end_time=00%3A00%3A00&amp;min_dep=&amp;max_dep=&amp;min_mag=&amp;max_mag=&amp;req_mag_type=&amp;req_mag_agcy=&amp;min_def=&amp;max_def=&amp;include_magnitudes=on&amp;include_links=on&amp;include_headers=on&amp;include_comments=on, https://www.ngdc.noaa.gov/nndc/struts/results?bt_0=2008&amp;st_0=2008&amp;type_17=EXACT&amp;query_17=None+Selected&amp;op_12=eq&amp;v_12=&amp;type_12=Or&amp;query_14=None+Selected&amp;type_3=Like&amp;query_3=&amp;st_1=32.5&amp;bt_2=50&amp;st_2=52&amp;bt_1=30&amp;bt_4=&amp;st_4=&amp;bt_5=&amp;st_5=&amp;bt_6=&amp;st_6=&amp;bt_7=&amp;st_7=&amp;bt_8=&amp;st_8=&amp;bt_9=&amp;st_9=&amp;bt_10=&amp;st_10=&amp;type_11=Exact&amp;query_11=&amp;type_16=Exact&amp;query_16=&amp;bt_18=&amp;st_18=&amp;ge_19=&amp;le_19=&amp;type_20=Like&amp;query_20=&amp;display_look=1&amp;t=101650&amp;s=1&amp;submit_all=Search+Database"/>
    <hyperlink ref="BA826" r:id="rId142" location="executive, https://www.ngdc.noaa.gov/nndc/struts/results?bt_0=2006&amp;st_0=2006&amp;type_17=EXACT&amp;query_17=None+Selected&amp;op_12=eq&amp;v_12=&amp;type_12=Or&amp;query_14=None+Selected&amp;type_3=Like&amp;query_3=&amp;st_1=41&amp;bt_2=19&amp;st_2=20.5&amp;bt_1=40&amp;bt_4=&amp;st_4=&amp;bt_5=&amp;st_5=&amp;bt_6=&amp;st_6=&amp;bt_7=&amp;st_7=&amp;bt_8=&amp;st_8=&amp;bt_9=&amp;st_9=&amp;bt_10=&amp;st_10=&amp;type_11=Exact&amp;query_11=&amp;type_16=Exact&amp;query_16=&amp;bt_18=&amp;st_18=&amp;ge_19=&amp;le_19=&amp;type_20=Like&amp;query_20=&amp;display_look=1&amp;t=101650&amp;s=1&amp;submit_all=Search+Database, http://www.isc.ac.uk/cgi-bin/web-db-v4?request=REVIEWED&amp;out_format=ISF&amp;searchshape=RECT&amp;bot_lat=40&amp;top_lat=42&amp;left_lon=19&amp;right_lon=20.5&amp;ctr_lat=&amp;ctr_lon=&amp;radius=&amp;max_dist_units=deg&amp;srn=&amp;grn=&amp;start_year=2006&amp;start_month=6&amp;start_day=13&amp;start_time=00%3A00%3A00&amp;end_year=2006&amp;end_month=6&amp;end_day=14&amp;end_time=00%3A00%3A00&amp;min_dep=&amp;max_dep=&amp;min_mag=&amp;max_mag=&amp;req_mag_type=&amp;req_mag_agcy=&amp;min_def=&amp;max_def=&amp;include_magnitudes=on&amp;include_links=on&amp;include_headers=on&amp;include_comments=on" display="https://earthquake.usgs.gov/earthquakes/eventpage/usp000ek9c#executive, https://www.ngdc.noaa.gov/nndc/struts/results?bt_0=2006&amp;st_0=2006&amp;type_17=EXACT&amp;query_17=None+Selected&amp;op_12=eq&amp;v_12=&amp;type_12=Or&amp;query_14=None+Selected&amp;type_3=Like&amp;query_3=&amp;st_1=41&amp;bt_2=19&amp;st_2=20.5&amp;bt_1=40&amp;bt_4=&amp;st_4=&amp;bt_5=&amp;st_5=&amp;bt_6=&amp;st_6=&amp;bt_7=&amp;st_7=&amp;bt_8=&amp;st_8=&amp;bt_9=&amp;st_9=&amp;bt_10=&amp;st_10=&amp;type_11=Exact&amp;query_11=&amp;type_16=Exact&amp;query_16=&amp;bt_18=&amp;st_18=&amp;ge_19=&amp;le_19=&amp;type_20=Like&amp;query_20=&amp;display_look=1&amp;t=101650&amp;s=1&amp;submit_all=Search+Database, http://www.isc.ac.uk/cgi-bin/web-db-v4?request=REVIEWED&amp;out_format=ISF&amp;searchshape=RECT&amp;bot_lat=40&amp;top_lat=42&amp;left_lon=19&amp;right_lon=20.5&amp;ctr_lat=&amp;ctr_lon=&amp;radius=&amp;max_dist_units=deg&amp;srn=&amp;grn=&amp;start_year=2006&amp;start_month=6&amp;start_day=13&amp;start_time=00%3A00%3A00&amp;end_year=2006&amp;end_month=6&amp;end_day=14&amp;end_time=00%3A00%3A00&amp;min_dep=&amp;max_dep=&amp;min_mag=&amp;max_mag=&amp;req_mag_type=&amp;req_mag_agcy=&amp;min_def=&amp;max_def=&amp;include_magnitudes=on&amp;include_links=on&amp;include_headers=on&amp;include_comments=on"/>
    <hyperlink ref="BA760" r:id="rId143" location="impact, http://www.isc.ac.uk/cgi-bin/web-db-v4?request=REVIEWED&amp;out_format=ISF&amp;searchshape=RECT&amp;bot_lat=36&amp;top_lat=37.5&amp;left_lon=3&amp;right_lon=4&amp;ctr_lat=&amp;ctr_lon=&amp;radius=&amp;max_dist_units=deg&amp;srn=&amp;grn=&amp;start_year=2004&amp;start_month=12&amp;start_day=05&amp;start_time=00%3A00%3A00&amp;end_year=2004&amp;end_month=12&amp;end_day=06&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37&amp;bt_2=3&amp;st_2=4&amp;bt_1=36&amp;bt_4=&amp;st_4=&amp;bt_5=&amp;st_5=&amp;bt_6=&amp;st_6=&amp;bt_7=&amp;st_7=&amp;bt_8=&amp;st_8=&amp;bt_9=&amp;st_9=&amp;bt_10=&amp;st_10=&amp;type_11=Exact&amp;query_11=&amp;type_16=Exact&amp;query_16=&amp;bt_18=&amp;st_18=&amp;ge_19=&amp;le_19=&amp;type_20=Like&amp;query_20=&amp;display_look=1&amp;t=101650&amp;s=1&amp;submit_all=Search+Database" display="https://earthquake.usgs.gov/earthquakes/eventpage/usp000da30#impact, http://www.isc.ac.uk/cgi-bin/web-db-v4?request=REVIEWED&amp;out_format=ISF&amp;searchshape=RECT&amp;bot_lat=36&amp;top_lat=37.5&amp;left_lon=3&amp;right_lon=4&amp;ctr_lat=&amp;ctr_lon=&amp;radius=&amp;max_dist_units=deg&amp;srn=&amp;grn=&amp;start_year=2004&amp;start_month=12&amp;start_day=05&amp;start_time=00%3A00%3A00&amp;end_year=2004&amp;end_month=12&amp;end_day=06&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37&amp;bt_2=3&amp;st_2=4&amp;bt_1=36&amp;bt_4=&amp;st_4=&amp;bt_5=&amp;st_5=&amp;bt_6=&amp;st_6=&amp;bt_7=&amp;st_7=&amp;bt_8=&amp;st_8=&amp;bt_9=&amp;st_9=&amp;bt_10=&amp;st_10=&amp;type_11=Exact&amp;query_11=&amp;type_16=Exact&amp;query_16=&amp;bt_18=&amp;st_18=&amp;ge_19=&amp;le_19=&amp;type_20=Like&amp;query_20=&amp;display_look=1&amp;t=101650&amp;s=1&amp;submit_all=Search+Database"/>
    <hyperlink ref="BA737" r:id="rId144" location="executive, http://www.isc.ac.uk/cgi-bin/web-db-v4?request=REVIEWED&amp;out_format=ISF&amp;searchshape=RECT&amp;bot_lat=30&amp;top_lat=31&amp;left_lon=67&amp;right_lon=68&amp;ctr_lat=&amp;ctr_lon=&amp;radius=&amp;max_dist_units=deg&amp;srn=&amp;grn=&amp;start_year=2004&amp;start_month=5&amp;start_day=08&amp;start_time=00%3A00%3A00&amp;end_year=2004&amp;end_month=5&amp;end_day=09&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31&amp;bt_2=67&amp;st_2=68&amp;bt_1=30&amp;bt_4=&amp;st_4=&amp;bt_5=&amp;st_5=&amp;bt_6=&amp;st_6=&amp;bt_7=&amp;st_7=&amp;bt_8=&amp;st_8=&amp;bt_9=&amp;st_9=&amp;bt_10=&amp;st_10=&amp;type_11=Exact&amp;query_11=&amp;type_16=Exact&amp;query_16=&amp;bt_18=&amp;st_18=&amp;ge_19=&amp;le_19=&amp;type_20=Like&amp;query_20=&amp;display_look=1&amp;t=101650&amp;s=1&amp;submit_all=Search+Database" display="https://earthquake.usgs.gov/earthquakes/eventpage/usp000cugd#executive, http://www.isc.ac.uk/cgi-bin/web-db-v4?request=REVIEWED&amp;out_format=ISF&amp;searchshape=RECT&amp;bot_lat=30&amp;top_lat=31&amp;left_lon=67&amp;right_lon=68&amp;ctr_lat=&amp;ctr_lon=&amp;radius=&amp;max_dist_units=deg&amp;srn=&amp;grn=&amp;start_year=2004&amp;start_month=5&amp;start_day=08&amp;start_time=00%3A00%3A00&amp;end_year=2004&amp;end_month=5&amp;end_day=09&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31&amp;bt_2=67&amp;st_2=68&amp;bt_1=30&amp;bt_4=&amp;st_4=&amp;bt_5=&amp;st_5=&amp;bt_6=&amp;st_6=&amp;bt_7=&amp;st_7=&amp;bt_8=&amp;st_8=&amp;bt_9=&amp;st_9=&amp;bt_10=&amp;st_10=&amp;type_11=Exact&amp;query_11=&amp;type_16=Exact&amp;query_16=&amp;bt_18=&amp;st_18=&amp;ge_19=&amp;le_19=&amp;type_20=Like&amp;query_20=&amp;display_look=1&amp;t=101650&amp;s=1&amp;submit_all=Search+Database"/>
    <hyperlink ref="BA633" r:id="rId145" location="impact, http://www.isc.ac.uk/cgi-bin/web-db-v4?request=REVIEWED&amp;out_format=ISF&amp;searchshape=RECT&amp;bot_lat=39&amp;top_lat=41&amp;left_lon=41&amp;right_lon=42&amp;ctr_lat=&amp;ctr_lon=&amp;radius=&amp;max_dist_units=deg&amp;srn=&amp;grn=&amp;start_year=2001&amp;start_month=5&amp;start_day=29&amp;start_time=00%3A00%3A00&amp;end_year=2001&amp;end_month=5&amp;end_day=30&amp;end_time=00%3A00%3A00&amp;min_dep=&amp;max_dep=&amp;min_mag=&amp;max_mag=&amp;req_mag_type=&amp;req_mag_agcy=&amp;min_def=&amp;max_def=&amp;include_magnitudes=on&amp;include_links=on&amp;include_headers=on&amp;include_comments=on" display="https://earthquake.usgs.gov/earthquakes/eventpage/usp000afr4#impact, http://www.isc.ac.uk/cgi-bin/web-db-v4?request=REVIEWED&amp;out_format=ISF&amp;searchshape=RECT&amp;bot_lat=39&amp;top_lat=41&amp;left_lon=41&amp;right_lon=42&amp;ctr_lat=&amp;ctr_lon=&amp;radius=&amp;max_dist_units=deg&amp;srn=&amp;grn=&amp;start_year=2001&amp;start_month=5&amp;start_day=29&amp;start_time=00%3A00%3A00&amp;end_year=2001&amp;end_month=5&amp;end_day=30&amp;end_time=00%3A00%3A00&amp;min_dep=&amp;max_dep=&amp;min_mag=&amp;max_mag=&amp;req_mag_type=&amp;req_mag_agcy=&amp;min_def=&amp;max_def=&amp;include_magnitudes=on&amp;include_links=on&amp;include_headers=on&amp;include_comments=on"/>
    <hyperlink ref="BA608" r:id="rId146" location="impact, https://www.ngdc.noaa.gov/nndc/struts/results?bt_0=2000&amp;st_0=2000&amp;type_17=EXACT&amp;query_17=None+Selected&amp;op_12=eq&amp;v_12=&amp;type_12=Or&amp;query_14=None+Selected&amp;type_3=Like&amp;query_3=&amp;st_1=39&amp;bt_2=37&amp;st_2=39&amp;bt_1=37&amp;bt_4=&amp;st_4=&amp;bt_5=&amp;st_5=&amp;bt_6=&amp;st_6=&amp;bt_7=&amp;st_7=&amp;bt_8=&amp;st_8=&amp;bt_9=&amp;st_9=&amp;bt_10=&amp;st_10=&amp;type_11=Exact&amp;query_11=&amp;type_16=Exact&amp;query_16=&amp;bt_18=&amp;st_18=&amp;ge_19=&amp;le_19=&amp;type_20=Like&amp;query_20=&amp;display_look=1&amp;t=101650&amp;s=1&amp;submit_all=Search+Database, http://www.isc.ac.uk/cgi-bin/web-db-v4?request=REVIEWED&amp;out_format=ISF&amp;searchshape=RECT&amp;bot_lat=37&amp;top_lat=39&amp;left_lon=37&amp;right_lon=39&amp;ctr_lat=&amp;ctr_lon=&amp;radius=&amp;max_dist_units=deg&amp;srn=&amp;grn=&amp;start_year=2000&amp;start_month=5&amp;start_day=07&amp;start_time=00%3A00%3A00&amp;end_year=2000&amp;end_month=5&amp;end_day=08&amp;end_time=00%3A00%3A00&amp;min_dep=&amp;max_dep=&amp;min_mag=&amp;max_mag=&amp;req_mag_type=&amp;req_mag_agcy=&amp;min_def=&amp;max_def=&amp;include_magnitudes=on&amp;include_links=on&amp;include_headers=on&amp;include_comments=on" display="https://earthquake.usgs.gov/earthquakes/eventpage/usp0009ska#impact, https://www.ngdc.noaa.gov/nndc/struts/results?bt_0=2000&amp;st_0=2000&amp;type_17=EXACT&amp;query_17=None+Selected&amp;op_12=eq&amp;v_12=&amp;type_12=Or&amp;query_14=None+Selected&amp;type_3=Like&amp;query_3=&amp;st_1=39&amp;bt_2=37&amp;st_2=39&amp;bt_1=37&amp;bt_4=&amp;st_4=&amp;bt_5=&amp;st_5=&amp;bt_6=&amp;st_6=&amp;bt_7=&amp;st_7=&amp;bt_8=&amp;st_8=&amp;bt_9=&amp;st_9=&amp;bt_10=&amp;st_10=&amp;type_11=Exact&amp;query_11=&amp;type_16=Exact&amp;query_16=&amp;bt_18=&amp;st_18=&amp;ge_19=&amp;le_19=&amp;type_20=Like&amp;query_20=&amp;display_look=1&amp;t=101650&amp;s=1&amp;submit_all=Search+Database, http://www.isc.ac.uk/cgi-bin/web-db-v4?request=REVIEWED&amp;out_format=ISF&amp;searchshape=RECT&amp;bot_lat=37&amp;top_lat=39&amp;left_lon=37&amp;right_lon=39&amp;ctr_lat=&amp;ctr_lon=&amp;radius=&amp;max_dist_units=deg&amp;srn=&amp;grn=&amp;start_year=2000&amp;start_month=5&amp;start_day=07&amp;start_time=00%3A00%3A00&amp;end_year=2000&amp;end_month=5&amp;end_day=08&amp;end_time=00%3A00%3A00&amp;min_dep=&amp;max_dep=&amp;min_mag=&amp;max_mag=&amp;req_mag_type=&amp;req_mag_agcy=&amp;min_def=&amp;max_def=&amp;include_magnitudes=on&amp;include_links=on&amp;include_headers=on&amp;include_comments=on"/>
    <hyperlink ref="BA538" r:id="rId147" location="executive" display="https://earthquake.usgs.gov/earthquakes/eventpage/usp00088ef#executive"/>
    <hyperlink ref="BA540" r:id="rId148" location="executive" display="https://earthquake.usgs.gov/earthquakes/eventpage/usp00088np#executive"/>
    <hyperlink ref="BA546" r:id="rId149" location="executive" display="https://earthquake.usgs.gov/earthquakes/eventpage/usp0008j2w#executive"/>
    <hyperlink ref="BA582" r:id="rId150" location="executive, http://www.isc.ac.uk/cgi-bin/web-db-v4?request=REVIEWED&amp;out_format=ISF&amp;searchshape=RECT&amp;bot_lat=35&amp;top_lat=38&amp;left_lon=53&amp;right_lon=56&amp;ctr_lat=&amp;ctr_lon=&amp;radius=&amp;max_dist_units=deg&amp;srn=&amp;grn=&amp;start_year=1999&amp;start_month=8&amp;start_day=10&amp;start_time=00%3A00%3A00&amp;end_year=1999&amp;end_month=8&amp;end_day=11&amp;end_time=00%3A00%3A00&amp;min_dep=&amp;max_dep=&amp;min_mag=&amp;max_mag=&amp;req_mag_type=&amp;req_mag_agcy=&amp;min_def=&amp;max_def=&amp;include_magnitudes=on&amp;include_links=on&amp;include_headers=on&amp;include_comments=on" display="https://earthquake.usgs.gov/earthquakes/eventpage/usp0009cvn#executive, http://www.isc.ac.uk/cgi-bin/web-db-v4?request=REVIEWED&amp;out_format=ISF&amp;searchshape=RECT&amp;bot_lat=35&amp;top_lat=38&amp;left_lon=53&amp;right_lon=56&amp;ctr_lat=&amp;ctr_lon=&amp;radius=&amp;max_dist_units=deg&amp;srn=&amp;grn=&amp;start_year=1999&amp;start_month=8&amp;start_day=10&amp;start_time=00%3A00%3A00&amp;end_year=1999&amp;end_month=8&amp;end_day=11&amp;end_time=00%3A00%3A00&amp;min_dep=&amp;max_dep=&amp;min_mag=&amp;max_mag=&amp;req_mag_type=&amp;req_mag_agcy=&amp;min_def=&amp;max_def=&amp;include_magnitudes=on&amp;include_links=on&amp;include_headers=on&amp;include_comments=on"/>
    <hyperlink ref="BA615" r:id="rId151" location="executive, http://www.isc.ac.uk/cgi-bin/web-db-v4?request=REVIEWED&amp;out_format=ISF&amp;searchshape=RECT&amp;bot_lat=39&amp;top_lat=41&amp;left_lon=40&amp;right_lon=42&amp;ctr_lat=&amp;ctr_lon=&amp;radius=&amp;max_dist_units=deg&amp;srn=&amp;grn=&amp;start_year=2000&amp;start_month=8&amp;start_day=19&amp;start_time=00%3A00%3A00&amp;end_year=2000&amp;end_month=8&amp;end_day=20&amp;end_time=00%3A00%3A00&amp;min_dep=&amp;max_dep=&amp;min_mag=&amp;max_mag=&amp;req_mag_type=&amp;req_mag_agcy=&amp;min_def=&amp;max_def=&amp;include_magnitudes=on&amp;include_links=on&amp;include_headers=on&amp;include_comments=on" display="https://earthquake.usgs.gov/earthquakes/eventpage/usp0009yta#executive, http://www.isc.ac.uk/cgi-bin/web-db-v4?request=REVIEWED&amp;out_format=ISF&amp;searchshape=RECT&amp;bot_lat=39&amp;top_lat=41&amp;left_lon=40&amp;right_lon=42&amp;ctr_lat=&amp;ctr_lon=&amp;radius=&amp;max_dist_units=deg&amp;srn=&amp;grn=&amp;start_year=2000&amp;start_month=8&amp;start_day=19&amp;start_time=00%3A00%3A00&amp;end_year=2000&amp;end_month=8&amp;end_day=20&amp;end_time=00%3A00%3A00&amp;min_dep=&amp;max_dep=&amp;min_mag=&amp;max_mag=&amp;req_mag_type=&amp;req_mag_agcy=&amp;min_def=&amp;max_def=&amp;include_magnitudes=on&amp;include_links=on&amp;include_headers=on&amp;include_comments=on"/>
    <hyperlink ref="BA614" r:id="rId152" display="http://earthquakes.findthedata.com/l/4933/Indonesia-Jawa-Bandung-Cibadak-Cimandiri-Kadudampit"/>
    <hyperlink ref="BA616" r:id="rId153" display="http://earthquake.usgs.gov/earthquakes/shakemap/atlas/shake/200008211325/"/>
    <hyperlink ref="BA632" r:id="rId154" location="Instrumental_Intensity" display="http://earthquake.usgs.gov/earthquakes/shakemap/atlas/shake/200105232110/#Instrumental_Intensity"/>
    <hyperlink ref="BA637" r:id="rId155"/>
    <hyperlink ref="BA657" r:id="rId156" display="https://reliefweb.int/report/papua-new-guinea/papua-new-guinea-landslide-ocha-situation-report-no-1"/>
    <hyperlink ref="BA969" r:id="rId157"/>
    <hyperlink ref="BA941" r:id="rId158" display="https://www.eeri.org/wp-content/uploads/June-23-2010-Val-des-Bois-EQ-Aug10-4.pdf"/>
    <hyperlink ref="BA968" r:id="rId159" display="http://english.sina.com/china/p/2011/0810/387293.html"/>
    <hyperlink ref="BA923" r:id="rId160" display="http://www.igepn.edu.ec/inf-sism/sismicos-anuales/227--46/file"/>
    <hyperlink ref="BA974" r:id="rId161" display="http://www.eltelegrafo.com.ec/noticias/informacion-general/1/sismo-de-4-grados-sacudio-quito"/>
    <hyperlink ref="BA977" r:id="rId162"/>
    <hyperlink ref="BA1038" r:id="rId163" display="http://www.nacion.com/el-mundo/sismo-de-al-menos-48-sacude-honduras/PVGZ42APSZHC5O24T6UMYZVM2A/story/"/>
    <hyperlink ref="BA933" r:id="rId164"/>
    <hyperlink ref="BA927" r:id="rId165"/>
    <hyperlink ref="BA921" r:id="rId166"/>
    <hyperlink ref="BA1048" r:id="rId167"/>
    <hyperlink ref="BA985" r:id="rId168" display="https://reliefweb.int/disaster/eq-2012-000085-aze,"/>
    <hyperlink ref="BA907" r:id="rId169" display="https://reliefweb.int/report/china/thousands-displaced-quake-xinjiang-china"/>
    <hyperlink ref="BA994" r:id="rId170"/>
    <hyperlink ref="BA1179" r:id="rId171"/>
    <hyperlink ref="BA1198" r:id="rId172" display="https://earthquake-report.com/2013/12/16/moderate-earthquake-southeastern-china-on-december-16-2013/"/>
    <hyperlink ref="BA1042" r:id="rId173"/>
    <hyperlink ref="BA1190" r:id="rId174"/>
    <hyperlink ref="BA1255" r:id="rId175" display="https://www.usaid.gov/crisis/comoros"/>
    <hyperlink ref="BA1249" r:id="rId176" display="https://www.perthnow.com.au/news/vic/kalgoorlie-boulder-rattled-by-46-earthquake---but-escapes-damage-ng-f208fc802463ba82f88bbe750a62f901"/>
    <hyperlink ref="BA908" r:id="rId177"/>
    <hyperlink ref="BA938" r:id="rId178"/>
    <hyperlink ref="BA979" r:id="rId179"/>
    <hyperlink ref="BA993" r:id="rId180"/>
    <hyperlink ref="BA747" r:id="rId181" display="http://www.adrc.asia/view_disaster_en.php?NationCode=156&amp;lang=en&amp;KEY=744"/>
    <hyperlink ref="BA767" r:id="rId182" location="executive, http://www.isc.ac.uk/cgi-bin/web-db-v4?request=REVIEWED&amp;out_format=ISF&amp;searchshape=RECT&amp;bot_lat=21&amp;top_lat=23&amp;left_lon=99&amp;right_lon=102&amp;ctr_lat=&amp;ctr_lon=&amp;radius=&amp;max_dist_units=deg&amp;srn=&amp;grn=&amp;start_year=2005&amp;start_month=1&amp;start_day=25&amp;start_time=00%3A00%3A00&amp;end_year=2005&amp;end_month=1&amp;end_day=26&amp;end_time=00%3A00%3A00&amp;min_dep=&amp;max_dep=&amp;min_mag=&amp;max_mag=&amp;req_mag_type=&amp;req_mag_agcy=&amp;min_def=&amp;max_def=&amp;include_magnitudes=on&amp;include_links=on&amp;include_headers=on&amp;include_comments=on" display="https://earthquake.usgs.gov/earthquakes/eventpage/usp000deb8#executive, http://www.isc.ac.uk/cgi-bin/web-db-v4?request=REVIEWED&amp;out_format=ISF&amp;searchshape=RECT&amp;bot_lat=21&amp;top_lat=23&amp;left_lon=99&amp;right_lon=102&amp;ctr_lat=&amp;ctr_lon=&amp;radius=&amp;max_dist_units=deg&amp;srn=&amp;grn=&amp;start_year=2005&amp;start_month=1&amp;start_day=25&amp;start_time=00%3A00%3A00&amp;end_year=2005&amp;end_month=1&amp;end_day=26&amp;end_time=00%3A00%3A00&amp;min_dep=&amp;max_dep=&amp;min_mag=&amp;max_mag=&amp;req_mag_type=&amp;req_mag_agcy=&amp;min_def=&amp;max_def=&amp;include_magnitudes=on&amp;include_links=on&amp;include_headers=on&amp;include_comments=on"/>
    <hyperlink ref="BA769" r:id="rId183" location="executive, http://www.isc.ac.uk/cgi-bin/web-db-v4?request=REVIEWED&amp;out_format=ISF&amp;searchshape=RECT&amp;bot_lat=-9&amp;top_lat=-6&amp;left_lon=105&amp;right_lon=110&amp;ctr_lat=&amp;ctr_lon=&amp;radius=&amp;max_dist_units=deg&amp;srn=&amp;grn=&amp;start_year=2005&amp;start_month=2&amp;start_day=02&amp;start_time=00%3A00%3A00&amp;end_year=2005&amp;end_month=2&amp;end_day=03&amp;end_time=00%3A00%3A00&amp;min_dep=&amp;max_dep=&amp;min_mag=&amp;max_mag=&amp;req_mag_type=&amp;req_mag_agcy=&amp;min_def=&amp;max_def=&amp;include_magnitudes=on&amp;include_links=on&amp;include_headers=on&amp;include_comments=on, https://www.ngdc.noaa.gov/nndc/struts/results?bt_0=2005&amp;st_0=2005&amp;type_17=EXACT&amp;query_17=None+Selected&amp;op_12=eq&amp;v_12=&amp;type_12=Or&amp;query_14=None+Selected&amp;type_3=Like&amp;query_3=&amp;st_1=-6&amp;bt_2=105&amp;st_2=110&amp;bt_1=-9&amp;bt_4=&amp;st_4=&amp;bt_5=&amp;st_5=&amp;bt_6=&amp;st_6=&amp;bt_7=&amp;st_7=&amp;bt_8=&amp;st_8=&amp;bt_9=&amp;st_9=&amp;bt_10=&amp;st_10=&amp;type_11=Exact&amp;query_11=&amp;type_16=Exact&amp;query_16=&amp;bt_18=&amp;st_18=&amp;ge_19=&amp;le_19=&amp;type_20=Like&amp;query_20=&amp;display_look=1&amp;t=101650&amp;s=1&amp;submit_all=Search+Database, " display="https://earthquake.usgs.gov/earthquakes/eventpage/usp000dfcz#executive, http://www.isc.ac.uk/cgi-bin/web-db-v4?request=REVIEWED&amp;out_format=ISF&amp;searchshape=RECT&amp;bot_lat=-9&amp;top_lat=-6&amp;left_lon=105&amp;right_lon=110&amp;ctr_lat=&amp;ctr_lon=&amp;radius=&amp;max_dist_units=deg&amp;srn=&amp;grn=&amp;start_year=2005&amp;start_month=2&amp;start_day=02&amp;start_time=00%3A00%3A00&amp;end_year=2005&amp;end_month=2&amp;end_day=03&amp;end_time=00%3A00%3A00&amp;min_dep=&amp;max_dep=&amp;min_mag=&amp;max_mag=&amp;req_mag_type=&amp;req_mag_agcy=&amp;min_def=&amp;max_def=&amp;include_magnitudes=on&amp;include_links=on&amp;include_headers=on&amp;include_comments=on, https://www.ngdc.noaa.gov/nndc/struts/results?bt_0=2005&amp;st_0=2005&amp;type_17=EXACT&amp;query_17=None+Selected&amp;op_12=eq&amp;v_12=&amp;type_12=Or&amp;query_14=None+Selected&amp;type_3=Like&amp;query_3=&amp;st_1=-6&amp;bt_2=105&amp;st_2=110&amp;bt_1=-9&amp;bt_4=&amp;st_4=&amp;bt_5=&amp;st_5=&amp;bt_6=&amp;st_6=&amp;bt_7=&amp;st_7=&amp;bt_8=&amp;st_8=&amp;bt_9=&amp;st_9=&amp;bt_10=&amp;st_10=&amp;type_11=Exact&amp;query_11=&amp;type_16=Exact&amp;query_16=&amp;bt_18=&amp;st_18=&amp;ge_19=&amp;le_19=&amp;type_20=Like&amp;query_20=&amp;display_look=1&amp;t=101650&amp;s=1&amp;submit_all=Search+Database, "/>
    <hyperlink ref="BA778" r:id="rId184" location="impact, http://www.isc.ac.uk/cgi-bin/web-db-v4?request=REVIEWED&amp;out_format=ISF&amp;searchshape=RECT&amp;bot_lat=32&amp;top_lat=37&amp;left_lon=128&amp;right_lon=132&amp;ctr_lat=&amp;ctr_lon=&amp;radius=&amp;max_dist_units=deg&amp;srn=&amp;grn=&amp;start_year=2005&amp;start_month=5&amp;start_day=01&amp;start_time=00%3A00%3A00&amp;end_year=2005&amp;end_month=5&amp;end_day=02&amp;end_time=00%3A00%3A00&amp;min_dep=&amp;max_dep=&amp;min_mag=&amp;max_mag=&amp;req_mag_type=&amp;req_mag_agcy=&amp;min_def=&amp;max_def=&amp;include_magnitudes=on&amp;include_links=on&amp;include_headers=on&amp;include_comments=on" display="https://earthquake.usgs.gov/earthquakes/eventpage/usp000dpq1#impact, http://www.isc.ac.uk/cgi-bin/web-db-v4?request=REVIEWED&amp;out_format=ISF&amp;searchshape=RECT&amp;bot_lat=32&amp;top_lat=37&amp;left_lon=128&amp;right_lon=132&amp;ctr_lat=&amp;ctr_lon=&amp;radius=&amp;max_dist_units=deg&amp;srn=&amp;grn=&amp;start_year=2005&amp;start_month=5&amp;start_day=01&amp;start_time=00%3A00%3A00&amp;end_year=2005&amp;end_month=5&amp;end_day=02&amp;end_time=00%3A00%3A00&amp;min_dep=&amp;max_dep=&amp;min_mag=&amp;max_mag=&amp;req_mag_type=&amp;req_mag_agcy=&amp;min_def=&amp;max_def=&amp;include_magnitudes=on&amp;include_links=on&amp;include_headers=on&amp;include_comments=on"/>
    <hyperlink ref="BA792" r:id="rId185" location="executive, http://www.isc.ac.uk/cgi-bin/web-db-v4?request=REVIEWED&amp;out_format=ISF&amp;searchshape=RECT&amp;bot_lat=21&amp;top_lat=26&amp;left_lon=102&amp;right_lon=106&amp;ctr_lat=&amp;ctr_lon=&amp;radius=&amp;max_dist_units=deg&amp;srn=&amp;grn=&amp;start_year=2005&amp;start_month=8&amp;start_day=13&amp;start_time=00%3A00%3A00&amp;end_year=2005&amp;end_month=8&amp;end_day=14&amp;end_time=00%3A00%3A00&amp;min_dep=&amp;max_dep=&amp;min_mag=&amp;max_mag=&amp;req_mag_type=&amp;req_mag_agcy=&amp;min_def=&amp;max_def=&amp;include_magnitudes=on&amp;include_links=on&amp;include_headers=on&amp;include_comments=on, https://www.ngdc.noaa.gov/nndc/struts/results?bt_0=2005&amp;st_0=2005&amp;type_17=EXACT&amp;query_17=None+Selected&amp;op_12=eq&amp;v_12=&amp;type_12=Or&amp;query_14=None+Selected&amp;type_3=Like&amp;query_3=&amp;st_1=25&amp;bt_2=102&amp;st_2=105&amp;bt_1=22&amp;bt_4=&amp;st_4=&amp;bt_5=&amp;st_5=&amp;bt_6=&amp;st_6=&amp;bt_7=&amp;st_7=&amp;bt_8=&amp;st_8=&amp;bt_9=&amp;st_9=&amp;bt_10=&amp;st_10=&amp;type_11=Exact&amp;query_11=&amp;type_16=Exact&amp;query_16=&amp;bt_18=&amp;st_18=&amp;ge_19=&amp;le_19=&amp;type_20=Like&amp;query_20=&amp;display_look=1&amp;t=101650&amp;s=1&amp;submit_all=Search+Database" display="https://earthquake.usgs.gov/earthquakes/eventpage/usp000dx7x#executive, http://www.isc.ac.uk/cgi-bin/web-db-v4?request=REVIEWED&amp;out_format=ISF&amp;searchshape=RECT&amp;bot_lat=21&amp;top_lat=26&amp;left_lon=102&amp;right_lon=106&amp;ctr_lat=&amp;ctr_lon=&amp;radius=&amp;max_dist_units=deg&amp;srn=&amp;grn=&amp;start_year=2005&amp;start_month=8&amp;start_day=13&amp;start_time=00%3A00%3A00&amp;end_year=2005&amp;end_month=8&amp;end_day=14&amp;end_time=00%3A00%3A00&amp;min_dep=&amp;max_dep=&amp;min_mag=&amp;max_mag=&amp;req_mag_type=&amp;req_mag_agcy=&amp;min_def=&amp;max_def=&amp;include_magnitudes=on&amp;include_links=on&amp;include_headers=on&amp;include_comments=on, https://www.ngdc.noaa.gov/nndc/struts/results?bt_0=2005&amp;st_0=2005&amp;type_17=EXACT&amp;query_17=None+Selected&amp;op_12=eq&amp;v_12=&amp;type_12=Or&amp;query_14=None+Selected&amp;type_3=Like&amp;query_3=&amp;st_1=25&amp;bt_2=102&amp;st_2=105&amp;bt_1=22&amp;bt_4=&amp;st_4=&amp;bt_5=&amp;st_5=&amp;bt_6=&amp;st_6=&amp;bt_7=&amp;st_7=&amp;bt_8=&amp;st_8=&amp;bt_9=&amp;st_9=&amp;bt_10=&amp;st_10=&amp;type_11=Exact&amp;query_11=&amp;type_16=Exact&amp;query_16=&amp;bt_18=&amp;st_18=&amp;ge_19=&amp;le_19=&amp;type_20=Like&amp;query_20=&amp;display_look=1&amp;t=101650&amp;s=1&amp;submit_all=Search+Database"/>
    <hyperlink ref="BA875" r:id="rId186" location="origin, http://www.isc.ac.uk/cgi-bin/web-db-v4?request=REVIEWED&amp;out_format=ISF&amp;searchshape=RECT&amp;bot_lat=34&amp;top_lat=39&amp;left_lon=2&amp;right_lon=6&amp;ctr_lat=&amp;ctr_lon=&amp;radius=&amp;max_dist_units=deg&amp;srn=&amp;grn=&amp;start_year=2008&amp;start_month=2&amp;start_day=01&amp;start_time=00%3A00%3A00&amp;end_year=2008&amp;end_month=2&amp;end_day=02&amp;end_time=00%3A00%3A00&amp;min_dep=&amp;max_dep=&amp;min_mag=&amp;max_mag=&amp;req_mag_type=&amp;req_mag_agcy=&amp;min_def=&amp;max_def=&amp;include_magnitudes=on&amp;include_links=on&amp;include_headers=on&amp;include_comments=on" display="https://earthquake.usgs.gov/earthquakes/eventpage/usp000fxx4#origin, http://www.isc.ac.uk/cgi-bin/web-db-v4?request=REVIEWED&amp;out_format=ISF&amp;searchshape=RECT&amp;bot_lat=34&amp;top_lat=39&amp;left_lon=2&amp;right_lon=6&amp;ctr_lat=&amp;ctr_lon=&amp;radius=&amp;max_dist_units=deg&amp;srn=&amp;grn=&amp;start_year=2008&amp;start_month=2&amp;start_day=01&amp;start_time=00%3A00%3A00&amp;end_year=2008&amp;end_month=2&amp;end_day=02&amp;end_time=00%3A00%3A00&amp;min_dep=&amp;max_dep=&amp;min_mag=&amp;max_mag=&amp;req_mag_type=&amp;req_mag_agcy=&amp;min_def=&amp;max_def=&amp;include_magnitudes=on&amp;include_links=on&amp;include_headers=on&amp;include_comments=on"/>
    <hyperlink ref="BA1860" r:id="rId187" display="http://www.thehindu.com/news/international/8-dead-20-injured-after-moderate-quake-in-far-western-china/article18423614.ece"/>
    <hyperlink ref="BA1931" r:id="rId188" display="https://earthquake-report.com/2017/11/15/moderate-earthquake-south-korea-november-15-2017/"/>
    <hyperlink ref="BA1904" r:id="rId189" display="https://earthquake-report.com/2017/08/23/moderate-earthquake-iran-iraq-border-region-on-august-23-2017/"/>
    <hyperlink ref="BA1817" r:id="rId190" display="https://www.emsc-csem.org/Earthquake/252/Earthquake-sequence-in-Western-Turkey"/>
    <hyperlink ref="BA1908" r:id="rId191" display="http://ultimosismo.igp.gob.pe/bdsismos/ultimosSismosSentidos.php#"/>
    <hyperlink ref="BA1907" r:id="rId192" display="http://www.presstv.com/Detail/2017/08/28/533190/Iran-East-Azerbaijan-Sharabian, "/>
    <hyperlink ref="BA1894" r:id="rId193"/>
    <hyperlink ref="BA1893" r:id="rId194" display="http://news.xinhuanet.com/english/2017-07/28/c_136480520.htm"/>
    <hyperlink ref="BA1892" r:id="rId195" display="http://www.presstv.com/Detail/2017/07/24/529491/Iran-Kerman"/>
    <hyperlink ref="BA1883" r:id="rId196" display="https://watchers.news/2017/07/03/earthquake-swarm-ohrid-macedonia/"/>
    <hyperlink ref="BA1863" r:id="rId197" display="http://canaln.pe/peru/ayacucho-sismo-5-grados-se-sintio-coracora-n276630"/>
    <hyperlink ref="BA1861" r:id="rId198" display="http://www.iran-daily.com/News/192607.html?catid=3&amp;title=192607"/>
    <hyperlink ref="BA1857" r:id="rId199"/>
    <hyperlink ref="BA1839" r:id="rId200" display="http://www.hindustantimes.com/world-news/5-1-magnitude-earthquake-hits-china-damaging-houses-no-casualties/story-42ONZxKJK7dcIxuX3Kp3uO.html"/>
    <hyperlink ref="BA1827" r:id="rId201" display="http://newsinfo.inquirer.net/874434/2-hurt-as-magnitude-4-6-quake-hits-parts-of-davao-region"/>
    <hyperlink ref="BA1822" r:id="rId202" display="http://www.taipeitimes.com/News/front/archives/2017/02/12/2003664824"/>
    <hyperlink ref="BA1818" r:id="rId203" display="https://diariodelhuila.com/regional/departamento-entrega-balance-final-por-afectaciones-de-sismo-cdgint20170214154953178"/>
    <hyperlink ref="BA612" r:id="rId204" display="http://webserver2.ineter.gob.ni/sis/com/apoyo-20000706/com01.html"/>
    <hyperlink ref="BA1779" r:id="rId205" display="https://www.cne.go.cr/Documentos/cedo/historico_desastres_cr.pdf"/>
    <hyperlink ref="BA1752" r:id="rId206" display="https://reliefweb.int/report/nicaragua/sinapred-actividad-s-smica-est-asociada-terremoto-del-2014-registrado-en-la-paz"/>
    <hyperlink ref="BA1934" r:id="rId207"/>
    <hyperlink ref="BA913" r:id="rId208" location="executive, http://www.isc.ac.uk/cgi-bin/web-db-v4?request=REVIEWED&amp;out_format=ISF&amp;searchshape=RECT&amp;bot_lat=33&amp;top_lat=36&amp;left_lon=-120&amp;right_lon=-117&amp;ctr_lat=&amp;ctr_lon=&amp;radius=&amp;max_dist_units=deg&amp;srn=&amp;grn=&amp;start_year=2009&amp;start_month=5&amp;start_day=02&amp;start_time=00%3A00%3A00&amp;end_year=2009&amp;end_month=5&amp;end_day=03&amp;end_time=00%3A00%3A00&amp;min_dep=&amp;max_dep=&amp;min_mag=&amp;max_mag=&amp;req_mag_type=&amp;req_mag_agcy=&amp;min_def=&amp;max_def=&amp;include_magnitudes=on&amp;include_links=on&amp;include_headers=on&amp;include_comments=on" display="https://earthquake.usgs.gov/earthquakes/eventpage/ci10403777#executive, http://www.isc.ac.uk/cgi-bin/web-db-v4?request=REVIEWED&amp;out_format=ISF&amp;searchshape=RECT&amp;bot_lat=33&amp;top_lat=36&amp;left_lon=-120&amp;right_lon=-117&amp;ctr_lat=&amp;ctr_lon=&amp;radius=&amp;max_dist_units=deg&amp;srn=&amp;grn=&amp;start_year=2009&amp;start_month=5&amp;start_day=02&amp;start_time=00%3A00%3A00&amp;end_year=2009&amp;end_month=5&amp;end_day=03&amp;end_time=00%3A00%3A00&amp;min_dep=&amp;max_dep=&amp;min_mag=&amp;max_mag=&amp;req_mag_type=&amp;req_mag_agcy=&amp;min_def=&amp;max_def=&amp;include_magnitudes=on&amp;include_links=on&amp;include_headers=on&amp;include_comments=on"/>
    <hyperlink ref="BA952" r:id="rId209" location="executive, http://www.isc.ac.uk/cgi-bin/web-db-v4?request=REVIEWED&amp;out_format=ISF&amp;searchshape=RECT&amp;bot_lat=29&amp;top_lat=31&amp;left_lon=66&amp;right_lon=69&amp;ctr_lat=&amp;ctr_lon=&amp;radius=&amp;max_dist_units=deg&amp;srn=&amp;grn=&amp;start_year=2010&amp;start_month=11&amp;start_day=12&amp;start_time=00%3A00%3A00&amp;end_year=2010&amp;end_month=11&amp;end_day=14&amp;end_time=00%3A00%3A00&amp;min_dep=&amp;max_dep=&amp;min_mag=&amp;max_mag=&amp;req_mag_type=&amp;req_mag_agcy=&amp;min_def=&amp;max_def=&amp;include_magnitudes=on&amp;include_links=on&amp;include_headers=on&amp;include_comments=on" display="https://earthquake.usgs.gov/earthquakes/eventpage/usp000hpex#executive, http://www.isc.ac.uk/cgi-bin/web-db-v4?request=REVIEWED&amp;out_format=ISF&amp;searchshape=RECT&amp;bot_lat=29&amp;top_lat=31&amp;left_lon=66&amp;right_lon=69&amp;ctr_lat=&amp;ctr_lon=&amp;radius=&amp;max_dist_units=deg&amp;srn=&amp;grn=&amp;start_year=2010&amp;start_month=11&amp;start_day=12&amp;start_time=00%3A00%3A00&amp;end_year=2010&amp;end_month=11&amp;end_day=14&amp;end_time=00%3A00%3A00&amp;min_dep=&amp;max_dep=&amp;min_mag=&amp;max_mag=&amp;req_mag_type=&amp;req_mag_agcy=&amp;min_def=&amp;max_def=&amp;include_magnitudes=on&amp;include_links=on&amp;include_headers=on&amp;include_comments=on"/>
    <hyperlink ref="BA533" r:id="rId210" location="impact, http://www.isc.ac.uk/cgi-bin/web-db-v4?request=REVIEWED&amp;out_format=ISF&amp;searchshape=RECT&amp;bot_lat=38&amp;top_lat=41&amp;left_lon=40&amp;right_lon=43&amp;ctr_lat=&amp;ctr_lon=&amp;radius=&amp;max_dist_units=deg&amp;srn=&amp;grn=&amp;start_year=1997&amp;start_month=8&amp;start_day=08&amp;start_time=00%3A00%3A00&amp;end_year=1997&amp;end_month=8&amp;end_day=09&amp;end_time=00%3A00%3A00&amp;min_dep=&amp;max_dep=&amp;min_mag=&amp;max_mag=&amp;req_mag_type=&amp;req_mag_agcy=&amp;min_def=&amp;max_def=&amp;include_magnitudes=on&amp;include_links=on&amp;include_headers=on&amp;include_comments=on" display="https://earthquake.usgs.gov/earthquakes/eventpage/usp00085xu#impact, http://www.isc.ac.uk/cgi-bin/web-db-v4?request=REVIEWED&amp;out_format=ISF&amp;searchshape=RECT&amp;bot_lat=38&amp;top_lat=41&amp;left_lon=40&amp;right_lon=43&amp;ctr_lat=&amp;ctr_lon=&amp;radius=&amp;max_dist_units=deg&amp;srn=&amp;grn=&amp;start_year=1997&amp;start_month=8&amp;start_day=08&amp;start_time=00%3A00%3A00&amp;end_year=1997&amp;end_month=8&amp;end_day=09&amp;end_time=00%3A00%3A00&amp;min_dep=&amp;max_dep=&amp;min_mag=&amp;max_mag=&amp;req_mag_type=&amp;req_mag_agcy=&amp;min_def=&amp;max_def=&amp;include_magnitudes=on&amp;include_links=on&amp;include_headers=on&amp;include_comments=on"/>
    <hyperlink ref="BA1945" r:id="rId211" display="http://www.radiomaendeleo.info/sud-kivu-le-seisme-de-magnitude-5-0-fait-des-gros-degats-a-walungu/"/>
    <hyperlink ref="BA1947" r:id="rId212" display="http://www.irna.ir/en/News/82753693"/>
    <hyperlink ref="BA1941" r:id="rId213" display="http://parstoday.com/en/news/iran-i68479-27_hurt_as_quake_hits_western_iran_again"/>
    <hyperlink ref="BA1952" r:id="rId214"/>
    <hyperlink ref="BA1932" r:id="rId215" display="https://www.azernews.az/nation/122308.html"/>
    <hyperlink ref="BA1951" r:id="rId216"/>
    <hyperlink ref="BA1939" r:id="rId217"/>
    <hyperlink ref="BA1954" r:id="rId218" display="http://www.presstv.com/Detail/2017/12/21/546318/Iran-earthquake-tehran,"/>
    <hyperlink ref="BA564" r:id="rId219"/>
    <hyperlink ref="BA732" r:id="rId220" location="executive"/>
    <hyperlink ref="BA1837" r:id="rId221" display="http://www.mizzima.com/news-domestic/2-killed-36-injured-myanmar-earthquake"/>
    <hyperlink ref="BA873" r:id="rId222" location="executive, http://www.isc.ac.uk/cgi-bin/web-db-v4?request=REVIEWED&amp;out_format=ISF&amp;searchshape=RECT&amp;bot_lat=30&amp;top_lat=34&amp;left_lon=47&amp;right_lon=52&amp;ctr_lat=&amp;ctr_lon=&amp;radius=&amp;max_dist_units=deg&amp;srn=&amp;grn=&amp;start_year=2007&amp;start_month=11&amp;start_day=20&amp;start_time=00%3A00%3A00&amp;end_year=2007&amp;end_month=11&amp;end_day=21&amp;end_time=00%3A00%3A00&amp;min_dep=&amp;max_dep=&amp;min_mag=&amp;max_mag=&amp;req_mag_type=&amp;req_mag_agcy=&amp;min_def=&amp;max_def=&amp;include_magnitudes=on&amp;include_links=on&amp;include_headers=on&amp;include_comments=on, https://www.ngdc.noaa.gov/nndc/struts/results?bt_0=2007&amp;st_0=2007&amp;type_17=EXACT&amp;query_17=None+Selected&amp;op_12=eq&amp;v_12=&amp;type_12=Or&amp;query_14=None+Selected&amp;type_3=Like&amp;query_3=&amp;st_1=33&amp;bt_2=47&amp;st_2=51&amp;bt_1=28&amp;bt_4=&amp;st_4=&amp;bt_5=&amp;st_5=&amp;bt_6=&amp;st_6=&amp;bt_7=&amp;st_7=&amp;bt_8=&amp;st_8=&amp;bt_9=&amp;st_9=&amp;bt_10=&amp;st_10=&amp;type_11=Exact&amp;query_11=&amp;type_16=Exact&amp;query_16=&amp;bt_18=&amp;st_18=&amp;ge_19=&amp;le_19=&amp;type_20=Like&amp;query_20=&amp;display_look=1&amp;t=101650&amp;s=1&amp;submit_all=Search+Database" display="https://earthquake.usgs.gov/earthquakes/eventpage/usp000fsyc#executive, http://www.isc.ac.uk/cgi-bin/web-db-v4?request=REVIEWED&amp;out_format=ISF&amp;searchshape=RECT&amp;bot_lat=30&amp;top_lat=34&amp;left_lon=47&amp;right_lon=52&amp;ctr_lat=&amp;ctr_lon=&amp;radius=&amp;max_dist_units=deg&amp;srn=&amp;grn=&amp;start_year=2007&amp;start_month=11&amp;start_day=20&amp;start_time=00%3A00%3A00&amp;end_year=2007&amp;end_month=11&amp;end_day=21&amp;end_time=00%3A00%3A00&amp;min_dep=&amp;max_dep=&amp;min_mag=&amp;max_mag=&amp;req_mag_type=&amp;req_mag_agcy=&amp;min_def=&amp;max_def=&amp;include_magnitudes=on&amp;include_links=on&amp;include_headers=on&amp;include_comments=on, https://www.ngdc.noaa.gov/nndc/struts/results?bt_0=2007&amp;st_0=2007&amp;type_17=EXACT&amp;query_17=None+Selected&amp;op_12=eq&amp;v_12=&amp;type_12=Or&amp;query_14=None+Selected&amp;type_3=Like&amp;query_3=&amp;st_1=33&amp;bt_2=47&amp;st_2=51&amp;bt_1=28&amp;bt_4=&amp;st_4=&amp;bt_5=&amp;st_5=&amp;bt_6=&amp;st_6=&amp;bt_7=&amp;st_7=&amp;bt_8=&amp;st_8=&amp;bt_9=&amp;st_9=&amp;bt_10=&amp;st_10=&amp;type_11=Exact&amp;query_11=&amp;type_16=Exact&amp;query_16=&amp;bt_18=&amp;st_18=&amp;ge_19=&amp;le_19=&amp;type_20=Like&amp;query_20=&amp;display_look=1&amp;t=101650&amp;s=1&amp;submit_all=Search+Database"/>
    <hyperlink ref="BA746" r:id="rId223" location="executive, http://www.isc.ac.uk/cgi-bin/web-db-v4?request=REVIEWED&amp;out_format=ISF&amp;searchshape=RECT&amp;bot_lat=38&amp;top_lat=41&amp;left_lon=41&amp;right_lon=45&amp;ctr_lat=&amp;ctr_lon=&amp;radius=&amp;max_dist_units=deg&amp;srn=&amp;grn=&amp;start_year=2004&amp;start_month=7&amp;start_day=30&amp;start_time=00%3A00%3A00&amp;end_year=2004&amp;end_month=7&amp;end_day=31&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41&amp;bt_2=41&amp;st_2=45&amp;bt_1=38&amp;bt_4=&amp;st_4=&amp;bt_5=&amp;st_5=&amp;bt_6=&amp;st_6=&amp;bt_7=&amp;st_7=&amp;bt_8=&amp;st_8=&amp;bt_9=&amp;st_9=&amp;bt_10=&amp;st_10=&amp;type_11=Exact&amp;query_11=&amp;type_16=Exact&amp;query_16=&amp;bt_18=&amp;st_18=&amp;ge_19=&amp;le_19=&amp;type_20=Like&amp;query_20=&amp;display_look=1&amp;t=101650&amp;s=1&amp;submit_all=Search+Database" display="https://earthquake.usgs.gov/earthquakes/eventpage/usp000d148#executive, http://www.isc.ac.uk/cgi-bin/web-db-v4?request=REVIEWED&amp;out_format=ISF&amp;searchshape=RECT&amp;bot_lat=38&amp;top_lat=41&amp;left_lon=41&amp;right_lon=45&amp;ctr_lat=&amp;ctr_lon=&amp;radius=&amp;max_dist_units=deg&amp;srn=&amp;grn=&amp;start_year=2004&amp;start_month=7&amp;start_day=30&amp;start_time=00%3A00%3A00&amp;end_year=2004&amp;end_month=7&amp;end_day=31&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41&amp;bt_2=41&amp;st_2=45&amp;bt_1=38&amp;bt_4=&amp;st_4=&amp;bt_5=&amp;st_5=&amp;bt_6=&amp;st_6=&amp;bt_7=&amp;st_7=&amp;bt_8=&amp;st_8=&amp;bt_9=&amp;st_9=&amp;bt_10=&amp;st_10=&amp;type_11=Exact&amp;query_11=&amp;type_16=Exact&amp;query_16=&amp;bt_18=&amp;st_18=&amp;ge_19=&amp;le_19=&amp;type_20=Like&amp;query_20=&amp;display_look=1&amp;t=101650&amp;s=1&amp;submit_all=Search+Database"/>
    <hyperlink ref="BA955" r:id="rId224" display="https://earthquake-report.com/2011/01/05/very-damaging-earthquake-7839-homes-on-the-myanmar-china-border/"/>
    <hyperlink ref="BA228" r:id="rId225" display="https://it.wikipedia.org/wiki/Terremoti_nel_Piemonte"/>
    <hyperlink ref="BA230" r:id="rId226"/>
    <hyperlink ref="BA522" r:id="rId227"/>
    <hyperlink ref="BA521" r:id="rId228" display="http://www.elmostrador.cl/agenda-pais/vida-en-linea/2015/09/17/principales-terremotos-en-chile-desde-1960/, http://www.isc.ac.uk/cgi-bin/web-db-v4?request=COMPREHENSIVE&amp;out_format=ISF&amp;searchshape=RECT&amp;bot_lat=-36&amp;top_lat=-31&amp;left_lon=-73&amp;right_lon=-68&amp;ctr_lat=&amp;ctr_lon=&amp;radius=&amp;max_dist_units=deg&amp;srn=&amp;grn=&amp;start_year=1997&amp;start_month=3&amp;start_day=24&amp;start_time=00%3A00%3A00&amp;end_year=1997&amp;end_month=3&amp;end_day=26&amp;end_time=00%3A00%3A00&amp;min_dep=&amp;max_dep=&amp;min_mag=&amp;max_mag=&amp;req_mag_type=&amp;req_mag_agcy=&amp;min_def=&amp;max_def=&amp;include_magnitudes=on&amp;include_links=on&amp;include_headers=on&amp;include_comments=on"/>
    <hyperlink ref="BA532" r:id="rId229"/>
    <hyperlink ref="BA514" r:id="rId230" display="https://www.researchgate.net/profile/Maurizio_Indirli/publication/259901034_Rehabilitation_of_Cultural_Heritage_Damaged_by_the_15th_October_1996_Earthquake_at_San_Martino_in_Rio_Reggio_Emilia/links/0f31752e7b32ce5e71000000.pdf"/>
    <hyperlink ref="BA611" r:id="rId231" display="http://www.ilrestodelcarlino.it/reggio_emilia/cronaca/2012/01/25/658991-terremoto_torna_paura.shtml"/>
    <hyperlink ref="BA617" r:id="rId232" location="impact" display="https://earthquake.usgs.gov/earthquakes/eventpage/usp0009yw6#impact"/>
    <hyperlink ref="BA510" r:id="rId233" display="https://hallespektrum.de/nachrichten/vermischtes/11-september-1996-als-die-waende-wackelten/66266/"/>
    <hyperlink ref="BA502" r:id="rId234" display="http://web.itu.edu.tr/~taymaz/docs/2014-Yolsal-Cevikbilen-et-al-TECTO-126297-PROOF-CORRECTED.pdf, http://www.isc.ac.uk/cgi-bin/web-db-v4?request=COMPREHENSIVE&amp;out_format=ISF&amp;searchshape=RECT&amp;bot_lat=36&amp;top_lat=41&amp;left_lon=25&amp;right_lon=29&amp;ctr_lat=&amp;ctr_lon=&amp;radius=&amp;max_dist_units=deg&amp;srn=&amp;grn=&amp;start_year=1996&amp;start_month=4&amp;start_day=02&amp;start_time=00%3A00%3A00&amp;end_year=1996&amp;end_month=4&amp;end_day=03&amp;end_time=00%3A00%3A00&amp;min_dep=&amp;max_dep=&amp;min_mag=&amp;max_mag=&amp;req_mag_type=&amp;req_mag_agcy=&amp;min_def=&amp;max_def=&amp;include_magnitudes=on&amp;include_links=on&amp;include_headers=on&amp;include_comments=on"/>
    <hyperlink ref="BA501" r:id="rId235" display="https://www.indeci.gob.pe/compend_estad/1996/4_descrip.pdf"/>
    <hyperlink ref="BA495" r:id="rId236" display="http://www.zod.hr/lang/en/news/seizmoloske_znacajke/index.html"/>
    <hyperlink ref="BA493" r:id="rId237"/>
    <hyperlink ref="BA492" r:id="rId238" display="https://pubs.geoscienceworld.org/srl/article-lookup/66/6/54, "/>
    <hyperlink ref="BA488" r:id="rId239"/>
    <hyperlink ref="BA483" r:id="rId240" display="https://academic.oup.com/gji/article/135/3/876/624932, http://www.isc.ac.uk/cgi-bin/web-db-v4?request=COMPREHENSIVE&amp;out_format=ISF&amp;searchshape=RECT&amp;bot_lat=44&amp;top_lat=48&amp;left_lon=4&amp;right_lon=9&amp;ctr_lat=&amp;ctr_lon=&amp;radius=&amp;max_dist_units=deg&amp;srn=&amp;grn=&amp;start_year=1994&amp;start_month=12&amp;start_day=14&amp;start_time=00%3A00%3A00&amp;end_year=1994&amp;end_month=12&amp;end_day=15&amp;end_time=00%3A00%3A00&amp;min_dep=&amp;max_dep=&amp;min_mag=&amp;max_mag=&amp;req_mag_type=&amp;req_mag_agcy=&amp;min_def=&amp;max_def=&amp;include_magnitudes=on&amp;include_links=on&amp;include_headers=on&amp;include_comments=on"/>
    <hyperlink ref="BA482" r:id="rId241" display="http://www.geo.mtu.edu/volcanoes/misc/archive/v19n12.gvn.txt, http://www.isc.ac.uk/cgi-bin/web-db-v4?request=COMPREHENSIVE&amp;out_format=ISF&amp;searchshape=RECT&amp;bot_lat=36&amp;top_lat=41&amp;left_lon=18&amp;right_lon=23&amp;ctr_lat=&amp;ctr_lon=&amp;radius=&amp;max_dist_units=deg&amp;srn=&amp;grn=&amp;start_year=1994&amp;start_month=12&amp;start_day=01&amp;start_time=00%3A00%3A00&amp;end_year=1994&amp;end_month=12&amp;end_day=02&amp;end_time=00%3A00%3A00&amp;min_dep=&amp;max_dep=&amp;min_mag=&amp;max_mag=&amp;req_mag_type=&amp;req_mag_agcy=&amp;min_def=&amp;max_def=&amp;include_magnitudes=on&amp;include_links=on&amp;include_headers=on&amp;include_comments=on"/>
    <hyperlink ref="BA478" r:id="rId242" display="https://www.sciencedirect.com/science/article/pii/S1365160907000810"/>
    <hyperlink ref="BA473" r:id="rId243"/>
    <hyperlink ref="BA470" r:id="rId244" display="https://www.heraldandnews.com/news/local_news/article_83afbfed-f2c4-5f00-b3d9-ef330a56ef67.html"/>
    <hyperlink ref="BA219" r:id="rId245"/>
    <hyperlink ref="BA759" r:id="rId246" display="http://www.naturgewalten.de/090505schopfheim.htm"/>
    <hyperlink ref="BA727" r:id="rId247" display="https://link.springer.com/article/10.1007/s10950-012-9319-2"/>
    <hyperlink ref="BA669" r:id="rId248" display="https://www.worlddata.info/europe/germany/earthquakes.php"/>
    <hyperlink ref="BA444" r:id="rId249" display="https://link.springer.com/content/pdf/10.1007/BF00876233.pdf"/>
    <hyperlink ref="BA436" r:id="rId250" display="http://www.seismo.ethz.ch/en/knowledge/earthquake-country-switzerland/regional-earthquakes/grisons/, http://www.isc.ac.uk/cgi-bin/web-db-v4?request=COMPREHENSIVE&amp;out_format=ISF&amp;searchshape=RECT&amp;bot_lat=45&amp;top_lat=49&amp;left_lon=7&amp;right_lon=12&amp;ctr_lat=&amp;ctr_lon=&amp;radius=&amp;max_dist_units=deg&amp;srn=&amp;grn=&amp;start_year=1991&amp;start_month=11&amp;start_day=19&amp;start_time=00%3A00%3A00&amp;end_year=1991&amp;end_month=11&amp;end_day=22&amp;end_time=00%3A00%3A00&amp;min_dep=&amp;max_dep=&amp;min_mag=&amp;max_mag=&amp;req_mag_type=&amp;req_mag_agcy=&amp;min_def=&amp;max_def=&amp;include_magnitudes=on&amp;include_links=on&amp;include_headers=on&amp;include_comments=on"/>
    <hyperlink ref="BA417" r:id="rId251" display="https://pubs.geoscienceworld.org/ssa/bssa/article/87/4/1035/120264/source-parameters-and-tectonic-setting-of-the-1990"/>
    <hyperlink ref="BA220" r:id="rId252" display="http://scedc.caltech.edu/significant/malibu1979.html"/>
    <hyperlink ref="BA401" r:id="rId253" display="https://www.casadasciencias.org/cc/redindex.php?idart=303&amp;gid=37091084"/>
    <hyperlink ref="BA499" r:id="rId254" display="https://www.casadasciencias.org/cc/redindex.php?idart=303&amp;gid=37091084"/>
    <hyperlink ref="BA762" r:id="rId255" display="https://www.casadasciencias.org/cc/redindex.php?idart=303&amp;gid=37091084"/>
    <hyperlink ref="BA369" r:id="rId256"/>
    <hyperlink ref="BA367" r:id="rId257"/>
    <hyperlink ref="BA368" r:id="rId258"/>
    <hyperlink ref="BA361" r:id="rId259" display="http://www.ga.gov.au/webtemp/image_cache/GA4189.pdf"/>
    <hyperlink ref="BA313" r:id="rId260" display="https://d28rz98at9flks.cloudfront.net/15212/Rep_303.pdf"/>
    <hyperlink ref="BA355" r:id="rId261" display="http://www.stuff.co.nz/the-press/news/christchurch-earthquake-2011/6479156/Canterbury-has-a-shaky-history, http://www.isc.ac.uk/cgi-bin/web-db-v4?request=COMPREHENSIVE&amp;out_format=ISF&amp;searchshape=RECT&amp;bot_lat=-47&amp;top_lat=-39&amp;left_lon=163&amp;right_lon=177&amp;ctr_lat=&amp;ctr_lon=&amp;radius=&amp;max_dist_units=deg&amp;srn=&amp;grn=&amp;start_year=1985&amp;start_month=1&amp;start_day=01&amp;start_time=00%3A00%3A00&amp;end_year=1988&amp;end_month=1&amp;end_day=01&amp;end_time=00%3A00%3A00&amp;min_dep=&amp;max_dep=&amp;min_mag=&amp;max_mag=&amp;req_mag_type=&amp;req_mag_agcy=&amp;min_def=&amp;max_def=&amp;include_magnitudes=on&amp;include_links=on&amp;include_headers=on&amp;include_comments=on"/>
    <hyperlink ref="BA325" r:id="rId262" display="https://pubs.geoscienceworld.org/ssa/srl/article-abstract/59/2/71/141817/the-1985-86-earthquake-swarm-in-western-bohemia?redirectedFrom=fulltext, http://www.isc.ac.uk/cgi-bin/web-db-v4?request=COMPREHENSIVE&amp;out_format=ISF&amp;searchshape=RECT&amp;bot_lat=48&amp;top_lat=52&amp;left_lon=10&amp;right_lon=15&amp;ctr_lat=&amp;ctr_lon=&amp;radius=&amp;max_dist_units=deg&amp;srn=&amp;grn=&amp;start_year=1985&amp;start_month=12&amp;start_day=21&amp;start_time=00%3A00%3A00&amp;end_year=1985&amp;end_month=12&amp;end_day=22&amp;end_time=00%3A00%3A00&amp;min_dep=&amp;max_dep=&amp;min_mag=&amp;max_mag=&amp;req_mag_type=&amp;req_mag_agcy=&amp;min_def=&amp;max_def=&amp;include_magnitudes=on&amp;include_links=on&amp;include_headers=on&amp;include_comments=on"/>
    <hyperlink ref="BA296" r:id="rId263" display="http://www.nzsee.org.nz/db/Bulletin/Archive/17(2)0154.pdf, http://www.isc.ac.uk/cgi-bin/web-db-v4?request=COMPREHENSIVE&amp;out_format=ISF&amp;searchshape=RECT&amp;bot_lat=-40&amp;top_lat=-35&amp;left_lon=174&amp;right_lon=178&amp;ctr_lat=&amp;ctr_lon=&amp;radius=&amp;max_dist_units=deg&amp;srn=&amp;grn=&amp;start_year=1984&amp;start_month=3&amp;start_day=05&amp;start_time=00%3A00%3A00&amp;end_year=1984&amp;end_month=3&amp;end_day=06&amp;end_time=00%3A00%3A00&amp;min_dep=&amp;max_dep=&amp;min_mag=&amp;max_mag=&amp;req_mag_type=&amp;req_mag_agcy=&amp;min_def=&amp;max_def=&amp;include_magnitudes=on&amp;include_links=on&amp;include_headers=on&amp;include_comments=on"/>
    <hyperlink ref="BA255" r:id="rId264" display="https://www.researchgate.net/profile/Ionelia_Panea/publication/315788149_Scenarios_for_Local_Seismic_Effects_of_Tulcea_Romania_Crustal_Earthquakes_-_Preliminary_Approach_of_the_Seismic_Risk_Characterization_for_Tulcea_City/links/58eb8b58aca272bd2875dc07/Scenarios-for-Local-Seismic-Effects-of-Tulcea-Romania-Crustal-Earthquakes-Preliminary-Approach-of-the-Seismic-Risk-Characterization-for-Tulcea-City.pdf, "/>
    <hyperlink ref="BA251" r:id="rId265" display="https://hrcak.srce.hr/index.php?id_clanak_jezik=105434&amp;show=clanak, http://www.isc.ac.uk/cgi-bin/web-db-v4?request=COMPREHENSIVE&amp;out_format=ISF&amp;searchshape=RECT&amp;bot_lat=36&amp;top_lat=41&amp;left_lon=19&amp;right_lon=26&amp;ctr_lat=&amp;ctr_lon=&amp;radius=&amp;max_dist_units=deg&amp;srn=&amp;grn=&amp;start_year=1981&amp;start_month=3&amp;start_day=10&amp;start_time=00%3A00%3A00&amp;end_year=1981&amp;end_month=3&amp;end_day=11&amp;end_time=00%3A00%3A00&amp;min_dep=&amp;max_dep=&amp;min_mag=&amp;max_mag=&amp;req_mag_type=&amp;req_mag_agcy=&amp;min_def=&amp;max_def=&amp;include_magnitudes=on&amp;include_links=on&amp;include_headers=on&amp;include_comments=on"/>
    <hyperlink ref="BA180" display="http://www.annalsofgeophysics.eu/index.php/annals/article/view/4814, http://www.isc.ac.uk/cgi-bin/web-db-v4?event_id=728407&amp;out_format=IMS1.0&amp;request=COMPREHENSIVE"/>
    <hyperlink ref="BA187" r:id="rId266"/>
    <hyperlink ref="BA92" r:id="rId267" display="http://www.westword.com/news/denver-earthquakes-40-years-ago-were-caused-by-uncle-sam-not-mother-nature-5833488"/>
    <hyperlink ref="BA93" r:id="rId268" display="http://www.westword.com/news/denver-earthquakes-40-years-ago-were-caused-by-uncle-sam-not-mother-nature-5833488"/>
    <hyperlink ref="BA94" r:id="rId269" display="http://www.westword.com/news/denver-earthquakes-40-years-ago-were-caused-by-uncle-sam-not-mother-nature-5833488"/>
    <hyperlink ref="BA114" r:id="rId270" display="http://coloradogeologicalsurvey.org/geologic-hazards/earthquakes/denver-august-9-1967/"/>
    <hyperlink ref="BA110" r:id="rId271" display="http://www.westword.com/news/denver-earthquakes-40-years-ago-were-caused-by-uncle-sam-not-mother-nature-5833488"/>
    <hyperlink ref="BA108" r:id="rId272" display="http://www.westword.com/news/denver-earthquakes-40-years-ago-were-caused-by-uncle-sam-not-mother-nature-5833488"/>
    <hyperlink ref="BA112" r:id="rId273" display="http://www.westword.com/news/denver-earthquakes-40-years-ago-were-caused-by-uncle-sam-not-mother-nature-5833488"/>
    <hyperlink ref="BA116" r:id="rId274" display="http://www.westword.com/news/denver-earthquakes-40-years-ago-were-caused-by-uncle-sam-not-mother-nature-5833488"/>
    <hyperlink ref="BA105" r:id="rId275"/>
    <hyperlink ref="BA79" r:id="rId276"/>
    <hyperlink ref="BA55" r:id="rId277" display="http://www.annalsofgeophysics.eu/index.php/annals/article/view/5594"/>
    <hyperlink ref="BA536" r:id="rId278"/>
    <hyperlink ref="BA457" r:id="rId279"/>
    <hyperlink ref="BA448" r:id="rId280" display="http://articles.latimes.com/1992-07-09/news/mn-2348_1_big-bear-city, http://www.isc.ac.uk/cgi-bin/web-db-v4?request=COMPREHENSIVE&amp;out_format=ISF&amp;searchshape=RECT&amp;bot_lat=32&amp;top_lat=37&amp;left_lon=-119&amp;right_lon=-114&amp;ctr_lat=&amp;ctr_lon=&amp;radius=&amp;max_dist_units=deg&amp;srn=&amp;grn=&amp;start_year=1992&amp;start_month=7&amp;start_day=09&amp;start_time=00%3A00%3A00&amp;end_year=1992&amp;end_month=7&amp;end_day=10&amp;end_time=00%3A00%3A00&amp;min_dep=&amp;max_dep=&amp;min_mag=&amp;max_mag=&amp;req_mag_type=&amp;req_mag_agcy=&amp;min_def=&amp;max_def=&amp;include_magnitudes=on&amp;include_links=on&amp;include_headers=on&amp;include_comments=on"/>
    <hyperlink ref="BA286" r:id="rId281" display="http://eresources.nlb.gov.sg/newspapers/digitised/issue/straitstimes19830808-1, http://www.isc.ac.uk/cgi-bin/web-db-v4?request=COMPREHENSIVE&amp;out_format=ISF&amp;searchshape=RECT&amp;bot_lat=29&amp;top_lat=32&amp;left_lon=66.5&amp;right_lon=69&amp;ctr_lat=&amp;ctr_lon=&amp;radius=&amp;max_dist_units=deg&amp;srn=&amp;grn=&amp;start_year=1983&amp;start_month=4&amp;start_day=01&amp;start_time=00%3A00%3A00&amp;end_year=1983&amp;end_month=8&amp;end_day=10&amp;end_time=00%3A00%3A00&amp;min_dep=&amp;max_dep=&amp;min_mag=&amp;max_mag=&amp;req_mag_type=&amp;req_mag_agcy=&amp;min_def=&amp;max_def=&amp;include_magnitudes=on&amp;include_links=on&amp;include_headers=on&amp;include_comments=on"/>
    <hyperlink ref="BA240" r:id="rId282" display="https://pubs.geoscienceworld.org/ssa/bssa/article/72/4/1219/118348/the-sharpsburg-kentucky-earthquake-of-27-july-1980"/>
    <hyperlink ref="BA222" r:id="rId283"/>
    <hyperlink ref="BA212" r:id="rId284"/>
    <hyperlink ref="BA211" r:id="rId285"/>
    <hyperlink ref="BA144" r:id="rId286"/>
    <hyperlink ref="BA130" r:id="rId287"/>
    <hyperlink ref="BA239" r:id="rId288"/>
    <hyperlink ref="BA352" r:id="rId289"/>
    <hyperlink ref="BA1743" r:id="rId290" display="https://phys.org/news/2016-09-magnitude-quake-macedonia-injuries.html"/>
    <hyperlink ref="BA52" r:id="rId291" display="https://link.springer.com/content/pdf/10.1007%2Fs00024-009-0462-9.pdf"/>
    <hyperlink ref="BA322" r:id="rId292" display="http://www.prensalibre.com/hemeroteca/terremotos-causan-estragos-en-uspantan-guatemala-y-san-salvador"/>
    <hyperlink ref="BA872" r:id="rId293" display="https://www.sciencedirect.com/science/article/pii/S0040195109005253"/>
    <hyperlink ref="BA597" r:id="rId294" display="https://reliefweb.int/report/china/china-earthquakes-appeal-no-022000"/>
    <hyperlink ref="BA601" r:id="rId295" display="https://reliefweb.int/report/china/china-earthquakes-appeal-no-022000"/>
    <hyperlink ref="BA306" r:id="rId296" location="executive"/>
    <hyperlink ref="BA559" r:id="rId297" location="executive"/>
    <hyperlink ref="BA639" r:id="rId298" location="impact, http://www.isc.ac.uk/cgi-bin/web-db-v4?request=COMPREHENSIVE&amp;out_format=ISF&amp;searchshape=RECT&amp;bot_lat=38&amp;top_lat=42&amp;left_lon=40&amp;right_lon=43&amp;ctr_lat=&amp;ctr_lon=&amp;radius=&amp;max_dist_units=deg&amp;srn=&amp;grn=&amp;start_year=2001&amp;start_month=7&amp;start_day=10&amp;start_time=00%3A00%3A00&amp;end_year=2001&amp;end_month=7&amp;end_day=11&amp;end_time=00%3A00%3A00&amp;min_dep=&amp;max_dep=&amp;min_mag=&amp;max_mag=&amp;req_mag_type=&amp;req_mag_agcy=&amp;min_def=&amp;max_def=&amp;include_magnitudes=on&amp;include_links=on&amp;include_headers=on&amp;include_comments=on" display="https://earthquake.usgs.gov/earthquakes/eventpage/usp000ajbh#impact, http://www.isc.ac.uk/cgi-bin/web-db-v4?request=COMPREHENSIVE&amp;out_format=ISF&amp;searchshape=RECT&amp;bot_lat=38&amp;top_lat=42&amp;left_lon=40&amp;right_lon=43&amp;ctr_lat=&amp;ctr_lon=&amp;radius=&amp;max_dist_units=deg&amp;srn=&amp;grn=&amp;start_year=2001&amp;start_month=7&amp;start_day=10&amp;start_time=00%3A00%3A00&amp;end_year=2001&amp;end_month=7&amp;end_day=11&amp;end_time=00%3A00%3A00&amp;min_dep=&amp;max_dep=&amp;min_mag=&amp;max_mag=&amp;req_mag_type=&amp;req_mag_agcy=&amp;min_def=&amp;max_def=&amp;include_magnitudes=on&amp;include_links=on&amp;include_headers=on&amp;include_comments=on"/>
    <hyperlink ref="BA741" r:id="rId299" location="executive, http://www.isc.ac.uk/cgi-bin/web-db-v4?request=COMPREHENSIVE&amp;out_format=ISF&amp;searchshape=RECT&amp;bot_lat=38&amp;top_lat=43&amp;left_lon=42&amp;right_lon=46&amp;ctr_lat=&amp;ctr_lon=&amp;radius=&amp;max_dist_units=deg&amp;srn=&amp;grn=&amp;start_year=2004&amp;start_month=7&amp;start_day=01&amp;start_time=00%3A00%3A00&amp;end_year=2004&amp;end_month=7&amp;end_day=02&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41&amp;bt_2=41&amp;st_2=45&amp;bt_1=38&amp;bt_4=&amp;st_4=&amp;bt_5=&amp;st_5=&amp;bt_6=&amp;st_6=&amp;bt_7=&amp;st_7=&amp;bt_8=&amp;st_8=&amp;bt_9=&amp;st_9=&amp;bt_10=&amp;st_10=&amp;type_11=Exact&amp;query_11=&amp;type_16=Exact&amp;query_16=&amp;bt_18=&amp;st_18=&amp;ge_19=&amp;le_19=&amp;type_20=Like&amp;query_20=&amp;display_look=1&amp;t=101650&amp;s=1&amp;submit_all=Search+Database" display="https://earthquake.usgs.gov/earthquakes/eventpage/usp000czcr#executive, http://www.isc.ac.uk/cgi-bin/web-db-v4?request=COMPREHENSIVE&amp;out_format=ISF&amp;searchshape=RECT&amp;bot_lat=38&amp;top_lat=43&amp;left_lon=42&amp;right_lon=46&amp;ctr_lat=&amp;ctr_lon=&amp;radius=&amp;max_dist_units=deg&amp;srn=&amp;grn=&amp;start_year=2004&amp;start_month=7&amp;start_day=01&amp;start_time=00%3A00%3A00&amp;end_year=2004&amp;end_month=7&amp;end_day=02&amp;end_time=00%3A00%3A00&amp;min_dep=&amp;max_dep=&amp;min_mag=&amp;max_mag=&amp;req_mag_type=&amp;req_mag_agcy=&amp;min_def=&amp;max_def=&amp;include_magnitudes=on&amp;include_links=on&amp;include_headers=on&amp;include_comments=on, https://www.ngdc.noaa.gov/nndc/struts/results?bt_0=2004&amp;st_0=2004&amp;type_17=EXACT&amp;query_17=None+Selected&amp;op_12=eq&amp;v_12=&amp;type_12=Or&amp;query_14=None+Selected&amp;type_3=Like&amp;query_3=&amp;st_1=41&amp;bt_2=41&amp;st_2=45&amp;bt_1=38&amp;bt_4=&amp;st_4=&amp;bt_5=&amp;st_5=&amp;bt_6=&amp;st_6=&amp;bt_7=&amp;st_7=&amp;bt_8=&amp;st_8=&amp;bt_9=&amp;st_9=&amp;bt_10=&amp;st_10=&amp;type_11=Exact&amp;query_11=&amp;type_16=Exact&amp;query_16=&amp;bt_18=&amp;st_18=&amp;ge_19=&amp;le_19=&amp;type_20=Like&amp;query_20=&amp;display_look=1&amp;t=101650&amp;s=1&amp;submit_all=Search+Database"/>
    <hyperlink ref="BA811" r:id="rId300" display="https://reliefweb.int/report/tajikistan/tajikistan-avalanches-information-bulletin-n-1, http://www.isc.ac.uk/cgi-bin/web-db-v4?request=COMPREHENSIVE&amp;out_format=ISF&amp;searchshape=RECT&amp;bot_lat=36.85&amp;top_lat=39.24&amp;left_lon=67.56&amp;right_lon=70.72&amp;ctr_lat=&amp;ctr_lon=&amp;radius=&amp;max_dist_units=deg&amp;srn=&amp;grn=&amp;start_year=2006&amp;start_month=1&amp;start_day=09&amp;start_time=00%3A00%3A00&amp;end_year=2006&amp;end_month=1&amp;end_day=17&amp;end_time=00%3A00%3A00&amp;min_dep=&amp;max_dep=&amp;min_mag=&amp;max_mag=&amp;req_mag_type=&amp;req_mag_agcy=&amp;min_def=&amp;max_def=&amp;include_magnitudes=on&amp;include_links=on&amp;include_headers=on&amp;include_comments=on"/>
    <hyperlink ref="BA842" r:id="rId301" location="executive, http://www.isc.ac.uk/cgi-bin/web-db-v4?request=COMPREHENSIVE&amp;out_format=ISF&amp;searchshape=RECT&amp;bot_lat=33&amp;top_lat=39&amp;left_lon=102&amp;right_lon=106&amp;ctr_lat=&amp;ctr_lon=&amp;radius=&amp;max_dist_units=deg&amp;srn=&amp;grn=&amp;start_year=2007&amp;start_month=1&amp;start_day=09&amp;start_time=00%3A00%3A00&amp;end_year=2007&amp;end_month=1&amp;end_day=11&amp;end_time=00%3A00%3A00&amp;min_dep=&amp;max_dep=&amp;min_mag=&amp;max_mag=&amp;req_mag_type=&amp;req_mag_agcy=&amp;min_def=&amp;max_def=&amp;include_magnitudes=on&amp;include_links=on&amp;include_headers=on&amp;include_comments=on" display="https://earthquake.usgs.gov/earthquakes/eventpage/usp000f24j#executive, http://www.isc.ac.uk/cgi-bin/web-db-v4?request=COMPREHENSIVE&amp;out_format=ISF&amp;searchshape=RECT&amp;bot_lat=33&amp;top_lat=39&amp;left_lon=102&amp;right_lon=106&amp;ctr_lat=&amp;ctr_lon=&amp;radius=&amp;max_dist_units=deg&amp;srn=&amp;grn=&amp;start_year=2007&amp;start_month=1&amp;start_day=09&amp;start_time=00%3A00%3A00&amp;end_year=2007&amp;end_month=1&amp;end_day=11&amp;end_time=00%3A00%3A00&amp;min_dep=&amp;max_dep=&amp;min_mag=&amp;max_mag=&amp;req_mag_type=&amp;req_mag_agcy=&amp;min_def=&amp;max_def=&amp;include_magnitudes=on&amp;include_links=on&amp;include_headers=on&amp;include_comments=on"/>
    <hyperlink ref="BA888" r:id="rId302" location="impact, http://www.isc.ac.uk/cgi-bin/web-db-v4?request=COMPREHENSIVE&amp;out_format=ISF&amp;searchshape=RECT&amp;bot_lat=33&amp;top_lat=37&amp;left_lon=-3&amp;right_lon=1&amp;ctr_lat=&amp;ctr_lon=&amp;radius=&amp;max_dist_units=deg&amp;srn=&amp;grn=&amp;start_year=2008&amp;start_month=6&amp;start_day=06&amp;start_time=00%3A00%3A00&amp;end_year=2008&amp;end_month=6&amp;end_day=07&amp;end_time=00%3A00%3A00&amp;min_dep=&amp;max_dep=&amp;min_mag=&amp;max_mag=&amp;req_mag_type=&amp;req_mag_agcy=&amp;min_def=&amp;max_def=&amp;include_magnitudes=on&amp;include_links=on&amp;include_headers=on&amp;include_comments=on" display="https://earthquake.usgs.gov/earthquakes/eventpage/usp000g8r4#impact, http://www.isc.ac.uk/cgi-bin/web-db-v4?request=COMPREHENSIVE&amp;out_format=ISF&amp;searchshape=RECT&amp;bot_lat=33&amp;top_lat=37&amp;left_lon=-3&amp;right_lon=1&amp;ctr_lat=&amp;ctr_lon=&amp;radius=&amp;max_dist_units=deg&amp;srn=&amp;grn=&amp;start_year=2008&amp;start_month=6&amp;start_day=06&amp;start_time=00%3A00%3A00&amp;end_year=2008&amp;end_month=6&amp;end_day=07&amp;end_time=00%3A00%3A00&amp;min_dep=&amp;max_dep=&amp;min_mag=&amp;max_mag=&amp;req_mag_type=&amp;req_mag_agcy=&amp;min_def=&amp;max_def=&amp;include_magnitudes=on&amp;include_links=on&amp;include_headers=on&amp;include_comments=on"/>
    <hyperlink ref="BA887" r:id="rId303" location="executive, http://www.isc.ac.uk/cgi-bin/web-db-v4?request=COMPREHENSIVE&amp;out_format=ISF&amp;searchshape=RECT&amp;bot_lat=32&amp;top_lat=36&amp;left_lon=46&amp;right_lon=50&amp;ctr_lat=&amp;ctr_lon=&amp;radius=&amp;max_dist_units=deg&amp;srn=&amp;grn=&amp;start_year=2008&amp;start_month=5&amp;start_day=01&amp;start_time=00%3A00%3A00&amp;end_year=2008&amp;end_month=5&amp;end_day=02&amp;end_time=00%3A00%3A00&amp;min_dep=&amp;max_dep=&amp;min_mag=&amp;max_mag=&amp;req_mag_type=&amp;req_mag_agcy=&amp;min_def=&amp;max_def=&amp;include_magnitudes=on&amp;include_links=on&amp;include_headers=on&amp;include_comments=on" display="https://earthquake.usgs.gov/earthquakes/eventpage/usp000g57j#executive, http://www.isc.ac.uk/cgi-bin/web-db-v4?request=COMPREHENSIVE&amp;out_format=ISF&amp;searchshape=RECT&amp;bot_lat=32&amp;top_lat=36&amp;left_lon=46&amp;right_lon=50&amp;ctr_lat=&amp;ctr_lon=&amp;radius=&amp;max_dist_units=deg&amp;srn=&amp;grn=&amp;start_year=2008&amp;start_month=5&amp;start_day=01&amp;start_time=00%3A00%3A00&amp;end_year=2008&amp;end_month=5&amp;end_day=02&amp;end_time=00%3A00%3A00&amp;min_dep=&amp;max_dep=&amp;min_mag=&amp;max_mag=&amp;req_mag_type=&amp;req_mag_agcy=&amp;min_def=&amp;max_def=&amp;include_magnitudes=on&amp;include_links=on&amp;include_headers=on&amp;include_comments=on"/>
    <hyperlink ref="BA600" r:id="rId304"/>
    <hyperlink ref="BA677" r:id="rId305" display="https://academic.oup.com/gji/article/162/3/935/589640"/>
    <hyperlink ref="BA721" r:id="rId306"/>
    <hyperlink ref="BA27" r:id="rId307" display="https://pubs.geoscienceworld.org/ssa/bssa/article/22/2/138/115041/the-earthquake-in-santa-monica-bay-california-on"/>
    <hyperlink ref="BA729" r:id="rId308"/>
    <hyperlink ref="BA788" r:id="rId309"/>
    <hyperlink ref="BA836" r:id="rId310"/>
    <hyperlink ref="BA885" r:id="rId311"/>
    <hyperlink ref="BA1098" r:id="rId312" display="https://www.ndtv.com/cities/100-buildings-damaged-two-injured-in-jammu-and-kashmir-earthquake-530387"/>
    <hyperlink ref="BA1114" r:id="rId313"/>
    <hyperlink ref="BA1210" r:id="rId314" display="https://it.earthquake-report.com/2014/01/05/strong-earthquake-colombia-on-january-5-2014/"/>
    <hyperlink ref="BA162" r:id="rId315"/>
    <hyperlink ref="BA233" r:id="rId316" display="https://gsw.silverchair-cdn.com/gsw/Content_public/Journal/bssa/74/6/0037110674060022/3/BSSA0740062483.pdf?Expires=1520530673&amp;Signature=UVAFHPV6EgyJoJAIiqZereaaztH2eA0WJNf~UKLrRInv30fnGRVjWhgQ53EizdX1O90nixTQzplJWRniU35clBxr97L9XD0ylt~6Zzi~DeAbLnT6ixC32TysoPfbHFeoK7zo4C3upr8q4syprEKriGoarLOBjdZ~1ZcXTuehfiXkVuE0FAC18lWGEHKAc79lQVeij8QY3zC7JlRmyRb7yaNw7AWgJ30siHFeNFHMMpCwg3Ip2D~7O-F0ycvstadl2VsbcPau4q7SIV8A~UfHJGvkOS2WFyB9Jz1qeYAlDPI9QZ8xoKArwhYUEBqgraV6re1binDHsnNW8-PnB~D3Qw__&amp;Key-Pair-Id=APKAIUCZBIA4LVPAVW3Q"/>
    <hyperlink ref="BA268" r:id="rId317"/>
    <hyperlink ref="BA740" r:id="rId318"/>
    <hyperlink ref="BA835" r:id="rId319"/>
    <hyperlink ref="BA26" r:id="rId320"/>
    <hyperlink ref="BA840" r:id="rId321"/>
    <hyperlink ref="BA953" r:id="rId322" display="http://www.seced.org.uk/images/newsletters/Newsletter%20vol%2022%20no%204.pdf"/>
    <hyperlink ref="BA1958" r:id="rId323" display="https://news.teletrader.com/iran-earthquake-injures-57-kills-1/news/details/41604422?ts=1514380546366"/>
    <hyperlink ref="BA72" r:id="rId324"/>
    <hyperlink ref="BA75" r:id="rId325"/>
    <hyperlink ref="BA167" r:id="rId326"/>
    <hyperlink ref="BA47" r:id="rId327" display="https://link.springer.com/content/pdf/10.1007/s13753-017-0153-6.pdf"/>
    <hyperlink ref="BA40" r:id="rId328" display="https://emidius.mi.ingv.it/ASMI/event/19400115_1319_000"/>
    <hyperlink ref="BA12" r:id="rId329"/>
    <hyperlink ref="BA8" r:id="rId330" display="http://www.sisfrance.net/donnees_resultat.asp?LST=true&amp;AN0=&amp;AN9=&amp;NV0=&amp;NV9=&amp;DPT=32"/>
    <hyperlink ref="BA9" r:id="rId331" display="https://emidius.mi.ingv.it/ASMI/event/19111015_0852_000"/>
    <hyperlink ref="BA21" r:id="rId332"/>
    <hyperlink ref="BA452" r:id="rId333" display="https://www.researchgate.net/profile/Youssef_Hahou/publication/265195766_The_October_23_30_1992_Rissani_earthquakes_in_Morocco_Seismological_macroseismic_data/links/564ef12c08ae4988a7a705df.pdf"/>
    <hyperlink ref="BA29" r:id="rId334"/>
    <hyperlink ref="BA171" r:id="rId335" display="https://pubs.geoscienceworld.org/ssa/bssa/article/85/2/560/119944/faulting-mechanisms-of-the-liyang-china"/>
    <hyperlink ref="BA430" r:id="rId336" display="http://repositorio.unsa.edu.pe/bitstream/handle/UNSA/5043/IGpolujg.pdf?sequence=1&amp;isAllowed=y"/>
    <hyperlink ref="BA484" r:id="rId337" display="http://articles.latimes.com/1994-12-27/news/mn-13511_1_humboldt-county"/>
    <hyperlink ref="BA652" r:id="rId338" display="https://reliefweb.int/sites/reliefweb.int/files/resources/365140A8A2E57BCCC1256CF3002EA021-swissre-annual-2002.pdf"/>
    <hyperlink ref="BA680" r:id="rId339" display="http://earthquake.usgs.gov/earthquakes/eqarchives/significant/sig_2002.php, "/>
    <hyperlink ref="BA724" r:id="rId340"/>
    <hyperlink ref="BA812" r:id="rId341" location="page_scan_tab_contents" display="http://www.jstor.org/stable/24093945?seq=1#page_scan_tab_contents"/>
    <hyperlink ref="BA815" r:id="rId342" display="https://reliefweb.int/report/pakistan/pakistan-tremor-kills-man-injures-16"/>
    <hyperlink ref="BA858" r:id="rId343"/>
    <hyperlink ref="BA928" r:id="rId344"/>
    <hyperlink ref="BA574" r:id="rId345" location="v=onepage&amp;q=welkom%20south%20africa%20earthquake%20april%201999%20damage%20dead&amp;f=false" display="https://books.google.de/books?id=cn6jLdR-DtoC&amp;pg=PA55&amp;lpg=PA55&amp;dq=welkom+south+africa+earthquake+april+1999+damage+dead&amp;source=bl&amp;ots=8Lmvy7Oo3W&amp;sig=5Af5ImY7mppcuAB5TUZhLlGSXHU&amp;hl=en&amp;sa=X&amp;ved=0ahUKEwiVwdq6gf3ZAhWCzaQKHX0YC04Q6AEIZTAK#v=onepage&amp;q=welkom%20south%20africa%20earthquake%20april%201999%20damage%20dead&amp;f=false"/>
    <hyperlink ref="BA553" r:id="rId346"/>
    <hyperlink ref="BA580" r:id="rId347"/>
    <hyperlink ref="BA229" r:id="rId348"/>
    <hyperlink ref="BA158" r:id="rId349" display="http://earthquakes.findthedata.com/l/4054/Italy-Central-Ancona,"/>
    <hyperlink ref="BA160" r:id="rId350" display="http://earthquakes.findthedata.com/l/4054/Italy-Central-Ancona,"/>
    <hyperlink ref="BA583" r:id="rId351"/>
    <hyperlink ref="BA232" r:id="rId352" display="https://pubs.geoscienceworld.org/srl/article-lookup/85/2/295"/>
    <hyperlink ref="BA330" r:id="rId353"/>
    <hyperlink ref="BA508" r:id="rId354" display="http://www.oasp.gr/node/410, Galanakis et al. (2007), Dandoulaki et al. (1998), Papanastassiou (2001)"/>
    <hyperlink ref="BA599" r:id="rId355"/>
    <hyperlink ref="BA622" r:id="rId356" display="https://www.igepn.edu.ec/inf-sism/sismicos-anuales/218--37/file"/>
    <hyperlink ref="BA636" r:id="rId357"/>
    <hyperlink ref="BA783" r:id="rId358"/>
    <hyperlink ref="BA366" r:id="rId359"/>
    <hyperlink ref="BA552" r:id="rId360"/>
    <hyperlink ref="BA688" r:id="rId361"/>
    <hyperlink ref="BA856" r:id="rId362"/>
    <hyperlink ref="BA900" r:id="rId363"/>
    <hyperlink ref="BA512" r:id="rId364"/>
    <hyperlink ref="BA137" r:id="rId365" location="cite_note-32"/>
    <hyperlink ref="BA164" r:id="rId366" display="http://scedc.caltech.edu/significant/pointmugu1973.html"/>
    <hyperlink ref="BA1296" r:id="rId367"/>
    <hyperlink ref="BA34" r:id="rId368" display="https://www.earth-prints.org/bitstream/2122/1835/3/10%20Appendix%20B%20part%201.pdf, "/>
    <hyperlink ref="BA707" r:id="rId369"/>
    <hyperlink ref="BA497" r:id="rId370"/>
    <hyperlink ref="BA159" r:id="rId371"/>
    <hyperlink ref="BA150" r:id="rId372"/>
    <hyperlink ref="BA147" r:id="rId373" display="https://www.indeci.gob.pe/compend_estad/2006/7_otras_estad/7.1_sismos/7.1.4_hist_sismos.pdf"/>
    <hyperlink ref="BA571" r:id="rId374" display="https://www.sciencedirect.com/science/article/pii/S0013795205003108"/>
    <hyperlink ref="BA569" r:id="rId375" display="https://www.sciencedirect.com/science/article/pii/S0013795205003108"/>
    <hyperlink ref="BA628" r:id="rId376" display="http://www.snet.gob.sv/ver/sismologia/registro/estadisticas/"/>
    <hyperlink ref="BA3" r:id="rId377"/>
    <hyperlink ref="BA266" r:id="rId378" display="https://www.edac.biz/fileadmin/Dokumente/04_Projekte/EKDAGv1.0_TeilC.pdf, http://www.isc.ac.uk/cgi-bin/web-db-v4?request=COMPREHENSIVE&amp;out_format=ISF&amp;searchshape=RECT&amp;bot_lat=48&amp;top_lat=53&amp;left_lon=5&amp;right_lon=10&amp;ctr_lat=&amp;ctr_lon=&amp;radius=&amp;max_dist_units=deg&amp;srn=&amp;grn=&amp;start_year=1982&amp;start_month=6&amp;start_day=28&amp;start_time=00%3A00%3A00&amp;end_year=1982&amp;end_month=6&amp;end_day=29&amp;end_time=00%3A00%3A00&amp;min_dep=&amp;max_dep=&amp;min_mag=&amp;max_mag=&amp;req_mag_type=&amp;req_mag_agcy=&amp;min_def=&amp;max_def=&amp;include_magnitudes=on&amp;include_links=on&amp;include_headers=on&amp;include_comments=on"/>
    <hyperlink ref="BA54" r:id="rId379"/>
    <hyperlink ref="BA59" r:id="rId380"/>
    <hyperlink ref="BA76" r:id="rId381"/>
    <hyperlink ref="BA65" r:id="rId382" display="http://www.solosequenosenada.com/misc/terremotos/index.php"/>
    <hyperlink ref="BA156" r:id="rId383"/>
    <hyperlink ref="BA51" r:id="rId384"/>
    <hyperlink ref="BA48" r:id="rId385"/>
    <hyperlink ref="BA4" r:id="rId386" display="https://trove.nla.gov.au/newspaper/article/56216471"/>
    <hyperlink ref="BA53" r:id="rId387" display="https://web.archive.org/web/20090301231005/http://www.ga.gov.au/image_cache/GA11006.pdf"/>
    <hyperlink ref="BA149" r:id="rId388" display="http://www.isc.ac.uk/cgi-bin/web-db-v4?event_id=781965&amp;out_format=IMS1.0&amp;request=COMPREHENSIVE, "/>
    <hyperlink ref="BA210" r:id="rId389" display="https://web.archive.org/web/20090913022546/http://www.seis.com.au/EQ/EQ_info/1977_12.html"/>
    <hyperlink ref="BA1532" r:id="rId390" location="impact" display="https://earthquake.usgs.gov/earthquakes/eventpage/us10002w8v#impact"/>
    <hyperlink ref="BA2" r:id="rId391"/>
    <hyperlink ref="BA14" r:id="rId392"/>
    <hyperlink ref="BA31" r:id="rId393"/>
    <hyperlink ref="BA58" r:id="rId394"/>
    <hyperlink ref="BA155" r:id="rId395" display="https://earthquake-report.com/2011/08/18/earthquake-activity-historic-and-present-in-bosnia-and-herzegovina/"/>
    <hyperlink ref="BA678" r:id="rId396"/>
    <hyperlink ref="BA56" r:id="rId397"/>
    <hyperlink ref="BA50" r:id="rId398"/>
    <hyperlink ref="BA915" r:id="rId399"/>
    <hyperlink ref="BA893" r:id="rId400"/>
    <hyperlink ref="BA781" r:id="rId401"/>
    <hyperlink ref="BA42" r:id="rId402"/>
    <hyperlink ref="BA41" r:id="rId403"/>
    <hyperlink ref="BA1633" r:id="rId404"/>
    <hyperlink ref="BA1940" r:id="rId405" location="magnitudvsintensidad" display="http://www.ssn.unam.mx/divulgacion/preguntas/#magnitudvsintensidad"/>
    <hyperlink ref="BA1921" r:id="rId406" location="magnitudvsintensidad" display="http://www.ssn.unam.mx/divulgacion/preguntas/#magnitudvsintensidad"/>
    <hyperlink ref="BA1880" r:id="rId407" location="magnitudvsintensidad" display="http://www.ssn.unam.mx/divulgacion/preguntas/#magnitudvsintensidad"/>
    <hyperlink ref="BA1854" r:id="rId408" location="magnitudvsintensidad" display="http://www.ssn.unam.mx/divulgacion/preguntas/#magnitudvsintensidad"/>
    <hyperlink ref="BA1260" r:id="rId409" location="magnitudvsintensidad" display="http://www.ssn.unam.mx/divulgacion/preguntas/#magnitudvsintensidad"/>
    <hyperlink ref="BA1554" r:id="rId410" location="magnitudvsintensidad" display="http://www.ssn.unam.mx/divulgacion/preguntas/#magnitudvsintensidad"/>
    <hyperlink ref="BA1640" r:id="rId411" location="magnitudvsintensidad" display="http://www.ssn.unam.mx/divulgacion/preguntas/#magnitudvsintensidad"/>
    <hyperlink ref="BA1614" r:id="rId412" location="magnitudvsintensidad" display="http://www.ssn.unam.mx/divulgacion/preguntas/#magnitudvsintensidad"/>
    <hyperlink ref="BA1068" r:id="rId413" location="magnitudvsintensidad" display="http://www.ssn.unam.mx/divulgacion/preguntas/#magnitudvsintensidad"/>
    <hyperlink ref="BA1116" r:id="rId414" location="magnitudvsintensidad" display="http://www.ssn.unam.mx/divulgacion/preguntas/#magnitudvsintensidad"/>
    <hyperlink ref="BA1189" r:id="rId415" location="magnitudvsintensidad" display="http://www.ssn.unam.mx/divulgacion/preguntas/#magnitudvsintensidad"/>
    <hyperlink ref="BA194" r:id="rId416" location="magnitudvsintensidad" display="http://www.ssn.unam.mx/divulgacion/preguntas/#magnitudvsintensidad"/>
    <hyperlink ref="BA877" r:id="rId417" location="executive" display="https://earthquake.usgs.gov/earthquakes/eventpage/ci14346868#executive"/>
    <hyperlink ref="BA185" r:id="rId418" location="magnitudvsintensidad" display="http://www.ssn.unam.mx/divulgacion/preguntas/#magnitudvsintensidad"/>
    <hyperlink ref="BA1698" r:id="rId419" location="magnitudvsintensidad" display="http://www.ssn.unam.mx/divulgacion/preguntas/#magnitudvsintensidad"/>
    <hyperlink ref="BA1121" r:id="rId420" location="magnitudvsintensidad" display="http://www.ssn.unam.mx/divulgacion/preguntas/#magnitudvsintensidad"/>
    <hyperlink ref="BA1188" r:id="rId421" location="magnitudvsintensidad" display="http://www.ssn.unam.mx/divulgacion/preguntas/#magnitudvsintensidad"/>
    <hyperlink ref="BA1778" r:id="rId422"/>
    <hyperlink ref="BA1505" r:id="rId423"/>
    <hyperlink ref="BA1489" r:id="rId424"/>
    <hyperlink ref="BA1162" r:id="rId425"/>
    <hyperlink ref="BA1405" r:id="rId426"/>
    <hyperlink ref="BA1491" r:id="rId427"/>
    <hyperlink ref="BA1486" r:id="rId428"/>
    <hyperlink ref="BA1496" r:id="rId429"/>
    <hyperlink ref="BA1502" r:id="rId430"/>
    <hyperlink ref="BA1504" r:id="rId431"/>
    <hyperlink ref="BA1547" r:id="rId432"/>
    <hyperlink ref="BA1637" r:id="rId433"/>
    <hyperlink ref="BA1704" r:id="rId434"/>
    <hyperlink ref="BA1714" r:id="rId435"/>
    <hyperlink ref="BA1755" r:id="rId436"/>
    <hyperlink ref="BA1895" r:id="rId437"/>
    <hyperlink ref="BA867" r:id="rId438"/>
    <hyperlink ref="BA824" r:id="rId439"/>
    <hyperlink ref="BA807" r:id="rId440"/>
    <hyperlink ref="BA798" r:id="rId441"/>
    <hyperlink ref="BA726" r:id="rId442" display="http://www.seismology.hu/data/src/bulletins/HEB_2004.pdf"/>
    <hyperlink ref="BA745" r:id="rId443"/>
    <hyperlink ref="BA748" r:id="rId444"/>
    <hyperlink ref="BA717" r:id="rId445"/>
    <hyperlink ref="BA655" r:id="rId446"/>
    <hyperlink ref="BA663" r:id="rId447" display="https://www.worlddata.info/africa/tanzania/earthquakes.php"/>
    <hyperlink ref="BA33" r:id="rId448"/>
    <hyperlink ref="BA43" r:id="rId449" display="https://www.getty.edu/conservation/publications_resources/pdf_publications/pdf/damage_assess_esp.pdf"/>
    <hyperlink ref="BA37" r:id="rId450"/>
    <hyperlink ref="BA280" r:id="rId451"/>
    <hyperlink ref="BA44" r:id="rId452"/>
    <hyperlink ref="BA28" r:id="rId453" display="https://www.researchgate.net/publication/262219230_Seismicity_seismotectonics_and_seismic_hazard_assessment_in_Albania"/>
    <hyperlink ref="BA464" r:id="rId454"/>
    <hyperlink ref="BA431" r:id="rId455"/>
    <hyperlink ref="BA242" r:id="rId456"/>
    <hyperlink ref="BA520" r:id="rId457" display="http://www.earthquakes.bgs.ac.uk/publications/annual_reports/1998_9th_annual_report.pdf, "/>
    <hyperlink ref="BA5" r:id="rId458"/>
    <hyperlink ref="BA69" r:id="rId459"/>
    <hyperlink ref="BA400" r:id="rId460" display="https://newspaperarchive.com/dixon-telegraph-nov-20-1989-p-2/"/>
    <hyperlink ref="BA252" r:id="rId461"/>
    <hyperlink ref="BA22" r:id="rId462"/>
    <hyperlink ref="BA334" r:id="rId463" display="https://www.ngdc.noaa.gov/nndc/struts/results?eq_0=5093&amp;t=101650&amp;s=13&amp;d=22,26,13,12&amp;nd=display"/>
    <hyperlink ref="BA138" r:id="rId464"/>
    <hyperlink ref="BA561" r:id="rId465" display="http://www.ifrc.org/docs/appeals/RPTS98/IR001A.PDF"/>
    <hyperlink ref="BA23" r:id="rId466"/>
    <hyperlink ref="BA413" r:id="rId467" display="https://www.igepn.edu.ec/servicios/noticias/466-sismo-de-pomasqu%C3%AD-10-de-agosto-de-1990"/>
    <hyperlink ref="BA170" r:id="rId468"/>
    <hyperlink ref="BA271" r:id="rId469" location="v=onepage&amp;q=Tissemsilt%20earthquake%20november%201982%20dead%20injured%20damage&amp;f=false" display="https://books.google.de/books?id=xMJRAQAAMAAJ&amp;pg=RA5-PA123&amp;lpg=RA5-PA123&amp;dq=Tissemsilt+earthquake+november+1982+dead+injured+damage&amp;source=bl&amp;ots=Z2yjNV-bOb&amp;sig=FtDx6LlPlVTPfjgffQ2g_z5RX4A&amp;hl=en&amp;sa=X&amp;ved=2ahUKEwiWr9anzK7eAhXDFSwKHQuECUMQ6AEwEnoECAgQAQ#v=onepage&amp;q=Tissemsilt%20earthquake%20november%201982%20dead%20injured%20damage&amp;f=false"/>
    <hyperlink ref="BA304" r:id="rId470" display="https://www.ngdc.noaa.gov/nndc/struts/results?eq_0=5047&amp;t=101650&amp;s=13&amp;d=22,26,13,12&amp;nd=display"/>
    <hyperlink ref="BA307" r:id="rId471"/>
    <hyperlink ref="BA467" r:id="rId472"/>
    <hyperlink ref="BA123" r:id="rId473"/>
    <hyperlink ref="BA184" r:id="rId474" display="https://www.annalsofgeophysics.eu/index.php/annals/article/view/4741/4805"/>
    <hyperlink ref="BA664" r:id="rId475"/>
    <hyperlink ref="BA459" r:id="rId476"/>
    <hyperlink ref="BA61" r:id="rId477"/>
    <hyperlink ref="BA120" r:id="rId478" display="https://www.ngdc.noaa.gov/nndc/struts/results?eq_0=8187&amp;t=101650&amp;s=13&amp;d=22,26,13,12&amp;nd=display"/>
    <hyperlink ref="BA178" r:id="rId479" display="https://www.ngdc.noaa.gov/nndc/struts/results?eq_0=4683&amp;t=101650&amp;s=13&amp;d=22,26,13,12&amp;nd=display"/>
    <hyperlink ref="BA598" r:id="rId480"/>
    <hyperlink ref="BA595" r:id="rId481"/>
    <hyperlink ref="BA588" r:id="rId482"/>
    <hyperlink ref="BA584" r:id="rId483"/>
    <hyperlink ref="BA526" r:id="rId484"/>
    <hyperlink ref="BA421" r:id="rId485" display="https://www.sciencedirect.com/science/article/pii/S1365160907000810"/>
    <hyperlink ref="BA396" r:id="rId486" display="https://agupubs.onlinelibrary.wiley.com/doi/epdf/10.1029/1999JB900092"/>
    <hyperlink ref="BA351" r:id="rId487"/>
    <hyperlink ref="BA250" r:id="rId488"/>
    <hyperlink ref="BA238" r:id="rId489"/>
    <hyperlink ref="BA217" r:id="rId490"/>
    <hyperlink ref="BA697" r:id="rId491" display="http://www.ifrc.org/docs/appeals/rpts03/kazakearth03a1.pdf"/>
    <hyperlink ref="BA70" r:id="rId492"/>
    <hyperlink ref="BA1636" r:id="rId493" display="https://www.cambridge.org/core/services/aop-cambridge-core/content/view/49905E6F5CFE06537812F584718DF4EB/S1049023X17003296a.pdf/disaster_preparedness_and_social_media_experience_from_an_earthquake_in_hawassa_2016.pdf"/>
    <hyperlink ref="BA1107" r:id="rId494"/>
    <hyperlink ref="BA1301" r:id="rId495"/>
    <hyperlink ref="BA1850" r:id="rId496"/>
    <hyperlink ref="BA1851" r:id="rId497"/>
    <hyperlink ref="BA103" r:id="rId498"/>
    <hyperlink ref="BA1561" r:id="rId499" display="https://www.tvp.info/21930375/wstrzas-pod-ziemia-dramat-na-powierzchni-mieszkancy-rejonu-tapniecia-janiny-boja-sie-o-odszkodowania, "/>
    <hyperlink ref="BA1284" r:id="rId500"/>
    <hyperlink ref="BA1687" r:id="rId501"/>
    <hyperlink ref="BA1721" r:id="rId502"/>
    <hyperlink ref="BA1598" r:id="rId503"/>
    <hyperlink ref="BA1865" r:id="rId504"/>
    <hyperlink ref="BA1167" r:id="rId505"/>
    <hyperlink ref="BA1236" r:id="rId506"/>
    <hyperlink ref="BA1348" r:id="rId507" display="https://earthquake-report.com/2014/08/16/moderate-earthquake-eastern-sichuan-china-on-august-16-2014/"/>
    <hyperlink ref="BA1467" r:id="rId508"/>
    <hyperlink ref="BA1518" r:id="rId509"/>
    <hyperlink ref="BA1670" r:id="rId510"/>
    <hyperlink ref="BA1769" r:id="rId511"/>
    <hyperlink ref="BA134" r:id="rId512"/>
    <hyperlink ref="BA275" r:id="rId513"/>
    <hyperlink ref="BA575" r:id="rId514" display="http://wwww.novosti.co.rs/%D0%B2%D0%B5%D1%81%D1%82%D0%B8/%D0%BD%D0%B0%D1%81%D0%BB%D0%BE%D0%B2%D0%BD%D0%B0/%D1%85%D1%80%D0%BE%D0%BD%D0%B8%D0%BA%D0%B0.405.html:306225-Vanredno-stanje-u-Kraljevu, "/>
    <hyperlink ref="BA316" r:id="rId515"/>
    <hyperlink ref="BA353" r:id="rId516"/>
    <hyperlink ref="BA389" r:id="rId517" display="http://www.isc.ac.uk/cgi-bin/web-db-v4?event_id=411528&amp;out_format=IMS1.0&amp;request=COMPREHENSIVE"/>
    <hyperlink ref="BA1846" r:id="rId518"/>
    <hyperlink ref="BA1903" r:id="rId519"/>
    <hyperlink ref="BA973" r:id="rId520"/>
  </hyperlinks>
  <pageMargins left="0.7" right="0.7" top="0.75" bottom="0.75" header="0.3" footer="0.3"/>
  <pageSetup paperSize="9" orientation="portrait" r:id="rId521"/>
  <extLst>
    <ext xmlns:x14="http://schemas.microsoft.com/office/spreadsheetml/2009/9/main" uri="{78C0D931-6437-407d-A8EE-F0AAD7539E65}">
      <x14:conditionalFormattings>
        <x14:conditionalFormatting xmlns:xm="http://schemas.microsoft.com/office/excel/2006/main">
          <x14:cfRule type="dataBar" id="{C76A0354-C730-4524-BF5B-DECEA40990FB}">
            <x14:dataBar minLength="0" maxLength="100" gradient="0">
              <x14:cfvo type="autoMin"/>
              <x14:cfvo type="autoMax"/>
              <x14:negativeFillColor rgb="FFFF0000"/>
              <x14:axisColor rgb="FF000000"/>
            </x14:dataBar>
          </x14:cfRule>
          <xm:sqref>AE1901</xm:sqref>
        </x14:conditionalFormatting>
        <x14:conditionalFormatting xmlns:xm="http://schemas.microsoft.com/office/excel/2006/main">
          <x14:cfRule type="dataBar" id="{F9E2762E-7A58-4983-B403-36911EA54C7A}">
            <x14:dataBar minLength="0" maxLength="100" gradient="0">
              <x14:cfvo type="autoMin"/>
              <x14:cfvo type="autoMax"/>
              <x14:negativeFillColor rgb="FFFF0000"/>
              <x14:axisColor rgb="FF000000"/>
            </x14:dataBar>
          </x14:cfRule>
          <xm:sqref>AE1905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3"/>
  <sheetViews>
    <sheetView zoomScaleNormal="100" zoomScaleSheetLayoutView="85" workbookViewId="0">
      <pane xSplit="6" ySplit="1" topLeftCell="G2" activePane="bottomRight" state="frozen"/>
      <selection pane="topRight" activeCell="G1" sqref="G1"/>
      <selection pane="bottomLeft" activeCell="A2" sqref="A2"/>
      <selection pane="bottomRight" activeCell="G2" sqref="G2"/>
    </sheetView>
  </sheetViews>
  <sheetFormatPr defaultColWidth="8.77734375" defaultRowHeight="16.05" customHeight="1" x14ac:dyDescent="0.3"/>
  <cols>
    <col min="1" max="1" width="6.88671875" style="32" bestFit="1" customWidth="1"/>
    <col min="2" max="2" width="24.77734375" style="146" bestFit="1" customWidth="1"/>
    <col min="3" max="3" width="17.77734375" style="146" customWidth="1"/>
    <col min="4" max="4" width="19.33203125" style="146" customWidth="1"/>
    <col min="5" max="5" width="11.6640625" style="32" bestFit="1" customWidth="1"/>
    <col min="6" max="6" width="11.88671875" style="32" bestFit="1" customWidth="1"/>
    <col min="7" max="7" width="15.44140625" style="32" bestFit="1" customWidth="1"/>
    <col min="8" max="8" width="15.6640625" style="32" bestFit="1" customWidth="1"/>
    <col min="9" max="9" width="15.44140625" style="32" bestFit="1" customWidth="1"/>
    <col min="10" max="10" width="10.77734375" style="32" bestFit="1" customWidth="1"/>
    <col min="11" max="11" width="12.21875" style="32" bestFit="1" customWidth="1"/>
    <col min="12" max="12" width="13.44140625" style="32" bestFit="1" customWidth="1"/>
    <col min="13" max="13" width="7" style="32" bestFit="1" customWidth="1"/>
    <col min="14" max="14" width="11" style="32" bestFit="1" customWidth="1"/>
    <col min="15" max="15" width="6.33203125" style="32" bestFit="1" customWidth="1"/>
    <col min="16" max="16" width="6.44140625" style="32" bestFit="1" customWidth="1"/>
    <col min="17" max="17" width="6.33203125" style="32" bestFit="1" customWidth="1"/>
    <col min="18" max="18" width="8.6640625" style="32" bestFit="1" customWidth="1"/>
    <col min="19" max="19" width="24.21875" style="146" customWidth="1"/>
    <col min="20" max="20" width="23" style="32" customWidth="1"/>
    <col min="21" max="21" width="14.5546875" style="146" customWidth="1"/>
    <col min="22" max="22" width="18.6640625" style="149" customWidth="1"/>
    <col min="23" max="23" width="16.77734375" style="149" customWidth="1"/>
    <col min="24" max="24" width="13.33203125" style="32" customWidth="1"/>
    <col min="25" max="25" width="19.21875" style="32" customWidth="1"/>
    <col min="26" max="26" width="10.88671875" style="32" customWidth="1"/>
    <col min="27" max="27" width="12" style="32" customWidth="1"/>
    <col min="28" max="28" width="12.21875" style="149" customWidth="1"/>
    <col min="29" max="29" width="25.109375" style="146" customWidth="1"/>
    <col min="30" max="30" width="24.77734375" style="32" customWidth="1"/>
    <col min="31" max="31" width="21.6640625" style="32" customWidth="1"/>
    <col min="32" max="32" width="24.21875" style="32" customWidth="1"/>
    <col min="33" max="33" width="23.77734375" style="32" customWidth="1"/>
    <col min="34" max="34" width="12.5546875" style="32" customWidth="1"/>
    <col min="35" max="35" width="14.21875" style="32" customWidth="1"/>
    <col min="36" max="36" width="17.33203125" style="32" customWidth="1"/>
    <col min="37" max="37" width="16.88671875" style="146" customWidth="1"/>
    <col min="38" max="38" width="22.5546875" style="146" customWidth="1"/>
    <col min="39" max="39" width="15.33203125" style="32" bestFit="1" customWidth="1"/>
    <col min="40" max="40" width="15.77734375" style="32" bestFit="1" customWidth="1"/>
    <col min="41" max="41" width="17.5546875" style="32" bestFit="1" customWidth="1"/>
    <col min="42" max="42" width="18.33203125" style="32" bestFit="1" customWidth="1"/>
    <col min="43" max="43" width="17.88671875" style="32" bestFit="1" customWidth="1"/>
    <col min="44" max="44" width="11.5546875" style="32" bestFit="1" customWidth="1"/>
    <col min="45" max="45" width="8.21875" style="32" bestFit="1" customWidth="1"/>
    <col min="46" max="46" width="7" style="32" bestFit="1" customWidth="1"/>
    <col min="47" max="47" width="8.88671875" style="32" bestFit="1" customWidth="1"/>
    <col min="48" max="48" width="10.5546875" style="32" bestFit="1" customWidth="1"/>
    <col min="49" max="49" width="6.33203125" style="32" bestFit="1" customWidth="1"/>
    <col min="50" max="50" width="6.5546875" style="32" bestFit="1" customWidth="1"/>
    <col min="51" max="51" width="20.109375" style="32" bestFit="1" customWidth="1"/>
    <col min="52" max="52" width="9.44140625" style="32" customWidth="1"/>
    <col min="53" max="53" width="27.21875" style="49" customWidth="1"/>
    <col min="54" max="16384" width="8.77734375" style="49"/>
  </cols>
  <sheetData>
    <row r="1" spans="1:53" s="55" customFormat="1" ht="16.05" customHeight="1" x14ac:dyDescent="0.3">
      <c r="A1" s="54" t="s">
        <v>6</v>
      </c>
      <c r="B1" s="54" t="s">
        <v>7</v>
      </c>
      <c r="C1" s="54" t="s">
        <v>8</v>
      </c>
      <c r="D1" s="54" t="s">
        <v>9</v>
      </c>
      <c r="E1" s="54" t="s">
        <v>6245</v>
      </c>
      <c r="F1" s="54" t="s">
        <v>6246</v>
      </c>
      <c r="G1" s="54" t="s">
        <v>6247</v>
      </c>
      <c r="H1" s="54" t="s">
        <v>6248</v>
      </c>
      <c r="I1" s="54" t="s">
        <v>6249</v>
      </c>
      <c r="J1" s="54" t="s">
        <v>10</v>
      </c>
      <c r="K1" s="54" t="s">
        <v>11</v>
      </c>
      <c r="L1" s="54" t="s">
        <v>12</v>
      </c>
      <c r="M1" s="54" t="s">
        <v>13</v>
      </c>
      <c r="N1" s="54" t="s">
        <v>14</v>
      </c>
      <c r="O1" s="54" t="s">
        <v>15</v>
      </c>
      <c r="P1" s="54" t="s">
        <v>16</v>
      </c>
      <c r="Q1" s="54" t="s">
        <v>17</v>
      </c>
      <c r="R1" s="54" t="s">
        <v>18</v>
      </c>
      <c r="S1" s="54" t="s">
        <v>5108</v>
      </c>
      <c r="T1" s="54" t="s">
        <v>19</v>
      </c>
      <c r="U1" s="54" t="s">
        <v>20</v>
      </c>
      <c r="V1" s="54" t="s">
        <v>21</v>
      </c>
      <c r="W1" s="54" t="s">
        <v>22</v>
      </c>
      <c r="X1" s="54" t="s">
        <v>23</v>
      </c>
      <c r="Y1" s="54" t="s">
        <v>24</v>
      </c>
      <c r="Z1" s="54" t="s">
        <v>25</v>
      </c>
      <c r="AA1" s="54" t="s">
        <v>26</v>
      </c>
      <c r="AB1" s="54" t="s">
        <v>27</v>
      </c>
      <c r="AC1" s="54" t="s">
        <v>28</v>
      </c>
      <c r="AD1" s="54" t="s">
        <v>29</v>
      </c>
      <c r="AE1" s="54" t="s">
        <v>30</v>
      </c>
      <c r="AF1" s="54" t="s">
        <v>31</v>
      </c>
      <c r="AG1" s="54" t="s">
        <v>32</v>
      </c>
      <c r="AH1" s="54" t="s">
        <v>33</v>
      </c>
      <c r="AI1" s="54" t="s">
        <v>34</v>
      </c>
      <c r="AJ1" s="54" t="s">
        <v>41</v>
      </c>
      <c r="AK1" s="54" t="s">
        <v>42</v>
      </c>
      <c r="AL1" s="54" t="s">
        <v>44</v>
      </c>
      <c r="AM1" s="54" t="s">
        <v>45</v>
      </c>
      <c r="AN1" s="54" t="s">
        <v>46</v>
      </c>
      <c r="AO1" s="54" t="s">
        <v>47</v>
      </c>
      <c r="AP1" s="54" t="s">
        <v>48</v>
      </c>
      <c r="AQ1" s="54" t="s">
        <v>49</v>
      </c>
      <c r="AR1" s="54" t="s">
        <v>50</v>
      </c>
      <c r="AS1" s="54" t="s">
        <v>35</v>
      </c>
      <c r="AT1" s="54" t="s">
        <v>6581</v>
      </c>
      <c r="AU1" s="54" t="s">
        <v>36</v>
      </c>
      <c r="AV1" s="54" t="s">
        <v>37</v>
      </c>
      <c r="AW1" s="54" t="s">
        <v>38</v>
      </c>
      <c r="AX1" s="54" t="s">
        <v>39</v>
      </c>
      <c r="AY1" s="54" t="s">
        <v>6325</v>
      </c>
      <c r="AZ1" s="54" t="s">
        <v>40</v>
      </c>
      <c r="BA1" s="54" t="s">
        <v>6603</v>
      </c>
    </row>
    <row r="2" spans="1:53" ht="16.05" customHeight="1" x14ac:dyDescent="0.3">
      <c r="A2" s="23">
        <v>1968</v>
      </c>
      <c r="B2" s="27" t="s">
        <v>148</v>
      </c>
      <c r="C2" s="27" t="s">
        <v>191</v>
      </c>
      <c r="D2" s="27" t="s">
        <v>381</v>
      </c>
      <c r="E2" s="28">
        <v>25034</v>
      </c>
      <c r="F2" s="40">
        <v>0.77305555555555561</v>
      </c>
      <c r="G2" s="28">
        <v>25034</v>
      </c>
      <c r="H2" s="40">
        <v>0.5230555555555555</v>
      </c>
      <c r="I2" s="34" t="s">
        <v>6250</v>
      </c>
      <c r="J2" s="35">
        <v>39.9</v>
      </c>
      <c r="K2" s="35">
        <v>-104.8</v>
      </c>
      <c r="L2" s="42">
        <v>5</v>
      </c>
      <c r="M2" s="35">
        <v>3.3</v>
      </c>
      <c r="N2" s="35"/>
      <c r="O2" s="44">
        <v>3.3</v>
      </c>
      <c r="P2" s="44"/>
      <c r="Q2" s="44"/>
      <c r="R2" s="44"/>
      <c r="S2" s="67" t="s">
        <v>6148</v>
      </c>
      <c r="T2" s="23"/>
      <c r="U2" s="27" t="s">
        <v>193</v>
      </c>
      <c r="V2" s="46"/>
      <c r="W2" s="47"/>
      <c r="X2" s="23"/>
      <c r="Y2" s="23"/>
      <c r="Z2" s="23"/>
      <c r="AA2" s="23"/>
      <c r="AB2" s="47"/>
      <c r="AC2" s="27"/>
      <c r="AD2" s="23" t="s">
        <v>420</v>
      </c>
      <c r="AE2" s="23"/>
      <c r="AF2" s="66"/>
      <c r="AG2" s="23"/>
      <c r="AH2" s="23"/>
      <c r="AI2" s="23"/>
      <c r="AJ2" s="23" t="s">
        <v>344</v>
      </c>
      <c r="AK2" s="27"/>
      <c r="AL2" s="27" t="s">
        <v>462</v>
      </c>
      <c r="AM2" s="23"/>
      <c r="AN2" s="23"/>
      <c r="AO2" s="23"/>
      <c r="AP2" s="23"/>
      <c r="AQ2" s="23"/>
      <c r="AR2" s="23"/>
      <c r="AS2" s="23" t="s">
        <v>128</v>
      </c>
      <c r="AT2" s="23" t="s">
        <v>128</v>
      </c>
      <c r="AU2" s="23" t="s">
        <v>128</v>
      </c>
      <c r="AV2" s="23" t="s">
        <v>128</v>
      </c>
      <c r="AW2" s="23" t="s">
        <v>128</v>
      </c>
      <c r="AX2" s="23" t="s">
        <v>128</v>
      </c>
      <c r="AY2" s="23"/>
      <c r="AZ2" s="23" t="s">
        <v>461</v>
      </c>
      <c r="BA2" s="65" t="s">
        <v>345</v>
      </c>
    </row>
    <row r="3" spans="1:53" ht="16.05" customHeight="1" x14ac:dyDescent="0.3">
      <c r="A3" s="29">
        <v>1986</v>
      </c>
      <c r="B3" s="64" t="s">
        <v>159</v>
      </c>
      <c r="C3" s="64" t="s">
        <v>694</v>
      </c>
      <c r="D3" s="64" t="s">
        <v>5488</v>
      </c>
      <c r="E3" s="70">
        <v>31616</v>
      </c>
      <c r="F3" s="150">
        <v>0.16219907407407408</v>
      </c>
      <c r="G3" s="70">
        <v>31616</v>
      </c>
      <c r="H3" s="150">
        <v>0.24553240740740742</v>
      </c>
      <c r="I3" s="34" t="s">
        <v>6250</v>
      </c>
      <c r="J3" s="29">
        <v>43.279000000000003</v>
      </c>
      <c r="K3" s="29">
        <v>20.945</v>
      </c>
      <c r="L3" s="29">
        <v>10</v>
      </c>
      <c r="M3" s="43">
        <v>2.93</v>
      </c>
      <c r="N3" s="73"/>
      <c r="O3" s="74">
        <v>3.6</v>
      </c>
      <c r="P3" s="74">
        <v>3.1</v>
      </c>
      <c r="Q3" s="74"/>
      <c r="R3" s="74"/>
      <c r="S3" s="64" t="s">
        <v>5110</v>
      </c>
      <c r="T3" s="29"/>
      <c r="U3" s="64"/>
      <c r="V3" s="151"/>
      <c r="W3" s="64"/>
      <c r="X3" s="64"/>
      <c r="Y3" s="64"/>
      <c r="Z3" s="75"/>
      <c r="AA3" s="64"/>
      <c r="AB3" s="64"/>
      <c r="AC3" s="78"/>
      <c r="AD3" s="29"/>
      <c r="AE3" s="26" t="s">
        <v>232</v>
      </c>
      <c r="AF3" s="152"/>
      <c r="AG3" s="29" t="s">
        <v>129</v>
      </c>
      <c r="AH3" s="29"/>
      <c r="AI3" s="29"/>
      <c r="AJ3" s="26" t="s">
        <v>43</v>
      </c>
      <c r="AK3" s="78"/>
      <c r="AL3" s="78"/>
      <c r="AM3" s="78"/>
      <c r="AN3" s="78"/>
      <c r="AO3" s="78"/>
      <c r="AP3" s="78"/>
      <c r="AQ3" s="78"/>
      <c r="AR3" s="78"/>
      <c r="AS3" s="29" t="s">
        <v>128</v>
      </c>
      <c r="AT3" s="29" t="s">
        <v>128</v>
      </c>
      <c r="AU3" s="29" t="s">
        <v>128</v>
      </c>
      <c r="AV3" s="29" t="s">
        <v>128</v>
      </c>
      <c r="AW3" s="29" t="s">
        <v>129</v>
      </c>
      <c r="AX3" s="29" t="s">
        <v>128</v>
      </c>
      <c r="AY3" s="29"/>
      <c r="AZ3" s="29" t="s">
        <v>5489</v>
      </c>
      <c r="BA3" s="41" t="s">
        <v>5490</v>
      </c>
    </row>
    <row r="4" spans="1:53" ht="16.05" customHeight="1" x14ac:dyDescent="0.3">
      <c r="A4" s="23">
        <v>1990</v>
      </c>
      <c r="B4" s="27" t="s">
        <v>130</v>
      </c>
      <c r="C4" s="27" t="s">
        <v>131</v>
      </c>
      <c r="D4" s="27" t="s">
        <v>673</v>
      </c>
      <c r="E4" s="28">
        <v>32931</v>
      </c>
      <c r="F4" s="40">
        <v>0.13958333333333334</v>
      </c>
      <c r="G4" s="28">
        <v>32931</v>
      </c>
      <c r="H4" s="40">
        <v>0.47291666666666665</v>
      </c>
      <c r="I4" s="34" t="s">
        <v>6250</v>
      </c>
      <c r="J4" s="35">
        <v>41.88</v>
      </c>
      <c r="K4" s="35">
        <v>120.6</v>
      </c>
      <c r="L4" s="42">
        <v>0</v>
      </c>
      <c r="M4" s="35">
        <v>3.6</v>
      </c>
      <c r="N4" s="35"/>
      <c r="O4" s="44">
        <v>3.6</v>
      </c>
      <c r="P4" s="44"/>
      <c r="Q4" s="44"/>
      <c r="R4" s="44"/>
      <c r="S4" s="67" t="s">
        <v>6087</v>
      </c>
      <c r="T4" s="23"/>
      <c r="U4" s="27" t="s">
        <v>193</v>
      </c>
      <c r="V4" s="46"/>
      <c r="W4" s="47"/>
      <c r="X4" s="23"/>
      <c r="Y4" s="23"/>
      <c r="Z4" s="23"/>
      <c r="AA4" s="23"/>
      <c r="AB4" s="47"/>
      <c r="AC4" s="27"/>
      <c r="AD4" s="23" t="s">
        <v>232</v>
      </c>
      <c r="AE4" s="23"/>
      <c r="AF4" s="23"/>
      <c r="AG4" s="23"/>
      <c r="AH4" s="23"/>
      <c r="AI4" s="23"/>
      <c r="AJ4" s="23" t="s">
        <v>664</v>
      </c>
      <c r="AK4" s="27"/>
      <c r="AL4" s="27" t="s">
        <v>6149</v>
      </c>
      <c r="AM4" s="23"/>
      <c r="AN4" s="23"/>
      <c r="AO4" s="23"/>
      <c r="AP4" s="23"/>
      <c r="AQ4" s="23"/>
      <c r="AR4" s="23"/>
      <c r="AS4" s="23" t="s">
        <v>128</v>
      </c>
      <c r="AT4" s="23" t="s">
        <v>128</v>
      </c>
      <c r="AU4" s="23" t="s">
        <v>128</v>
      </c>
      <c r="AV4" s="23" t="s">
        <v>128</v>
      </c>
      <c r="AW4" s="23" t="s">
        <v>128</v>
      </c>
      <c r="AX4" s="23" t="s">
        <v>128</v>
      </c>
      <c r="AY4" s="23"/>
      <c r="AZ4" s="23" t="s">
        <v>1273</v>
      </c>
      <c r="BA4" s="45" t="s">
        <v>675</v>
      </c>
    </row>
    <row r="5" spans="1:53" ht="16.05" customHeight="1" x14ac:dyDescent="0.3">
      <c r="A5" s="23">
        <v>1999</v>
      </c>
      <c r="B5" s="27" t="s">
        <v>153</v>
      </c>
      <c r="C5" s="27" t="s">
        <v>154</v>
      </c>
      <c r="D5" s="27" t="s">
        <v>1765</v>
      </c>
      <c r="E5" s="28">
        <v>36171</v>
      </c>
      <c r="F5" s="40">
        <v>0.1504050925925926</v>
      </c>
      <c r="G5" s="28">
        <v>36171</v>
      </c>
      <c r="H5" s="40">
        <v>0.19207175925925926</v>
      </c>
      <c r="I5" s="34" t="s">
        <v>6250</v>
      </c>
      <c r="J5" s="35">
        <v>45.076000000000001</v>
      </c>
      <c r="K5" s="35">
        <v>5.6120000000000001</v>
      </c>
      <c r="L5" s="42">
        <v>10</v>
      </c>
      <c r="M5" s="43">
        <v>3.7</v>
      </c>
      <c r="N5" s="35"/>
      <c r="O5" s="44">
        <v>4.2</v>
      </c>
      <c r="P5" s="44">
        <v>4.0999999999999996</v>
      </c>
      <c r="Q5" s="44"/>
      <c r="R5" s="44"/>
      <c r="S5" s="67" t="s">
        <v>6142</v>
      </c>
      <c r="T5" s="23" t="s">
        <v>1766</v>
      </c>
      <c r="U5" s="27"/>
      <c r="V5" s="46"/>
      <c r="W5" s="47"/>
      <c r="X5" s="23"/>
      <c r="Y5" s="23"/>
      <c r="Z5" s="23"/>
      <c r="AA5" s="23"/>
      <c r="AB5" s="47"/>
      <c r="AC5" s="27"/>
      <c r="AD5" s="23" t="s">
        <v>232</v>
      </c>
      <c r="AE5" s="23"/>
      <c r="AF5" s="66"/>
      <c r="AG5" s="23"/>
      <c r="AH5" s="23"/>
      <c r="AI5" s="23"/>
      <c r="AJ5" s="23" t="s">
        <v>43</v>
      </c>
      <c r="AK5" s="27"/>
      <c r="AL5" s="27" t="s">
        <v>6157</v>
      </c>
      <c r="AM5" s="23"/>
      <c r="AN5" s="23"/>
      <c r="AO5" s="23"/>
      <c r="AP5" s="23"/>
      <c r="AQ5" s="23"/>
      <c r="AR5" s="23"/>
      <c r="AS5" s="26" t="s">
        <v>128</v>
      </c>
      <c r="AT5" s="23" t="s">
        <v>128</v>
      </c>
      <c r="AU5" s="26" t="s">
        <v>128</v>
      </c>
      <c r="AV5" s="23" t="s">
        <v>128</v>
      </c>
      <c r="AW5" s="23" t="s">
        <v>128</v>
      </c>
      <c r="AX5" s="23" t="s">
        <v>128</v>
      </c>
      <c r="AY5" s="23"/>
      <c r="AZ5" s="23" t="s">
        <v>1767</v>
      </c>
      <c r="BA5" s="65" t="s">
        <v>1768</v>
      </c>
    </row>
    <row r="6" spans="1:53" ht="16.05" customHeight="1" x14ac:dyDescent="0.3">
      <c r="A6" s="23">
        <v>1999</v>
      </c>
      <c r="B6" s="27" t="s">
        <v>294</v>
      </c>
      <c r="C6" s="27" t="s">
        <v>295</v>
      </c>
      <c r="D6" s="27" t="s">
        <v>1782</v>
      </c>
      <c r="E6" s="28">
        <v>36236</v>
      </c>
      <c r="F6" s="40">
        <v>8.2060185185185194E-2</v>
      </c>
      <c r="G6" s="28">
        <v>36236</v>
      </c>
      <c r="H6" s="40">
        <v>0.54039351851851858</v>
      </c>
      <c r="I6" s="34" t="s">
        <v>6250</v>
      </c>
      <c r="J6" s="35">
        <v>-34.186</v>
      </c>
      <c r="K6" s="35">
        <v>150.63499999999999</v>
      </c>
      <c r="L6" s="42">
        <v>10</v>
      </c>
      <c r="M6" s="43">
        <v>3.75</v>
      </c>
      <c r="N6" s="35"/>
      <c r="O6" s="44">
        <v>4.8</v>
      </c>
      <c r="P6" s="44">
        <v>4.3</v>
      </c>
      <c r="Q6" s="44">
        <v>3.8</v>
      </c>
      <c r="R6" s="44"/>
      <c r="S6" s="27" t="s">
        <v>5110</v>
      </c>
      <c r="T6" s="23"/>
      <c r="U6" s="27"/>
      <c r="V6" s="46"/>
      <c r="W6" s="47"/>
      <c r="X6" s="23">
        <v>0</v>
      </c>
      <c r="Y6" s="23">
        <v>0</v>
      </c>
      <c r="Z6" s="23">
        <v>0</v>
      </c>
      <c r="AA6" s="23">
        <v>0</v>
      </c>
      <c r="AB6" s="47">
        <v>0</v>
      </c>
      <c r="AC6" s="27"/>
      <c r="AD6" s="23" t="s">
        <v>470</v>
      </c>
      <c r="AE6" s="23"/>
      <c r="AF6" s="66"/>
      <c r="AG6" s="23" t="s">
        <v>129</v>
      </c>
      <c r="AH6" s="23"/>
      <c r="AI6" s="23"/>
      <c r="AJ6" s="23" t="s">
        <v>43</v>
      </c>
      <c r="AK6" s="27" t="s">
        <v>100</v>
      </c>
      <c r="AL6" s="24" t="s">
        <v>5990</v>
      </c>
      <c r="AM6" s="23"/>
      <c r="AN6" s="23"/>
      <c r="AO6" s="23"/>
      <c r="AP6" s="23"/>
      <c r="AQ6" s="23"/>
      <c r="AR6" s="23"/>
      <c r="AS6" s="23" t="s">
        <v>128</v>
      </c>
      <c r="AT6" s="23" t="s">
        <v>128</v>
      </c>
      <c r="AU6" s="23" t="s">
        <v>128</v>
      </c>
      <c r="AV6" s="23" t="s">
        <v>128</v>
      </c>
      <c r="AW6" s="23" t="s">
        <v>129</v>
      </c>
      <c r="AX6" s="23" t="s">
        <v>128</v>
      </c>
      <c r="AY6" s="23"/>
      <c r="AZ6" s="23" t="s">
        <v>1783</v>
      </c>
      <c r="BA6" s="45" t="s">
        <v>1784</v>
      </c>
    </row>
    <row r="7" spans="1:53" ht="16.05" customHeight="1" x14ac:dyDescent="0.3">
      <c r="A7" s="23">
        <v>2000</v>
      </c>
      <c r="B7" s="27" t="s">
        <v>148</v>
      </c>
      <c r="C7" s="27" t="s">
        <v>191</v>
      </c>
      <c r="D7" s="27" t="s">
        <v>1917</v>
      </c>
      <c r="E7" s="28">
        <v>36755</v>
      </c>
      <c r="F7" s="40">
        <v>4.7280092592592589E-2</v>
      </c>
      <c r="G7" s="28">
        <v>36754</v>
      </c>
      <c r="H7" s="40">
        <v>0.83894675925925932</v>
      </c>
      <c r="I7" s="34" t="s">
        <v>6250</v>
      </c>
      <c r="J7" s="35">
        <v>35.39</v>
      </c>
      <c r="K7" s="35">
        <v>-101.81399999999999</v>
      </c>
      <c r="L7" s="42">
        <v>5</v>
      </c>
      <c r="M7" s="43">
        <v>3.44</v>
      </c>
      <c r="N7" s="35"/>
      <c r="O7" s="44">
        <v>3.8</v>
      </c>
      <c r="P7" s="44">
        <v>3.9</v>
      </c>
      <c r="Q7" s="44"/>
      <c r="R7" s="44"/>
      <c r="S7" s="24" t="s">
        <v>5110</v>
      </c>
      <c r="T7" s="23" t="s">
        <v>497</v>
      </c>
      <c r="U7" s="27" t="s">
        <v>193</v>
      </c>
      <c r="V7" s="46"/>
      <c r="W7" s="47"/>
      <c r="X7" s="23"/>
      <c r="Y7" s="23"/>
      <c r="Z7" s="23"/>
      <c r="AA7" s="23"/>
      <c r="AB7" s="47"/>
      <c r="AC7" s="27"/>
      <c r="AD7" s="23" t="s">
        <v>420</v>
      </c>
      <c r="AE7" s="23"/>
      <c r="AF7" s="23"/>
      <c r="AG7" s="23" t="s">
        <v>129</v>
      </c>
      <c r="AH7" s="23"/>
      <c r="AI7" s="23"/>
      <c r="AJ7" s="23" t="s">
        <v>311</v>
      </c>
      <c r="AK7" s="27" t="s">
        <v>102</v>
      </c>
      <c r="AL7" s="27" t="s">
        <v>5989</v>
      </c>
      <c r="AM7" s="23"/>
      <c r="AN7" s="23"/>
      <c r="AO7" s="23"/>
      <c r="AP7" s="23"/>
      <c r="AQ7" s="23"/>
      <c r="AR7" s="23"/>
      <c r="AS7" s="23" t="s">
        <v>128</v>
      </c>
      <c r="AT7" s="23" t="s">
        <v>128</v>
      </c>
      <c r="AU7" s="23" t="s">
        <v>128</v>
      </c>
      <c r="AV7" s="23" t="s">
        <v>128</v>
      </c>
      <c r="AW7" s="23" t="s">
        <v>128</v>
      </c>
      <c r="AX7" s="23" t="s">
        <v>128</v>
      </c>
      <c r="AY7" s="23"/>
      <c r="AZ7" s="23" t="s">
        <v>1918</v>
      </c>
      <c r="BA7" s="65" t="s">
        <v>1919</v>
      </c>
    </row>
    <row r="8" spans="1:53" ht="16.05" customHeight="1" x14ac:dyDescent="0.3">
      <c r="A8" s="23">
        <v>2000</v>
      </c>
      <c r="B8" s="24" t="s">
        <v>294</v>
      </c>
      <c r="C8" s="24" t="s">
        <v>295</v>
      </c>
      <c r="D8" s="24" t="s">
        <v>5222</v>
      </c>
      <c r="E8" s="25">
        <v>36767</v>
      </c>
      <c r="F8" s="34">
        <v>0.50407407407407401</v>
      </c>
      <c r="G8" s="25">
        <v>36767</v>
      </c>
      <c r="H8" s="34">
        <v>0.96240740740740749</v>
      </c>
      <c r="I8" s="34" t="s">
        <v>6250</v>
      </c>
      <c r="J8" s="43">
        <v>-38.414999999999999</v>
      </c>
      <c r="K8" s="43">
        <v>146.29</v>
      </c>
      <c r="L8" s="56">
        <v>18</v>
      </c>
      <c r="M8" s="43">
        <v>3.87</v>
      </c>
      <c r="N8" s="43"/>
      <c r="O8" s="57">
        <v>5</v>
      </c>
      <c r="P8" s="57">
        <v>3.7</v>
      </c>
      <c r="Q8" s="57"/>
      <c r="R8" s="57"/>
      <c r="S8" s="24" t="s">
        <v>5110</v>
      </c>
      <c r="T8" s="26" t="s">
        <v>497</v>
      </c>
      <c r="U8" s="24"/>
      <c r="V8" s="46"/>
      <c r="W8" s="58"/>
      <c r="X8" s="26"/>
      <c r="Y8" s="26"/>
      <c r="Z8" s="26"/>
      <c r="AA8" s="26"/>
      <c r="AB8" s="58"/>
      <c r="AC8" s="24"/>
      <c r="AD8" s="26" t="s">
        <v>420</v>
      </c>
      <c r="AE8" s="26"/>
      <c r="AF8" s="59"/>
      <c r="AG8" s="26"/>
      <c r="AH8" s="26"/>
      <c r="AI8" s="26"/>
      <c r="AJ8" s="26" t="s">
        <v>43</v>
      </c>
      <c r="AK8" s="24"/>
      <c r="AL8" s="24" t="s">
        <v>5989</v>
      </c>
      <c r="AM8" s="26"/>
      <c r="AN8" s="26"/>
      <c r="AO8" s="26"/>
      <c r="AP8" s="26"/>
      <c r="AQ8" s="26"/>
      <c r="AR8" s="26"/>
      <c r="AS8" s="26" t="s">
        <v>128</v>
      </c>
      <c r="AT8" s="26" t="s">
        <v>129</v>
      </c>
      <c r="AU8" s="26" t="s">
        <v>128</v>
      </c>
      <c r="AV8" s="26" t="s">
        <v>128</v>
      </c>
      <c r="AW8" s="26" t="s">
        <v>128</v>
      </c>
      <c r="AX8" s="26" t="s">
        <v>128</v>
      </c>
      <c r="AY8" s="26"/>
      <c r="AZ8" s="26" t="s">
        <v>5223</v>
      </c>
      <c r="BA8" s="39" t="s">
        <v>5224</v>
      </c>
    </row>
    <row r="9" spans="1:53" ht="16.05" customHeight="1" x14ac:dyDescent="0.3">
      <c r="A9" s="23">
        <v>2001</v>
      </c>
      <c r="B9" s="27" t="s">
        <v>153</v>
      </c>
      <c r="C9" s="27" t="s">
        <v>154</v>
      </c>
      <c r="D9" s="27" t="s">
        <v>1991</v>
      </c>
      <c r="E9" s="28">
        <v>37063</v>
      </c>
      <c r="F9" s="40">
        <v>0.83038194444444446</v>
      </c>
      <c r="G9" s="28">
        <v>37063</v>
      </c>
      <c r="H9" s="40">
        <v>0.91371527777777783</v>
      </c>
      <c r="I9" s="34" t="s">
        <v>6250</v>
      </c>
      <c r="J9" s="35">
        <v>49.146999999999998</v>
      </c>
      <c r="K9" s="35">
        <v>6.87</v>
      </c>
      <c r="L9" s="42">
        <v>1</v>
      </c>
      <c r="M9" s="35">
        <v>3.2</v>
      </c>
      <c r="N9" s="35"/>
      <c r="O9" s="44">
        <v>4</v>
      </c>
      <c r="P9" s="44">
        <v>3.8</v>
      </c>
      <c r="Q9" s="44"/>
      <c r="R9" s="44"/>
      <c r="S9" s="27" t="s">
        <v>5274</v>
      </c>
      <c r="T9" s="23" t="s">
        <v>497</v>
      </c>
      <c r="U9" s="27" t="s">
        <v>193</v>
      </c>
      <c r="V9" s="46"/>
      <c r="W9" s="47"/>
      <c r="X9" s="23">
        <v>1</v>
      </c>
      <c r="Y9" s="26">
        <v>1</v>
      </c>
      <c r="Z9" s="23">
        <v>8</v>
      </c>
      <c r="AA9" s="23"/>
      <c r="AB9" s="47"/>
      <c r="AC9" s="27" t="s">
        <v>1992</v>
      </c>
      <c r="AD9" s="23" t="s">
        <v>232</v>
      </c>
      <c r="AE9" s="23"/>
      <c r="AF9" s="66"/>
      <c r="AG9" s="23"/>
      <c r="AH9" s="23"/>
      <c r="AI9" s="23"/>
      <c r="AJ9" s="23" t="s">
        <v>43</v>
      </c>
      <c r="AK9" s="27"/>
      <c r="AL9" s="27" t="s">
        <v>1994</v>
      </c>
      <c r="AM9" s="23"/>
      <c r="AN9" s="23"/>
      <c r="AO9" s="23"/>
      <c r="AP9" s="23"/>
      <c r="AQ9" s="23"/>
      <c r="AR9" s="23"/>
      <c r="AS9" s="23" t="s">
        <v>129</v>
      </c>
      <c r="AT9" s="23" t="s">
        <v>129</v>
      </c>
      <c r="AU9" s="23" t="s">
        <v>128</v>
      </c>
      <c r="AV9" s="23" t="s">
        <v>128</v>
      </c>
      <c r="AW9" s="23" t="s">
        <v>129</v>
      </c>
      <c r="AX9" s="23" t="s">
        <v>128</v>
      </c>
      <c r="AY9" s="23"/>
      <c r="AZ9" s="23" t="s">
        <v>1993</v>
      </c>
      <c r="BA9" s="65" t="s">
        <v>1995</v>
      </c>
    </row>
    <row r="10" spans="1:53" ht="16.05" customHeight="1" x14ac:dyDescent="0.3">
      <c r="A10" s="23">
        <v>2001</v>
      </c>
      <c r="B10" s="27" t="s">
        <v>153</v>
      </c>
      <c r="C10" s="27" t="s">
        <v>1274</v>
      </c>
      <c r="D10" s="27" t="s">
        <v>2030</v>
      </c>
      <c r="E10" s="28">
        <v>37192</v>
      </c>
      <c r="F10" s="40">
        <v>0.68431712962962965</v>
      </c>
      <c r="G10" s="28">
        <v>37192</v>
      </c>
      <c r="H10" s="40">
        <v>0.68431712962962965</v>
      </c>
      <c r="I10" s="34" t="s">
        <v>6250</v>
      </c>
      <c r="J10" s="35">
        <v>52.845999999999997</v>
      </c>
      <c r="K10" s="35">
        <v>-0.85599999999999998</v>
      </c>
      <c r="L10" s="42">
        <v>11.6</v>
      </c>
      <c r="M10" s="43">
        <v>3.7</v>
      </c>
      <c r="N10" s="43">
        <v>4.21</v>
      </c>
      <c r="O10" s="153">
        <f>IF(N10="",1,2)</f>
        <v>2</v>
      </c>
      <c r="P10" s="44">
        <v>4.0999999999999996</v>
      </c>
      <c r="Q10" s="44">
        <v>4.2</v>
      </c>
      <c r="R10" s="44"/>
      <c r="S10" s="27" t="s">
        <v>6166</v>
      </c>
      <c r="T10" s="23" t="s">
        <v>2031</v>
      </c>
      <c r="U10" s="27"/>
      <c r="V10" s="46"/>
      <c r="W10" s="47"/>
      <c r="X10" s="23">
        <v>0</v>
      </c>
      <c r="Y10" s="23">
        <v>0</v>
      </c>
      <c r="Z10" s="23">
        <v>0</v>
      </c>
      <c r="AA10" s="23"/>
      <c r="AB10" s="47"/>
      <c r="AC10" s="27"/>
      <c r="AD10" s="23" t="s">
        <v>2032</v>
      </c>
      <c r="AE10" s="23"/>
      <c r="AF10" s="66"/>
      <c r="AG10" s="23"/>
      <c r="AH10" s="23"/>
      <c r="AI10" s="23"/>
      <c r="AJ10" s="23" t="s">
        <v>43</v>
      </c>
      <c r="AK10" s="27" t="s">
        <v>100</v>
      </c>
      <c r="AL10" s="27"/>
      <c r="AM10" s="23"/>
      <c r="AN10" s="23"/>
      <c r="AO10" s="23"/>
      <c r="AP10" s="23"/>
      <c r="AQ10" s="23"/>
      <c r="AR10" s="23"/>
      <c r="AS10" s="23" t="s">
        <v>128</v>
      </c>
      <c r="AT10" s="23" t="s">
        <v>128</v>
      </c>
      <c r="AU10" s="23" t="s">
        <v>128</v>
      </c>
      <c r="AV10" s="23" t="s">
        <v>128</v>
      </c>
      <c r="AW10" s="23" t="s">
        <v>129</v>
      </c>
      <c r="AX10" s="23" t="s">
        <v>128</v>
      </c>
      <c r="AY10" s="23"/>
      <c r="AZ10" s="23" t="s">
        <v>2033</v>
      </c>
      <c r="BA10" s="65" t="s">
        <v>2034</v>
      </c>
    </row>
    <row r="11" spans="1:53" ht="16.05" customHeight="1" x14ac:dyDescent="0.3">
      <c r="A11" s="23">
        <v>2002</v>
      </c>
      <c r="B11" s="27" t="s">
        <v>153</v>
      </c>
      <c r="C11" s="27" t="s">
        <v>860</v>
      </c>
      <c r="D11" s="27" t="s">
        <v>2056</v>
      </c>
      <c r="E11" s="28">
        <v>37307</v>
      </c>
      <c r="F11" s="40">
        <v>0.47758101851851853</v>
      </c>
      <c r="G11" s="28">
        <v>37307</v>
      </c>
      <c r="H11" s="40">
        <v>0.51924768518518516</v>
      </c>
      <c r="I11" s="34" t="s">
        <v>6250</v>
      </c>
      <c r="J11" s="35">
        <v>51.561</v>
      </c>
      <c r="K11" s="35">
        <v>16.082000000000001</v>
      </c>
      <c r="L11" s="42">
        <v>1</v>
      </c>
      <c r="M11" s="35">
        <v>3.8</v>
      </c>
      <c r="N11" s="35"/>
      <c r="O11" s="44">
        <v>5</v>
      </c>
      <c r="P11" s="44">
        <v>4.9000000000000004</v>
      </c>
      <c r="Q11" s="44"/>
      <c r="R11" s="44"/>
      <c r="S11" s="27" t="s">
        <v>5274</v>
      </c>
      <c r="T11" s="23" t="s">
        <v>139</v>
      </c>
      <c r="U11" s="27" t="s">
        <v>193</v>
      </c>
      <c r="V11" s="46"/>
      <c r="W11" s="46"/>
      <c r="X11" s="23">
        <v>0</v>
      </c>
      <c r="Y11" s="23">
        <v>0</v>
      </c>
      <c r="Z11" s="23">
        <v>3</v>
      </c>
      <c r="AA11" s="23"/>
      <c r="AB11" s="47"/>
      <c r="AC11" s="27" t="s">
        <v>2057</v>
      </c>
      <c r="AD11" s="23" t="s">
        <v>420</v>
      </c>
      <c r="AE11" s="23"/>
      <c r="AF11" s="66"/>
      <c r="AG11" s="23"/>
      <c r="AH11" s="23"/>
      <c r="AI11" s="23"/>
      <c r="AJ11" s="23" t="s">
        <v>311</v>
      </c>
      <c r="AK11" s="27" t="s">
        <v>100</v>
      </c>
      <c r="AL11" s="27"/>
      <c r="AM11" s="23"/>
      <c r="AN11" s="23"/>
      <c r="AO11" s="23"/>
      <c r="AP11" s="23"/>
      <c r="AQ11" s="23"/>
      <c r="AR11" s="23"/>
      <c r="AS11" s="23" t="s">
        <v>129</v>
      </c>
      <c r="AT11" s="23" t="s">
        <v>129</v>
      </c>
      <c r="AU11" s="23" t="s">
        <v>128</v>
      </c>
      <c r="AV11" s="23" t="s">
        <v>128</v>
      </c>
      <c r="AW11" s="23" t="s">
        <v>129</v>
      </c>
      <c r="AX11" s="23" t="s">
        <v>128</v>
      </c>
      <c r="AY11" s="23"/>
      <c r="AZ11" s="23" t="s">
        <v>2058</v>
      </c>
      <c r="BA11" s="39" t="s">
        <v>6371</v>
      </c>
    </row>
    <row r="12" spans="1:53" ht="16.05" customHeight="1" x14ac:dyDescent="0.3">
      <c r="A12" s="23">
        <v>2005</v>
      </c>
      <c r="B12" s="27" t="s">
        <v>143</v>
      </c>
      <c r="C12" s="27" t="s">
        <v>661</v>
      </c>
      <c r="D12" s="27" t="s">
        <v>2456</v>
      </c>
      <c r="E12" s="28">
        <v>38482</v>
      </c>
      <c r="F12" s="40">
        <v>0.23533564814814814</v>
      </c>
      <c r="G12" s="28">
        <v>38482</v>
      </c>
      <c r="H12" s="40">
        <v>0.31866898148148148</v>
      </c>
      <c r="I12" s="34" t="s">
        <v>6250</v>
      </c>
      <c r="J12" s="35">
        <v>-26.364999999999998</v>
      </c>
      <c r="K12" s="35">
        <v>27.446999999999999</v>
      </c>
      <c r="L12" s="42">
        <v>2</v>
      </c>
      <c r="M12" s="35">
        <v>3.7</v>
      </c>
      <c r="N12" s="35"/>
      <c r="O12" s="44">
        <v>3.7</v>
      </c>
      <c r="P12" s="44"/>
      <c r="Q12" s="44"/>
      <c r="R12" s="44"/>
      <c r="S12" s="67" t="s">
        <v>6081</v>
      </c>
      <c r="T12" s="23"/>
      <c r="U12" s="27" t="s">
        <v>193</v>
      </c>
      <c r="V12" s="46"/>
      <c r="W12" s="47"/>
      <c r="X12" s="23">
        <v>5</v>
      </c>
      <c r="Y12" s="26">
        <v>5</v>
      </c>
      <c r="Z12" s="23">
        <v>0</v>
      </c>
      <c r="AA12" s="23"/>
      <c r="AB12" s="47"/>
      <c r="AC12" s="27" t="s">
        <v>1518</v>
      </c>
      <c r="AD12" s="23"/>
      <c r="AE12" s="23"/>
      <c r="AF12" s="66"/>
      <c r="AG12" s="23" t="s">
        <v>128</v>
      </c>
      <c r="AH12" s="23"/>
      <c r="AI12" s="23"/>
      <c r="AJ12" s="23" t="s">
        <v>404</v>
      </c>
      <c r="AK12" s="27"/>
      <c r="AL12" s="27" t="s">
        <v>2458</v>
      </c>
      <c r="AM12" s="23"/>
      <c r="AN12" s="23"/>
      <c r="AO12" s="23"/>
      <c r="AP12" s="23"/>
      <c r="AQ12" s="23"/>
      <c r="AR12" s="23"/>
      <c r="AS12" s="23" t="s">
        <v>128</v>
      </c>
      <c r="AT12" s="23" t="s">
        <v>128</v>
      </c>
      <c r="AU12" s="23" t="s">
        <v>128</v>
      </c>
      <c r="AV12" s="23" t="s">
        <v>128</v>
      </c>
      <c r="AW12" s="23" t="s">
        <v>128</v>
      </c>
      <c r="AX12" s="23" t="s">
        <v>128</v>
      </c>
      <c r="AY12" s="23"/>
      <c r="AZ12" s="23" t="s">
        <v>2457</v>
      </c>
      <c r="BA12" s="45" t="s">
        <v>2459</v>
      </c>
    </row>
    <row r="13" spans="1:53" ht="16.05" customHeight="1" x14ac:dyDescent="0.3">
      <c r="A13" s="23">
        <v>2006</v>
      </c>
      <c r="B13" s="27" t="s">
        <v>153</v>
      </c>
      <c r="C13" s="27" t="s">
        <v>154</v>
      </c>
      <c r="D13" s="27" t="s">
        <v>2601</v>
      </c>
      <c r="E13" s="28">
        <v>38953</v>
      </c>
      <c r="F13" s="40">
        <v>0.8340277777777777</v>
      </c>
      <c r="G13" s="28">
        <v>38953</v>
      </c>
      <c r="H13" s="40">
        <v>0.91736111111111107</v>
      </c>
      <c r="I13" s="34" t="s">
        <v>6250</v>
      </c>
      <c r="J13" s="35">
        <v>45.84</v>
      </c>
      <c r="K13" s="35">
        <v>-0.14000000000000001</v>
      </c>
      <c r="L13" s="42">
        <v>5</v>
      </c>
      <c r="M13" s="35">
        <v>2.9</v>
      </c>
      <c r="N13" s="43">
        <v>3.54</v>
      </c>
      <c r="O13" s="44">
        <v>4.3</v>
      </c>
      <c r="P13" s="44">
        <v>3.4</v>
      </c>
      <c r="Q13" s="44"/>
      <c r="R13" s="44"/>
      <c r="S13" s="27" t="s">
        <v>5994</v>
      </c>
      <c r="T13" s="23"/>
      <c r="U13" s="27"/>
      <c r="V13" s="47"/>
      <c r="W13" s="47"/>
      <c r="X13" s="23" t="s">
        <v>126</v>
      </c>
      <c r="Y13" s="23"/>
      <c r="Z13" s="23" t="s">
        <v>126</v>
      </c>
      <c r="AA13" s="23"/>
      <c r="AB13" s="47"/>
      <c r="AC13" s="27"/>
      <c r="AD13" s="50" t="s">
        <v>420</v>
      </c>
      <c r="AE13" s="23" t="s">
        <v>126</v>
      </c>
      <c r="AF13" s="66" t="s">
        <v>141</v>
      </c>
      <c r="AG13" s="23"/>
      <c r="AH13" s="23"/>
      <c r="AI13" s="23"/>
      <c r="AJ13" s="23" t="s">
        <v>43</v>
      </c>
      <c r="AK13" s="27"/>
      <c r="AL13" s="27" t="s">
        <v>5989</v>
      </c>
      <c r="AM13" s="23"/>
      <c r="AN13" s="23"/>
      <c r="AO13" s="23"/>
      <c r="AP13" s="23"/>
      <c r="AQ13" s="23" t="s">
        <v>129</v>
      </c>
      <c r="AR13" s="23"/>
      <c r="AS13" s="23" t="s">
        <v>128</v>
      </c>
      <c r="AT13" s="23" t="s">
        <v>128</v>
      </c>
      <c r="AU13" s="23" t="s">
        <v>129</v>
      </c>
      <c r="AV13" s="23" t="s">
        <v>128</v>
      </c>
      <c r="AW13" s="23" t="s">
        <v>129</v>
      </c>
      <c r="AX13" s="23" t="s">
        <v>128</v>
      </c>
      <c r="AY13" s="23"/>
      <c r="AZ13" s="23" t="s">
        <v>2602</v>
      </c>
      <c r="BA13" s="45" t="s">
        <v>5995</v>
      </c>
    </row>
    <row r="14" spans="1:53" ht="16.05" customHeight="1" x14ac:dyDescent="0.3">
      <c r="A14" s="23">
        <v>2006</v>
      </c>
      <c r="B14" s="27" t="s">
        <v>153</v>
      </c>
      <c r="C14" s="27" t="s">
        <v>1375</v>
      </c>
      <c r="D14" s="27" t="s">
        <v>2627</v>
      </c>
      <c r="E14" s="28">
        <v>39059</v>
      </c>
      <c r="F14" s="40">
        <v>0.70042824074074073</v>
      </c>
      <c r="G14" s="28">
        <v>39059</v>
      </c>
      <c r="H14" s="40">
        <v>0.74209490740740736</v>
      </c>
      <c r="I14" s="34" t="s">
        <v>6250</v>
      </c>
      <c r="J14" s="35">
        <v>47.582000000000001</v>
      </c>
      <c r="K14" s="35">
        <v>7.6</v>
      </c>
      <c r="L14" s="42">
        <v>5</v>
      </c>
      <c r="M14" s="43">
        <v>3.17</v>
      </c>
      <c r="N14" s="35">
        <v>2.95</v>
      </c>
      <c r="O14" s="44">
        <v>3.4</v>
      </c>
      <c r="P14" s="44"/>
      <c r="Q14" s="44"/>
      <c r="R14" s="44"/>
      <c r="S14" s="67" t="s">
        <v>5466</v>
      </c>
      <c r="T14" s="23" t="s">
        <v>2123</v>
      </c>
      <c r="U14" s="27" t="s">
        <v>193</v>
      </c>
      <c r="V14" s="46"/>
      <c r="W14" s="47"/>
      <c r="X14" s="23">
        <v>0</v>
      </c>
      <c r="Y14" s="23">
        <v>0</v>
      </c>
      <c r="Z14" s="23">
        <v>0</v>
      </c>
      <c r="AA14" s="23"/>
      <c r="AB14" s="47"/>
      <c r="AC14" s="27"/>
      <c r="AD14" s="50" t="s">
        <v>5970</v>
      </c>
      <c r="AE14" s="23">
        <v>0</v>
      </c>
      <c r="AF14" s="62" t="s">
        <v>2628</v>
      </c>
      <c r="AG14" s="23" t="s">
        <v>128</v>
      </c>
      <c r="AH14" s="23" t="s">
        <v>128</v>
      </c>
      <c r="AI14" s="23" t="s">
        <v>128</v>
      </c>
      <c r="AJ14" s="23" t="s">
        <v>43</v>
      </c>
      <c r="AK14" s="27"/>
      <c r="AL14" s="27" t="s">
        <v>5978</v>
      </c>
      <c r="AM14" s="23"/>
      <c r="AN14" s="23"/>
      <c r="AO14" s="23"/>
      <c r="AP14" s="23"/>
      <c r="AQ14" s="23"/>
      <c r="AR14" s="23"/>
      <c r="AS14" s="23" t="s">
        <v>128</v>
      </c>
      <c r="AT14" s="23" t="s">
        <v>128</v>
      </c>
      <c r="AU14" s="23" t="s">
        <v>128</v>
      </c>
      <c r="AV14" s="23" t="s">
        <v>128</v>
      </c>
      <c r="AW14" s="23" t="s">
        <v>129</v>
      </c>
      <c r="AX14" s="23" t="s">
        <v>128</v>
      </c>
      <c r="AY14" s="23" t="s">
        <v>6326</v>
      </c>
      <c r="AZ14" s="23" t="s">
        <v>2629</v>
      </c>
      <c r="BA14" s="65" t="s">
        <v>2630</v>
      </c>
    </row>
    <row r="15" spans="1:53" ht="16.05" customHeight="1" x14ac:dyDescent="0.3">
      <c r="A15" s="23">
        <v>2006</v>
      </c>
      <c r="B15" s="27" t="s">
        <v>679</v>
      </c>
      <c r="C15" s="27" t="s">
        <v>2617</v>
      </c>
      <c r="D15" s="154" t="s">
        <v>2642</v>
      </c>
      <c r="E15" s="28">
        <v>39082</v>
      </c>
      <c r="F15" s="40">
        <v>0.56901620370370376</v>
      </c>
      <c r="G15" s="28">
        <v>39082</v>
      </c>
      <c r="H15" s="40">
        <v>0.61068287037037039</v>
      </c>
      <c r="I15" s="34" t="s">
        <v>6250</v>
      </c>
      <c r="J15" s="35">
        <v>47.448999999999998</v>
      </c>
      <c r="K15" s="35">
        <v>19.343</v>
      </c>
      <c r="L15" s="42">
        <v>5.2</v>
      </c>
      <c r="M15" s="43">
        <v>3.65</v>
      </c>
      <c r="N15" s="35"/>
      <c r="O15" s="44">
        <v>4.0999999999999996</v>
      </c>
      <c r="P15" s="57">
        <v>3.6</v>
      </c>
      <c r="Q15" s="57">
        <v>2.9</v>
      </c>
      <c r="R15" s="44"/>
      <c r="S15" s="24" t="s">
        <v>5110</v>
      </c>
      <c r="T15" s="23" t="s">
        <v>724</v>
      </c>
      <c r="U15" s="27"/>
      <c r="V15" s="46"/>
      <c r="W15" s="47"/>
      <c r="X15" s="23"/>
      <c r="Y15" s="23"/>
      <c r="Z15" s="23"/>
      <c r="AA15" s="23"/>
      <c r="AB15" s="47"/>
      <c r="AC15" s="27"/>
      <c r="AD15" s="50" t="s">
        <v>140</v>
      </c>
      <c r="AE15" s="23"/>
      <c r="AF15" s="66" t="s">
        <v>141</v>
      </c>
      <c r="AG15" s="23"/>
      <c r="AH15" s="23"/>
      <c r="AI15" s="23"/>
      <c r="AJ15" s="23" t="s">
        <v>43</v>
      </c>
      <c r="AK15" s="27"/>
      <c r="AL15" s="27" t="s">
        <v>5988</v>
      </c>
      <c r="AM15" s="23"/>
      <c r="AN15" s="23"/>
      <c r="AO15" s="23" t="s">
        <v>129</v>
      </c>
      <c r="AP15" s="23"/>
      <c r="AQ15" s="23" t="s">
        <v>129</v>
      </c>
      <c r="AR15" s="23"/>
      <c r="AS15" s="23" t="s">
        <v>129</v>
      </c>
      <c r="AT15" s="23" t="s">
        <v>128</v>
      </c>
      <c r="AU15" s="23" t="s">
        <v>129</v>
      </c>
      <c r="AV15" s="23" t="s">
        <v>128</v>
      </c>
      <c r="AW15" s="23" t="s">
        <v>129</v>
      </c>
      <c r="AX15" s="23" t="s">
        <v>128</v>
      </c>
      <c r="AY15" s="23"/>
      <c r="AZ15" s="23" t="s">
        <v>2643</v>
      </c>
      <c r="BA15" s="45" t="s">
        <v>2644</v>
      </c>
    </row>
    <row r="16" spans="1:53" ht="16.05" customHeight="1" x14ac:dyDescent="0.3">
      <c r="A16" s="23">
        <v>2007</v>
      </c>
      <c r="B16" s="27" t="s">
        <v>357</v>
      </c>
      <c r="C16" s="27" t="s">
        <v>358</v>
      </c>
      <c r="D16" s="27" t="s">
        <v>1491</v>
      </c>
      <c r="E16" s="28">
        <v>39331</v>
      </c>
      <c r="F16" s="40">
        <v>0.29842592592592593</v>
      </c>
      <c r="G16" s="28">
        <v>39331</v>
      </c>
      <c r="H16" s="40">
        <v>0.52759259259259261</v>
      </c>
      <c r="I16" s="34" t="s">
        <v>6250</v>
      </c>
      <c r="J16" s="35">
        <v>18.056999999999999</v>
      </c>
      <c r="K16" s="35">
        <v>76.534999999999997</v>
      </c>
      <c r="L16" s="42">
        <v>10</v>
      </c>
      <c r="M16" s="43">
        <v>3.51</v>
      </c>
      <c r="N16" s="35"/>
      <c r="O16" s="44">
        <v>4.0999999999999996</v>
      </c>
      <c r="P16" s="44">
        <v>3.9</v>
      </c>
      <c r="Q16" s="44"/>
      <c r="R16" s="44"/>
      <c r="S16" s="27" t="s">
        <v>5110</v>
      </c>
      <c r="T16" s="23"/>
      <c r="U16" s="27"/>
      <c r="V16" s="46"/>
      <c r="W16" s="47"/>
      <c r="X16" s="23"/>
      <c r="Y16" s="23"/>
      <c r="Z16" s="23">
        <v>14</v>
      </c>
      <c r="AA16" s="23"/>
      <c r="AB16" s="47"/>
      <c r="AC16" s="27" t="s">
        <v>2714</v>
      </c>
      <c r="AD16" s="23" t="s">
        <v>232</v>
      </c>
      <c r="AE16" s="23"/>
      <c r="AF16" s="66"/>
      <c r="AG16" s="23"/>
      <c r="AH16" s="23"/>
      <c r="AI16" s="23"/>
      <c r="AJ16" s="23" t="s">
        <v>43</v>
      </c>
      <c r="AK16" s="27" t="s">
        <v>100</v>
      </c>
      <c r="AL16" s="27" t="s">
        <v>5990</v>
      </c>
      <c r="AM16" s="23"/>
      <c r="AN16" s="23"/>
      <c r="AO16" s="23"/>
      <c r="AP16" s="23"/>
      <c r="AQ16" s="23"/>
      <c r="AR16" s="23"/>
      <c r="AS16" s="23" t="s">
        <v>128</v>
      </c>
      <c r="AT16" s="23" t="s">
        <v>128</v>
      </c>
      <c r="AU16" s="23" t="s">
        <v>128</v>
      </c>
      <c r="AV16" s="23" t="s">
        <v>128</v>
      </c>
      <c r="AW16" s="23" t="s">
        <v>128</v>
      </c>
      <c r="AX16" s="23" t="s">
        <v>128</v>
      </c>
      <c r="AY16" s="23"/>
      <c r="AZ16" s="23" t="s">
        <v>2715</v>
      </c>
      <c r="BA16" s="39" t="s">
        <v>2716</v>
      </c>
    </row>
    <row r="17" spans="1:53" ht="16.05" customHeight="1" x14ac:dyDescent="0.3">
      <c r="A17" s="23">
        <v>2008</v>
      </c>
      <c r="B17" s="27" t="s">
        <v>357</v>
      </c>
      <c r="C17" s="27" t="s">
        <v>358</v>
      </c>
      <c r="D17" s="27" t="s">
        <v>2788</v>
      </c>
      <c r="E17" s="28">
        <v>39605</v>
      </c>
      <c r="F17" s="40">
        <v>0.88649305555555558</v>
      </c>
      <c r="G17" s="28">
        <v>39606</v>
      </c>
      <c r="H17" s="40">
        <v>0.11565972222222222</v>
      </c>
      <c r="I17" s="34" t="s">
        <v>6250</v>
      </c>
      <c r="J17" s="35">
        <v>24.702000000000002</v>
      </c>
      <c r="K17" s="35">
        <v>84.963999999999999</v>
      </c>
      <c r="L17" s="42">
        <v>11.4</v>
      </c>
      <c r="M17" s="35">
        <v>3.75</v>
      </c>
      <c r="N17" s="35"/>
      <c r="O17" s="57">
        <v>4.0999999999999996</v>
      </c>
      <c r="P17" s="44">
        <v>3.8</v>
      </c>
      <c r="Q17" s="57">
        <v>3.6</v>
      </c>
      <c r="R17" s="44"/>
      <c r="S17" s="27" t="s">
        <v>5110</v>
      </c>
      <c r="T17" s="23" t="s">
        <v>582</v>
      </c>
      <c r="U17" s="27"/>
      <c r="V17" s="46"/>
      <c r="W17" s="47"/>
      <c r="X17" s="23">
        <v>0</v>
      </c>
      <c r="Y17" s="23">
        <v>0</v>
      </c>
      <c r="Z17" s="23">
        <v>2</v>
      </c>
      <c r="AA17" s="23"/>
      <c r="AB17" s="47"/>
      <c r="AC17" s="27"/>
      <c r="AD17" s="23" t="s">
        <v>420</v>
      </c>
      <c r="AE17" s="23"/>
      <c r="AF17" s="66" t="s">
        <v>141</v>
      </c>
      <c r="AG17" s="23" t="s">
        <v>129</v>
      </c>
      <c r="AH17" s="23"/>
      <c r="AI17" s="23"/>
      <c r="AJ17" s="23" t="s">
        <v>43</v>
      </c>
      <c r="AK17" s="27" t="s">
        <v>100</v>
      </c>
      <c r="AL17" s="27" t="s">
        <v>5987</v>
      </c>
      <c r="AM17" s="23"/>
      <c r="AN17" s="23"/>
      <c r="AO17" s="23"/>
      <c r="AP17" s="23"/>
      <c r="AQ17" s="23" t="s">
        <v>129</v>
      </c>
      <c r="AR17" s="23"/>
      <c r="AS17" s="23" t="s">
        <v>129</v>
      </c>
      <c r="AT17" s="23" t="s">
        <v>129</v>
      </c>
      <c r="AU17" s="23" t="s">
        <v>129</v>
      </c>
      <c r="AV17" s="23" t="s">
        <v>128</v>
      </c>
      <c r="AW17" s="23" t="s">
        <v>129</v>
      </c>
      <c r="AX17" s="23" t="s">
        <v>128</v>
      </c>
      <c r="AY17" s="23"/>
      <c r="AZ17" s="23" t="s">
        <v>2789</v>
      </c>
      <c r="BA17" s="45"/>
    </row>
    <row r="18" spans="1:53" ht="16.05" customHeight="1" x14ac:dyDescent="0.3">
      <c r="A18" s="23">
        <v>2010</v>
      </c>
      <c r="B18" s="27" t="s">
        <v>148</v>
      </c>
      <c r="C18" s="27" t="s">
        <v>191</v>
      </c>
      <c r="D18" s="27" t="s">
        <v>2989</v>
      </c>
      <c r="E18" s="28" t="s">
        <v>2990</v>
      </c>
      <c r="F18" s="40">
        <v>0.21215277777777777</v>
      </c>
      <c r="G18" s="28">
        <v>40530</v>
      </c>
      <c r="H18" s="40">
        <v>0.96215277777777775</v>
      </c>
      <c r="I18" s="34" t="s">
        <v>6250</v>
      </c>
      <c r="J18" s="35">
        <v>35.826999999999998</v>
      </c>
      <c r="K18" s="35">
        <v>-96.772000000000006</v>
      </c>
      <c r="L18" s="42">
        <v>5</v>
      </c>
      <c r="M18" s="35">
        <v>3.3</v>
      </c>
      <c r="N18" s="35"/>
      <c r="O18" s="44">
        <v>3.6</v>
      </c>
      <c r="P18" s="44">
        <v>3.6</v>
      </c>
      <c r="Q18" s="44"/>
      <c r="R18" s="44"/>
      <c r="S18" s="27" t="s">
        <v>5425</v>
      </c>
      <c r="T18" s="23" t="s">
        <v>582</v>
      </c>
      <c r="U18" s="27" t="s">
        <v>193</v>
      </c>
      <c r="V18" s="46"/>
      <c r="W18" s="46"/>
      <c r="X18" s="23"/>
      <c r="Y18" s="23"/>
      <c r="Z18" s="23"/>
      <c r="AA18" s="23"/>
      <c r="AB18" s="47"/>
      <c r="AC18" s="27"/>
      <c r="AD18" s="50" t="s">
        <v>140</v>
      </c>
      <c r="AE18" s="23"/>
      <c r="AF18" s="66" t="s">
        <v>141</v>
      </c>
      <c r="AG18" s="23"/>
      <c r="AH18" s="23"/>
      <c r="AI18" s="23"/>
      <c r="AJ18" s="23" t="s">
        <v>2992</v>
      </c>
      <c r="AK18" s="27"/>
      <c r="AL18" s="27" t="s">
        <v>2993</v>
      </c>
      <c r="AM18" s="23"/>
      <c r="AN18" s="23"/>
      <c r="AO18" s="23" t="s">
        <v>129</v>
      </c>
      <c r="AP18" s="23"/>
      <c r="AQ18" s="23" t="s">
        <v>129</v>
      </c>
      <c r="AR18" s="23"/>
      <c r="AS18" s="23" t="s">
        <v>128</v>
      </c>
      <c r="AT18" s="23" t="s">
        <v>128</v>
      </c>
      <c r="AU18" s="23" t="s">
        <v>129</v>
      </c>
      <c r="AV18" s="23" t="s">
        <v>128</v>
      </c>
      <c r="AW18" s="23" t="s">
        <v>129</v>
      </c>
      <c r="AX18" s="23" t="s">
        <v>128</v>
      </c>
      <c r="AY18" s="23"/>
      <c r="AZ18" s="23" t="s">
        <v>2991</v>
      </c>
      <c r="BA18" s="45"/>
    </row>
    <row r="19" spans="1:53" ht="16.05" customHeight="1" x14ac:dyDescent="0.3">
      <c r="A19" s="23">
        <v>2011</v>
      </c>
      <c r="B19" s="27" t="s">
        <v>148</v>
      </c>
      <c r="C19" s="27" t="s">
        <v>191</v>
      </c>
      <c r="D19" s="27" t="s">
        <v>3073</v>
      </c>
      <c r="E19" s="28">
        <v>40853</v>
      </c>
      <c r="F19" s="40">
        <v>0.16192129629629629</v>
      </c>
      <c r="G19" s="28">
        <v>40852</v>
      </c>
      <c r="H19" s="40">
        <v>0.953587962962963</v>
      </c>
      <c r="I19" s="34" t="s">
        <v>6250</v>
      </c>
      <c r="J19" s="35">
        <v>35.531999999999996</v>
      </c>
      <c r="K19" s="35">
        <v>-96.765000000000001</v>
      </c>
      <c r="L19" s="42">
        <v>5.2</v>
      </c>
      <c r="M19" s="35">
        <v>5.7</v>
      </c>
      <c r="N19" s="35">
        <v>5.6</v>
      </c>
      <c r="O19" s="44"/>
      <c r="P19" s="44">
        <v>5.2</v>
      </c>
      <c r="Q19" s="44">
        <v>5.6</v>
      </c>
      <c r="R19" s="44"/>
      <c r="S19" s="27" t="s">
        <v>5526</v>
      </c>
      <c r="T19" s="23" t="s">
        <v>146</v>
      </c>
      <c r="U19" s="27" t="s">
        <v>193</v>
      </c>
      <c r="V19" s="46">
        <v>3450000</v>
      </c>
      <c r="W19" s="47"/>
      <c r="X19" s="23">
        <v>0</v>
      </c>
      <c r="Y19" s="23">
        <v>0</v>
      </c>
      <c r="Z19" s="23">
        <v>2</v>
      </c>
      <c r="AA19" s="23"/>
      <c r="AB19" s="47"/>
      <c r="AC19" s="27" t="s">
        <v>3074</v>
      </c>
      <c r="AD19" s="50" t="s">
        <v>3075</v>
      </c>
      <c r="AE19" s="80"/>
      <c r="AF19" s="50" t="s">
        <v>3076</v>
      </c>
      <c r="AG19" s="23" t="s">
        <v>129</v>
      </c>
      <c r="AH19" s="23" t="s">
        <v>129</v>
      </c>
      <c r="AI19" s="23" t="s">
        <v>128</v>
      </c>
      <c r="AJ19" s="23" t="s">
        <v>43</v>
      </c>
      <c r="AK19" s="27" t="s">
        <v>3078</v>
      </c>
      <c r="AL19" s="27" t="s">
        <v>5974</v>
      </c>
      <c r="AM19" s="23"/>
      <c r="AN19" s="23"/>
      <c r="AO19" s="23"/>
      <c r="AP19" s="23"/>
      <c r="AQ19" s="23"/>
      <c r="AR19" s="23"/>
      <c r="AS19" s="23" t="s">
        <v>129</v>
      </c>
      <c r="AT19" s="23"/>
      <c r="AU19" s="23" t="s">
        <v>129</v>
      </c>
      <c r="AV19" s="23" t="s">
        <v>128</v>
      </c>
      <c r="AW19" s="23" t="s">
        <v>129</v>
      </c>
      <c r="AX19" s="23" t="s">
        <v>128</v>
      </c>
      <c r="AY19" s="23" t="s">
        <v>6332</v>
      </c>
      <c r="AZ19" s="23" t="s">
        <v>3077</v>
      </c>
      <c r="BA19" s="45"/>
    </row>
    <row r="20" spans="1:53" ht="16.05" customHeight="1" x14ac:dyDescent="0.3">
      <c r="A20" s="23">
        <v>2012</v>
      </c>
      <c r="B20" s="24" t="s">
        <v>153</v>
      </c>
      <c r="C20" s="24" t="s">
        <v>1411</v>
      </c>
      <c r="D20" s="24" t="s">
        <v>5976</v>
      </c>
      <c r="E20" s="25">
        <v>41137</v>
      </c>
      <c r="F20" s="34">
        <v>0.85454861111111102</v>
      </c>
      <c r="G20" s="25">
        <v>41137</v>
      </c>
      <c r="H20" s="34">
        <v>0.93788194444444439</v>
      </c>
      <c r="I20" s="34" t="s">
        <v>6250</v>
      </c>
      <c r="J20" s="43">
        <v>53.341999999999999</v>
      </c>
      <c r="K20" s="43">
        <v>6.7519999999999998</v>
      </c>
      <c r="L20" s="56">
        <v>3</v>
      </c>
      <c r="M20" s="43">
        <v>3.5</v>
      </c>
      <c r="N20" s="43">
        <v>3.6</v>
      </c>
      <c r="O20" s="57">
        <v>3.4</v>
      </c>
      <c r="P20" s="57">
        <v>3.7</v>
      </c>
      <c r="Q20" s="57"/>
      <c r="R20" s="57"/>
      <c r="S20" s="67" t="s">
        <v>5977</v>
      </c>
      <c r="T20" s="26" t="s">
        <v>2031</v>
      </c>
      <c r="U20" s="24" t="s">
        <v>193</v>
      </c>
      <c r="V20" s="58"/>
      <c r="W20" s="58"/>
      <c r="X20" s="26">
        <v>0</v>
      </c>
      <c r="Y20" s="26">
        <v>0</v>
      </c>
      <c r="Z20" s="26">
        <v>0</v>
      </c>
      <c r="AA20" s="26"/>
      <c r="AB20" s="58"/>
      <c r="AC20" s="24"/>
      <c r="AD20" s="26">
        <v>2000</v>
      </c>
      <c r="AE20" s="26">
        <v>0</v>
      </c>
      <c r="AF20" s="26"/>
      <c r="AG20" s="26" t="s">
        <v>128</v>
      </c>
      <c r="AH20" s="26" t="s">
        <v>128</v>
      </c>
      <c r="AI20" s="26" t="s">
        <v>128</v>
      </c>
      <c r="AJ20" s="26" t="s">
        <v>43</v>
      </c>
      <c r="AK20" s="24" t="s">
        <v>100</v>
      </c>
      <c r="AL20" s="27" t="s">
        <v>6370</v>
      </c>
      <c r="AM20" s="26"/>
      <c r="AN20" s="26"/>
      <c r="AO20" s="26"/>
      <c r="AP20" s="26"/>
      <c r="AQ20" s="26"/>
      <c r="AR20" s="26"/>
      <c r="AS20" s="26" t="s">
        <v>128</v>
      </c>
      <c r="AT20" s="26"/>
      <c r="AU20" s="26" t="s">
        <v>128</v>
      </c>
      <c r="AV20" s="26" t="s">
        <v>128</v>
      </c>
      <c r="AW20" s="26" t="s">
        <v>128</v>
      </c>
      <c r="AX20" s="26" t="s">
        <v>128</v>
      </c>
      <c r="AY20" s="26"/>
      <c r="AZ20" s="26" t="s">
        <v>5975</v>
      </c>
      <c r="BA20" s="41" t="s">
        <v>6369</v>
      </c>
    </row>
    <row r="21" spans="1:53" ht="16.05" customHeight="1" x14ac:dyDescent="0.3">
      <c r="A21" s="23">
        <v>2013</v>
      </c>
      <c r="B21" s="24" t="s">
        <v>148</v>
      </c>
      <c r="C21" s="24" t="s">
        <v>191</v>
      </c>
      <c r="D21" s="24" t="s">
        <v>3488</v>
      </c>
      <c r="E21" s="25">
        <v>41299</v>
      </c>
      <c r="F21" s="38">
        <v>0.29258854166666665</v>
      </c>
      <c r="G21" s="25">
        <v>41299</v>
      </c>
      <c r="H21" s="38">
        <v>4.2592592592592592E-2</v>
      </c>
      <c r="I21" s="34" t="s">
        <v>6250</v>
      </c>
      <c r="J21" s="43">
        <v>31.893999999999998</v>
      </c>
      <c r="K21" s="43">
        <v>-94.444000000000003</v>
      </c>
      <c r="L21" s="56">
        <v>0</v>
      </c>
      <c r="M21" s="43">
        <v>3.86</v>
      </c>
      <c r="N21" s="43"/>
      <c r="O21" s="57"/>
      <c r="P21" s="57">
        <v>4.2</v>
      </c>
      <c r="Q21" s="57">
        <v>3.6</v>
      </c>
      <c r="R21" s="57">
        <v>4.0999999999999996</v>
      </c>
      <c r="S21" s="27" t="s">
        <v>5110</v>
      </c>
      <c r="T21" s="26" t="s">
        <v>497</v>
      </c>
      <c r="U21" s="24" t="s">
        <v>193</v>
      </c>
      <c r="V21" s="58"/>
      <c r="W21" s="58"/>
      <c r="X21" s="26">
        <v>0</v>
      </c>
      <c r="Y21" s="26">
        <v>0</v>
      </c>
      <c r="Z21" s="26">
        <v>0</v>
      </c>
      <c r="AA21" s="26"/>
      <c r="AB21" s="58"/>
      <c r="AC21" s="24"/>
      <c r="AD21" s="26" t="s">
        <v>3489</v>
      </c>
      <c r="AE21" s="26">
        <v>0</v>
      </c>
      <c r="AF21" s="26"/>
      <c r="AG21" s="26"/>
      <c r="AH21" s="26"/>
      <c r="AI21" s="26"/>
      <c r="AJ21" s="26" t="s">
        <v>1631</v>
      </c>
      <c r="AK21" s="24"/>
      <c r="AL21" s="24" t="s">
        <v>6577</v>
      </c>
      <c r="AM21" s="26"/>
      <c r="AN21" s="26"/>
      <c r="AO21" s="26"/>
      <c r="AP21" s="26"/>
      <c r="AQ21" s="26"/>
      <c r="AR21" s="26" t="s">
        <v>129</v>
      </c>
      <c r="AS21" s="26"/>
      <c r="AT21" s="26"/>
      <c r="AU21" s="26" t="s">
        <v>128</v>
      </c>
      <c r="AV21" s="26" t="s">
        <v>128</v>
      </c>
      <c r="AW21" s="26" t="s">
        <v>129</v>
      </c>
      <c r="AX21" s="26" t="s">
        <v>129</v>
      </c>
      <c r="AY21" s="26"/>
      <c r="AZ21" s="26" t="s">
        <v>3490</v>
      </c>
      <c r="BA21" s="41"/>
    </row>
    <row r="22" spans="1:53" ht="16.05" customHeight="1" x14ac:dyDescent="0.3">
      <c r="A22" s="23">
        <v>2013</v>
      </c>
      <c r="B22" s="24" t="s">
        <v>123</v>
      </c>
      <c r="C22" s="24" t="s">
        <v>124</v>
      </c>
      <c r="D22" s="24" t="s">
        <v>124</v>
      </c>
      <c r="E22" s="25">
        <v>41305</v>
      </c>
      <c r="F22" s="38">
        <v>7.3522222222222225E-2</v>
      </c>
      <c r="G22" s="25">
        <v>41305</v>
      </c>
      <c r="H22" s="38">
        <v>0.15685185185185185</v>
      </c>
      <c r="I22" s="34" t="s">
        <v>6250</v>
      </c>
      <c r="J22" s="43">
        <v>38.732999999999997</v>
      </c>
      <c r="K22" s="43">
        <v>43.832999999999998</v>
      </c>
      <c r="L22" s="56">
        <v>10</v>
      </c>
      <c r="M22" s="43">
        <v>3.76</v>
      </c>
      <c r="N22" s="43"/>
      <c r="O22" s="57"/>
      <c r="P22" s="57">
        <v>3.6</v>
      </c>
      <c r="Q22" s="57">
        <v>3.8</v>
      </c>
      <c r="R22" s="57">
        <v>4</v>
      </c>
      <c r="S22" s="27" t="s">
        <v>5110</v>
      </c>
      <c r="T22" s="26"/>
      <c r="U22" s="24" t="s">
        <v>867</v>
      </c>
      <c r="V22" s="58"/>
      <c r="W22" s="58"/>
      <c r="X22" s="26">
        <v>0</v>
      </c>
      <c r="Y22" s="26">
        <v>0</v>
      </c>
      <c r="Z22" s="26">
        <v>0</v>
      </c>
      <c r="AA22" s="26"/>
      <c r="AB22" s="58"/>
      <c r="AC22" s="24"/>
      <c r="AD22" s="26" t="s">
        <v>1050</v>
      </c>
      <c r="AE22" s="26">
        <v>0</v>
      </c>
      <c r="AF22" s="26"/>
      <c r="AG22" s="26"/>
      <c r="AH22" s="26"/>
      <c r="AI22" s="26"/>
      <c r="AJ22" s="26" t="s">
        <v>3493</v>
      </c>
      <c r="AK22" s="24"/>
      <c r="AL22" s="24" t="s">
        <v>5991</v>
      </c>
      <c r="AM22" s="26"/>
      <c r="AN22" s="26"/>
      <c r="AO22" s="26"/>
      <c r="AP22" s="26"/>
      <c r="AQ22" s="26"/>
      <c r="AR22" s="26" t="s">
        <v>129</v>
      </c>
      <c r="AS22" s="26"/>
      <c r="AT22" s="26"/>
      <c r="AU22" s="26" t="s">
        <v>128</v>
      </c>
      <c r="AV22" s="26" t="s">
        <v>128</v>
      </c>
      <c r="AW22" s="26" t="s">
        <v>128</v>
      </c>
      <c r="AX22" s="26" t="s">
        <v>129</v>
      </c>
      <c r="AY22" s="26"/>
      <c r="AZ22" s="26" t="s">
        <v>3505</v>
      </c>
      <c r="BA22" s="41"/>
    </row>
    <row r="23" spans="1:53" ht="16.05" customHeight="1" x14ac:dyDescent="0.3">
      <c r="A23" s="23">
        <v>2013</v>
      </c>
      <c r="B23" s="24" t="s">
        <v>159</v>
      </c>
      <c r="C23" s="24" t="s">
        <v>476</v>
      </c>
      <c r="D23" s="24" t="s">
        <v>476</v>
      </c>
      <c r="E23" s="25">
        <v>41308</v>
      </c>
      <c r="F23" s="38">
        <v>0.15087500000000001</v>
      </c>
      <c r="G23" s="25">
        <v>41308</v>
      </c>
      <c r="H23" s="38">
        <v>0.1925462962962963</v>
      </c>
      <c r="I23" s="34" t="s">
        <v>6250</v>
      </c>
      <c r="J23" s="43">
        <v>43.246000000000002</v>
      </c>
      <c r="K23" s="43">
        <v>18.678999999999998</v>
      </c>
      <c r="L23" s="56">
        <v>6.3</v>
      </c>
      <c r="M23" s="43">
        <v>3.8</v>
      </c>
      <c r="N23" s="43"/>
      <c r="O23" s="57">
        <v>3.8</v>
      </c>
      <c r="P23" s="57"/>
      <c r="Q23" s="57"/>
      <c r="R23" s="57">
        <v>4</v>
      </c>
      <c r="S23" s="24" t="s">
        <v>6071</v>
      </c>
      <c r="T23" s="26" t="s">
        <v>139</v>
      </c>
      <c r="U23" s="24" t="s">
        <v>193</v>
      </c>
      <c r="V23" s="58"/>
      <c r="W23" s="58"/>
      <c r="X23" s="26">
        <v>0</v>
      </c>
      <c r="Y23" s="26">
        <v>0</v>
      </c>
      <c r="Z23" s="26">
        <v>0</v>
      </c>
      <c r="AA23" s="26"/>
      <c r="AB23" s="58"/>
      <c r="AC23" s="24"/>
      <c r="AD23" s="26" t="s">
        <v>1050</v>
      </c>
      <c r="AE23" s="26">
        <v>0</v>
      </c>
      <c r="AF23" s="26"/>
      <c r="AG23" s="26"/>
      <c r="AH23" s="26"/>
      <c r="AI23" s="26"/>
      <c r="AJ23" s="26" t="s">
        <v>3476</v>
      </c>
      <c r="AK23" s="24"/>
      <c r="AL23" s="24" t="s">
        <v>3510</v>
      </c>
      <c r="AM23" s="26"/>
      <c r="AN23" s="26"/>
      <c r="AO23" s="26"/>
      <c r="AP23" s="26"/>
      <c r="AQ23" s="26"/>
      <c r="AR23" s="26" t="s">
        <v>129</v>
      </c>
      <c r="AS23" s="26"/>
      <c r="AT23" s="26"/>
      <c r="AU23" s="26" t="s">
        <v>128</v>
      </c>
      <c r="AV23" s="26" t="s">
        <v>128</v>
      </c>
      <c r="AW23" s="26" t="s">
        <v>128</v>
      </c>
      <c r="AX23" s="26" t="s">
        <v>129</v>
      </c>
      <c r="AY23" s="26"/>
      <c r="AZ23" s="26" t="s">
        <v>3509</v>
      </c>
      <c r="BA23" s="41"/>
    </row>
    <row r="24" spans="1:53" ht="16.05" customHeight="1" x14ac:dyDescent="0.3">
      <c r="A24" s="23">
        <v>2013</v>
      </c>
      <c r="B24" s="24" t="s">
        <v>153</v>
      </c>
      <c r="C24" s="24" t="s">
        <v>154</v>
      </c>
      <c r="D24" s="24" t="s">
        <v>154</v>
      </c>
      <c r="E24" s="25">
        <v>41308</v>
      </c>
      <c r="F24" s="38">
        <v>0.5863321759259259</v>
      </c>
      <c r="G24" s="25">
        <v>41308</v>
      </c>
      <c r="H24" s="38">
        <v>0.62799768518518517</v>
      </c>
      <c r="I24" s="34" t="s">
        <v>6250</v>
      </c>
      <c r="J24" s="43">
        <v>43.079000000000001</v>
      </c>
      <c r="K24" s="43">
        <v>-0.20899999999999999</v>
      </c>
      <c r="L24" s="56">
        <v>2</v>
      </c>
      <c r="M24" s="43">
        <v>3.5</v>
      </c>
      <c r="N24" s="43"/>
      <c r="O24" s="57">
        <v>3.5</v>
      </c>
      <c r="P24" s="57"/>
      <c r="Q24" s="57"/>
      <c r="R24" s="57">
        <v>3.6</v>
      </c>
      <c r="S24" s="67" t="s">
        <v>6082</v>
      </c>
      <c r="T24" s="26"/>
      <c r="U24" s="24" t="s">
        <v>193</v>
      </c>
      <c r="V24" s="58"/>
      <c r="W24" s="58"/>
      <c r="X24" s="26">
        <v>0</v>
      </c>
      <c r="Y24" s="26">
        <v>0</v>
      </c>
      <c r="Z24" s="26">
        <v>0</v>
      </c>
      <c r="AA24" s="26"/>
      <c r="AB24" s="58"/>
      <c r="AC24" s="24"/>
      <c r="AD24" s="26" t="s">
        <v>3483</v>
      </c>
      <c r="AE24" s="26">
        <v>0</v>
      </c>
      <c r="AF24" s="26"/>
      <c r="AG24" s="26"/>
      <c r="AH24" s="26"/>
      <c r="AI24" s="26"/>
      <c r="AJ24" s="26" t="s">
        <v>3493</v>
      </c>
      <c r="AK24" s="24"/>
      <c r="AL24" s="24" t="s">
        <v>3512</v>
      </c>
      <c r="AM24" s="26"/>
      <c r="AN24" s="26"/>
      <c r="AO24" s="26"/>
      <c r="AP24" s="26"/>
      <c r="AQ24" s="26"/>
      <c r="AR24" s="26" t="s">
        <v>129</v>
      </c>
      <c r="AS24" s="26"/>
      <c r="AT24" s="26"/>
      <c r="AU24" s="26" t="s">
        <v>128</v>
      </c>
      <c r="AV24" s="26" t="s">
        <v>128</v>
      </c>
      <c r="AW24" s="26" t="s">
        <v>128</v>
      </c>
      <c r="AX24" s="26" t="s">
        <v>129</v>
      </c>
      <c r="AY24" s="26"/>
      <c r="AZ24" s="26" t="s">
        <v>3511</v>
      </c>
      <c r="BA24" s="41"/>
    </row>
    <row r="25" spans="1:53" ht="16.05" customHeight="1" x14ac:dyDescent="0.3">
      <c r="A25" s="26">
        <v>2013</v>
      </c>
      <c r="B25" s="24" t="s">
        <v>159</v>
      </c>
      <c r="C25" s="24" t="s">
        <v>229</v>
      </c>
      <c r="D25" s="24" t="s">
        <v>4902</v>
      </c>
      <c r="E25" s="25">
        <v>41310</v>
      </c>
      <c r="F25" s="38">
        <v>0.89152418981481485</v>
      </c>
      <c r="G25" s="25">
        <v>41310</v>
      </c>
      <c r="H25" s="38">
        <v>0.93319444444444455</v>
      </c>
      <c r="I25" s="34" t="s">
        <v>6250</v>
      </c>
      <c r="J25" s="26">
        <v>38.121400000000001</v>
      </c>
      <c r="K25" s="26">
        <v>-3.2770000000000001</v>
      </c>
      <c r="L25" s="26">
        <v>6.9</v>
      </c>
      <c r="M25" s="43">
        <v>3.7</v>
      </c>
      <c r="N25" s="43"/>
      <c r="O25" s="57">
        <v>3.5</v>
      </c>
      <c r="P25" s="57">
        <v>3.7</v>
      </c>
      <c r="Q25" s="57"/>
      <c r="R25" s="57">
        <v>3.7</v>
      </c>
      <c r="S25" s="24" t="s">
        <v>5419</v>
      </c>
      <c r="T25" s="26" t="s">
        <v>497</v>
      </c>
      <c r="U25" s="24" t="s">
        <v>193</v>
      </c>
      <c r="V25" s="41"/>
      <c r="W25" s="41"/>
      <c r="X25" s="26">
        <v>0</v>
      </c>
      <c r="Y25" s="26">
        <v>0</v>
      </c>
      <c r="Z25" s="26">
        <v>0</v>
      </c>
      <c r="AA25" s="26"/>
      <c r="AB25" s="41"/>
      <c r="AC25" s="41"/>
      <c r="AD25" s="26" t="s">
        <v>1050</v>
      </c>
      <c r="AE25" s="26">
        <v>0</v>
      </c>
      <c r="AF25" s="41"/>
      <c r="AG25" s="26"/>
      <c r="AH25" s="26"/>
      <c r="AI25" s="26"/>
      <c r="AJ25" s="26" t="s">
        <v>311</v>
      </c>
      <c r="AK25" s="41"/>
      <c r="AL25" s="24" t="s">
        <v>4904</v>
      </c>
      <c r="AM25" s="41"/>
      <c r="AN25" s="41"/>
      <c r="AO25" s="41"/>
      <c r="AP25" s="41"/>
      <c r="AQ25" s="41"/>
      <c r="AR25" s="26" t="s">
        <v>129</v>
      </c>
      <c r="AS25" s="26"/>
      <c r="AT25" s="26"/>
      <c r="AU25" s="26" t="s">
        <v>128</v>
      </c>
      <c r="AV25" s="26" t="s">
        <v>128</v>
      </c>
      <c r="AW25" s="26" t="s">
        <v>128</v>
      </c>
      <c r="AX25" s="26" t="s">
        <v>129</v>
      </c>
      <c r="AY25" s="26"/>
      <c r="AZ25" s="26" t="s">
        <v>4903</v>
      </c>
      <c r="BA25" s="39" t="s">
        <v>4905</v>
      </c>
    </row>
    <row r="26" spans="1:53" ht="16.05" customHeight="1" x14ac:dyDescent="0.3">
      <c r="A26" s="26">
        <v>2013</v>
      </c>
      <c r="B26" s="24" t="s">
        <v>153</v>
      </c>
      <c r="C26" s="24" t="s">
        <v>1411</v>
      </c>
      <c r="D26" s="24" t="s">
        <v>1411</v>
      </c>
      <c r="E26" s="25">
        <v>41312</v>
      </c>
      <c r="F26" s="38">
        <v>0.97161643518518526</v>
      </c>
      <c r="G26" s="25">
        <v>41313</v>
      </c>
      <c r="H26" s="38">
        <v>1.3287037037037036E-2</v>
      </c>
      <c r="I26" s="34" t="s">
        <v>6250</v>
      </c>
      <c r="J26" s="26">
        <v>53.191000000000003</v>
      </c>
      <c r="K26" s="26">
        <v>6.2489999999999997</v>
      </c>
      <c r="L26" s="26">
        <v>0</v>
      </c>
      <c r="M26" s="43">
        <v>3.3</v>
      </c>
      <c r="N26" s="43"/>
      <c r="O26" s="57">
        <v>3.3</v>
      </c>
      <c r="P26" s="57"/>
      <c r="Q26" s="57"/>
      <c r="R26" s="57">
        <v>3.3</v>
      </c>
      <c r="S26" s="67" t="s">
        <v>6148</v>
      </c>
      <c r="T26" s="26" t="s">
        <v>4306</v>
      </c>
      <c r="U26" s="24" t="s">
        <v>193</v>
      </c>
      <c r="V26" s="41"/>
      <c r="W26" s="41"/>
      <c r="X26" s="26">
        <v>0</v>
      </c>
      <c r="Y26" s="26">
        <v>0</v>
      </c>
      <c r="Z26" s="26">
        <v>0</v>
      </c>
      <c r="AA26" s="26"/>
      <c r="AB26" s="41"/>
      <c r="AC26" s="41"/>
      <c r="AD26" s="26" t="s">
        <v>1050</v>
      </c>
      <c r="AE26" s="26">
        <v>0</v>
      </c>
      <c r="AF26" s="41"/>
      <c r="AG26" s="26"/>
      <c r="AH26" s="26"/>
      <c r="AI26" s="26"/>
      <c r="AJ26" s="26"/>
      <c r="AK26" s="41"/>
      <c r="AL26" s="24" t="s">
        <v>6150</v>
      </c>
      <c r="AM26" s="41"/>
      <c r="AN26" s="41"/>
      <c r="AO26" s="41"/>
      <c r="AP26" s="41"/>
      <c r="AQ26" s="41"/>
      <c r="AR26" s="26" t="s">
        <v>129</v>
      </c>
      <c r="AS26" s="26"/>
      <c r="AT26" s="26"/>
      <c r="AU26" s="26" t="s">
        <v>128</v>
      </c>
      <c r="AV26" s="26" t="s">
        <v>128</v>
      </c>
      <c r="AW26" s="26" t="s">
        <v>128</v>
      </c>
      <c r="AX26" s="26" t="s">
        <v>129</v>
      </c>
      <c r="AY26" s="26"/>
      <c r="AZ26" s="26" t="s">
        <v>4906</v>
      </c>
      <c r="BA26" s="41"/>
    </row>
    <row r="27" spans="1:53" ht="16.05" customHeight="1" x14ac:dyDescent="0.3">
      <c r="A27" s="23">
        <v>2013</v>
      </c>
      <c r="B27" s="24" t="s">
        <v>148</v>
      </c>
      <c r="C27" s="24" t="s">
        <v>191</v>
      </c>
      <c r="D27" s="24" t="s">
        <v>3528</v>
      </c>
      <c r="E27" s="25">
        <v>41332</v>
      </c>
      <c r="F27" s="38">
        <v>0.82724317129629632</v>
      </c>
      <c r="G27" s="25">
        <v>41332</v>
      </c>
      <c r="H27" s="38">
        <v>0.57724537037037038</v>
      </c>
      <c r="I27" s="34" t="s">
        <v>6250</v>
      </c>
      <c r="J27" s="43">
        <v>35.566000000000003</v>
      </c>
      <c r="K27" s="43">
        <v>-97.406999999999996</v>
      </c>
      <c r="L27" s="56">
        <v>0</v>
      </c>
      <c r="M27" s="35">
        <v>3.2</v>
      </c>
      <c r="N27" s="43"/>
      <c r="O27" s="57">
        <v>3.2</v>
      </c>
      <c r="P27" s="57"/>
      <c r="Q27" s="57"/>
      <c r="R27" s="57">
        <v>3.5</v>
      </c>
      <c r="S27" s="67" t="s">
        <v>6085</v>
      </c>
      <c r="T27" s="26" t="s">
        <v>582</v>
      </c>
      <c r="U27" s="24" t="s">
        <v>193</v>
      </c>
      <c r="V27" s="58"/>
      <c r="W27" s="58"/>
      <c r="X27" s="26">
        <v>0</v>
      </c>
      <c r="Y27" s="26">
        <v>0</v>
      </c>
      <c r="Z27" s="26">
        <v>0</v>
      </c>
      <c r="AA27" s="26"/>
      <c r="AB27" s="58"/>
      <c r="AC27" s="24"/>
      <c r="AD27" s="26" t="s">
        <v>1050</v>
      </c>
      <c r="AE27" s="26">
        <v>0</v>
      </c>
      <c r="AF27" s="26"/>
      <c r="AG27" s="26"/>
      <c r="AH27" s="26"/>
      <c r="AI27" s="26"/>
      <c r="AJ27" s="26" t="s">
        <v>3476</v>
      </c>
      <c r="AK27" s="24"/>
      <c r="AL27" s="24" t="s">
        <v>3530</v>
      </c>
      <c r="AM27" s="26"/>
      <c r="AN27" s="26"/>
      <c r="AO27" s="26"/>
      <c r="AP27" s="26"/>
      <c r="AQ27" s="26"/>
      <c r="AR27" s="26" t="s">
        <v>129</v>
      </c>
      <c r="AS27" s="26"/>
      <c r="AT27" s="26"/>
      <c r="AU27" s="26" t="s">
        <v>128</v>
      </c>
      <c r="AV27" s="26" t="s">
        <v>128</v>
      </c>
      <c r="AW27" s="26" t="s">
        <v>128</v>
      </c>
      <c r="AX27" s="26" t="s">
        <v>129</v>
      </c>
      <c r="AY27" s="26"/>
      <c r="AZ27" s="26" t="s">
        <v>3529</v>
      </c>
      <c r="BA27" s="41"/>
    </row>
    <row r="28" spans="1:53" ht="16.05" customHeight="1" x14ac:dyDescent="0.3">
      <c r="A28" s="26">
        <v>2013</v>
      </c>
      <c r="B28" s="24" t="s">
        <v>187</v>
      </c>
      <c r="C28" s="24" t="s">
        <v>188</v>
      </c>
      <c r="D28" s="24" t="s">
        <v>3586</v>
      </c>
      <c r="E28" s="25">
        <v>41334</v>
      </c>
      <c r="F28" s="38">
        <v>0.23170023148148147</v>
      </c>
      <c r="G28" s="25">
        <v>41334</v>
      </c>
      <c r="H28" s="38">
        <v>0.44003472222222223</v>
      </c>
      <c r="I28" s="34" t="s">
        <v>6250</v>
      </c>
      <c r="J28" s="26">
        <v>38.276000000000003</v>
      </c>
      <c r="K28" s="26">
        <v>57.662999999999997</v>
      </c>
      <c r="L28" s="26">
        <v>8</v>
      </c>
      <c r="M28" s="43">
        <v>3.524</v>
      </c>
      <c r="N28" s="43"/>
      <c r="O28" s="57">
        <v>3.4</v>
      </c>
      <c r="P28" s="57">
        <v>3.5</v>
      </c>
      <c r="Q28" s="57"/>
      <c r="R28" s="57">
        <v>4.5999999999999996</v>
      </c>
      <c r="S28" s="24" t="s">
        <v>6068</v>
      </c>
      <c r="T28" s="26"/>
      <c r="U28" s="24" t="s">
        <v>867</v>
      </c>
      <c r="V28" s="41"/>
      <c r="W28" s="41"/>
      <c r="X28" s="26">
        <v>0</v>
      </c>
      <c r="Y28" s="26">
        <v>0</v>
      </c>
      <c r="Z28" s="26">
        <v>0</v>
      </c>
      <c r="AA28" s="26"/>
      <c r="AB28" s="41"/>
      <c r="AC28" s="41"/>
      <c r="AD28" s="26" t="s">
        <v>1050</v>
      </c>
      <c r="AE28" s="26">
        <v>0</v>
      </c>
      <c r="AF28" s="41"/>
      <c r="AG28" s="26"/>
      <c r="AH28" s="26"/>
      <c r="AI28" s="26"/>
      <c r="AJ28" s="26" t="s">
        <v>3493</v>
      </c>
      <c r="AK28" s="41"/>
      <c r="AL28" s="24" t="s">
        <v>5073</v>
      </c>
      <c r="AM28" s="41"/>
      <c r="AN28" s="41"/>
      <c r="AO28" s="41"/>
      <c r="AP28" s="41"/>
      <c r="AQ28" s="41"/>
      <c r="AR28" s="26" t="s">
        <v>129</v>
      </c>
      <c r="AS28" s="26"/>
      <c r="AT28" s="26"/>
      <c r="AU28" s="26" t="s">
        <v>128</v>
      </c>
      <c r="AV28" s="26" t="s">
        <v>128</v>
      </c>
      <c r="AW28" s="26" t="s">
        <v>128</v>
      </c>
      <c r="AX28" s="26" t="s">
        <v>129</v>
      </c>
      <c r="AY28" s="26"/>
      <c r="AZ28" s="26" t="s">
        <v>4907</v>
      </c>
      <c r="BA28" s="41"/>
    </row>
    <row r="29" spans="1:53" ht="15.6" customHeight="1" x14ac:dyDescent="0.3">
      <c r="A29" s="23">
        <v>2013</v>
      </c>
      <c r="B29" s="24" t="s">
        <v>153</v>
      </c>
      <c r="C29" s="24" t="s">
        <v>860</v>
      </c>
      <c r="D29" s="24" t="s">
        <v>860</v>
      </c>
      <c r="E29" s="25">
        <v>41335</v>
      </c>
      <c r="F29" s="38">
        <v>0.45179467592592593</v>
      </c>
      <c r="G29" s="25">
        <v>41335</v>
      </c>
      <c r="H29" s="38">
        <v>0.49346064814814811</v>
      </c>
      <c r="I29" s="34" t="s">
        <v>6250</v>
      </c>
      <c r="J29" s="43">
        <v>49.470999999999997</v>
      </c>
      <c r="K29" s="43">
        <v>20.184000000000001</v>
      </c>
      <c r="L29" s="56">
        <v>1</v>
      </c>
      <c r="M29" s="35">
        <v>3</v>
      </c>
      <c r="N29" s="43"/>
      <c r="O29" s="57">
        <v>3</v>
      </c>
      <c r="P29" s="57"/>
      <c r="Q29" s="57"/>
      <c r="R29" s="57">
        <v>3.2</v>
      </c>
      <c r="S29" s="67" t="s">
        <v>6086</v>
      </c>
      <c r="T29" s="26"/>
      <c r="U29" s="24" t="s">
        <v>193</v>
      </c>
      <c r="V29" s="58"/>
      <c r="W29" s="58"/>
      <c r="X29" s="26">
        <v>0</v>
      </c>
      <c r="Y29" s="26">
        <v>0</v>
      </c>
      <c r="Z29" s="26">
        <v>0</v>
      </c>
      <c r="AA29" s="26"/>
      <c r="AB29" s="58"/>
      <c r="AC29" s="24"/>
      <c r="AD29" s="26" t="s">
        <v>3483</v>
      </c>
      <c r="AE29" s="26">
        <v>0</v>
      </c>
      <c r="AF29" s="26"/>
      <c r="AG29" s="26"/>
      <c r="AH29" s="26"/>
      <c r="AI29" s="26"/>
      <c r="AJ29" s="26" t="s">
        <v>1631</v>
      </c>
      <c r="AK29" s="24"/>
      <c r="AL29" s="24"/>
      <c r="AM29" s="26"/>
      <c r="AN29" s="26"/>
      <c r="AO29" s="26"/>
      <c r="AP29" s="26"/>
      <c r="AQ29" s="26"/>
      <c r="AR29" s="26" t="s">
        <v>129</v>
      </c>
      <c r="AS29" s="26"/>
      <c r="AT29" s="26"/>
      <c r="AU29" s="26" t="s">
        <v>128</v>
      </c>
      <c r="AV29" s="26" t="s">
        <v>128</v>
      </c>
      <c r="AW29" s="26" t="s">
        <v>128</v>
      </c>
      <c r="AX29" s="26" t="s">
        <v>129</v>
      </c>
      <c r="AY29" s="26"/>
      <c r="AZ29" s="26" t="s">
        <v>3535</v>
      </c>
      <c r="BA29" s="41"/>
    </row>
    <row r="30" spans="1:53" ht="16.05" customHeight="1" x14ac:dyDescent="0.3">
      <c r="A30" s="23">
        <v>2013</v>
      </c>
      <c r="B30" s="24" t="s">
        <v>153</v>
      </c>
      <c r="C30" s="24" t="s">
        <v>860</v>
      </c>
      <c r="D30" s="24" t="s">
        <v>860</v>
      </c>
      <c r="E30" s="25">
        <v>41352</v>
      </c>
      <c r="F30" s="38">
        <v>0.88185474537037034</v>
      </c>
      <c r="G30" s="25">
        <v>41352</v>
      </c>
      <c r="H30" s="38">
        <v>0.92351851851851852</v>
      </c>
      <c r="I30" s="34" t="s">
        <v>6250</v>
      </c>
      <c r="J30" s="43">
        <v>51.469000000000001</v>
      </c>
      <c r="K30" s="43">
        <v>16.039000000000001</v>
      </c>
      <c r="L30" s="56">
        <v>0</v>
      </c>
      <c r="M30" s="43">
        <v>3.6</v>
      </c>
      <c r="N30" s="43"/>
      <c r="O30" s="57"/>
      <c r="P30" s="57">
        <v>4.7</v>
      </c>
      <c r="Q30" s="57">
        <v>3.1</v>
      </c>
      <c r="R30" s="57">
        <v>4.7</v>
      </c>
      <c r="S30" s="67" t="s">
        <v>6144</v>
      </c>
      <c r="T30" s="26" t="s">
        <v>139</v>
      </c>
      <c r="U30" s="24" t="s">
        <v>193</v>
      </c>
      <c r="V30" s="58"/>
      <c r="W30" s="58"/>
      <c r="X30" s="26">
        <v>0</v>
      </c>
      <c r="Y30" s="26">
        <v>0</v>
      </c>
      <c r="Z30" s="26">
        <v>5</v>
      </c>
      <c r="AA30" s="26"/>
      <c r="AB30" s="58"/>
      <c r="AC30" s="24" t="s">
        <v>3544</v>
      </c>
      <c r="AD30" s="26" t="s">
        <v>1050</v>
      </c>
      <c r="AE30" s="26">
        <v>0</v>
      </c>
      <c r="AF30" s="26"/>
      <c r="AG30" s="26" t="s">
        <v>129</v>
      </c>
      <c r="AH30" s="26"/>
      <c r="AI30" s="26"/>
      <c r="AJ30" s="26"/>
      <c r="AK30" s="24" t="s">
        <v>6013</v>
      </c>
      <c r="AL30" s="24" t="s">
        <v>6012</v>
      </c>
      <c r="AM30" s="26"/>
      <c r="AN30" s="26"/>
      <c r="AO30" s="26"/>
      <c r="AP30" s="26"/>
      <c r="AQ30" s="26"/>
      <c r="AR30" s="26" t="s">
        <v>129</v>
      </c>
      <c r="AS30" s="26"/>
      <c r="AT30" s="26"/>
      <c r="AU30" s="26" t="s">
        <v>128</v>
      </c>
      <c r="AV30" s="26" t="s">
        <v>128</v>
      </c>
      <c r="AW30" s="26" t="s">
        <v>129</v>
      </c>
      <c r="AX30" s="26" t="s">
        <v>129</v>
      </c>
      <c r="AY30" s="26"/>
      <c r="AZ30" s="26" t="s">
        <v>3545</v>
      </c>
      <c r="BA30" s="39" t="s">
        <v>6014</v>
      </c>
    </row>
    <row r="31" spans="1:53" ht="16.05" customHeight="1" x14ac:dyDescent="0.3">
      <c r="A31" s="23">
        <v>2013</v>
      </c>
      <c r="B31" s="24" t="s">
        <v>148</v>
      </c>
      <c r="C31" s="24" t="s">
        <v>191</v>
      </c>
      <c r="D31" s="24" t="s">
        <v>3528</v>
      </c>
      <c r="E31" s="25">
        <v>41354</v>
      </c>
      <c r="F31" s="38">
        <v>0.66437488425925928</v>
      </c>
      <c r="G31" s="25">
        <v>41354</v>
      </c>
      <c r="H31" s="38">
        <v>0.45604166666666668</v>
      </c>
      <c r="I31" s="34" t="s">
        <v>6250</v>
      </c>
      <c r="J31" s="43">
        <v>35.53</v>
      </c>
      <c r="K31" s="43">
        <v>-97.456000000000003</v>
      </c>
      <c r="L31" s="56">
        <v>19.399999999999999</v>
      </c>
      <c r="M31" s="35">
        <v>3.6</v>
      </c>
      <c r="N31" s="43"/>
      <c r="O31" s="57">
        <v>3.6</v>
      </c>
      <c r="P31" s="57"/>
      <c r="Q31" s="57"/>
      <c r="R31" s="57">
        <v>3.2</v>
      </c>
      <c r="S31" s="67" t="s">
        <v>6087</v>
      </c>
      <c r="T31" s="26"/>
      <c r="U31" s="24" t="s">
        <v>193</v>
      </c>
      <c r="V31" s="58"/>
      <c r="W31" s="58"/>
      <c r="X31" s="26">
        <v>0</v>
      </c>
      <c r="Y31" s="26">
        <v>0</v>
      </c>
      <c r="Z31" s="26">
        <v>0</v>
      </c>
      <c r="AA31" s="26"/>
      <c r="AB31" s="58"/>
      <c r="AC31" s="24"/>
      <c r="AD31" s="26" t="s">
        <v>3483</v>
      </c>
      <c r="AE31" s="26">
        <v>0</v>
      </c>
      <c r="AF31" s="26"/>
      <c r="AG31" s="26"/>
      <c r="AH31" s="26"/>
      <c r="AI31" s="26"/>
      <c r="AJ31" s="26" t="s">
        <v>1631</v>
      </c>
      <c r="AK31" s="24"/>
      <c r="AL31" s="24"/>
      <c r="AM31" s="26"/>
      <c r="AN31" s="26"/>
      <c r="AO31" s="26"/>
      <c r="AP31" s="26"/>
      <c r="AQ31" s="26"/>
      <c r="AR31" s="26" t="s">
        <v>129</v>
      </c>
      <c r="AS31" s="26"/>
      <c r="AT31" s="26"/>
      <c r="AU31" s="26" t="s">
        <v>128</v>
      </c>
      <c r="AV31" s="26" t="s">
        <v>128</v>
      </c>
      <c r="AW31" s="26" t="s">
        <v>128</v>
      </c>
      <c r="AX31" s="26" t="s">
        <v>129</v>
      </c>
      <c r="AY31" s="26"/>
      <c r="AZ31" s="26" t="s">
        <v>3548</v>
      </c>
      <c r="BA31" s="41"/>
    </row>
    <row r="32" spans="1:53" ht="16.05" customHeight="1" x14ac:dyDescent="0.3">
      <c r="A32" s="23">
        <v>2013</v>
      </c>
      <c r="B32" s="24" t="s">
        <v>153</v>
      </c>
      <c r="C32" s="24" t="s">
        <v>860</v>
      </c>
      <c r="D32" s="24" t="s">
        <v>860</v>
      </c>
      <c r="E32" s="25">
        <v>41427</v>
      </c>
      <c r="F32" s="38">
        <v>0.59393946759259253</v>
      </c>
      <c r="G32" s="25">
        <v>41427</v>
      </c>
      <c r="H32" s="38">
        <v>0.67726851851851855</v>
      </c>
      <c r="I32" s="34" t="s">
        <v>6250</v>
      </c>
      <c r="J32" s="43">
        <v>49.847999999999999</v>
      </c>
      <c r="K32" s="43">
        <v>18.684999999999999</v>
      </c>
      <c r="L32" s="56">
        <v>0</v>
      </c>
      <c r="M32" s="35">
        <v>2.7</v>
      </c>
      <c r="N32" s="43"/>
      <c r="O32" s="57">
        <v>2.7</v>
      </c>
      <c r="P32" s="57"/>
      <c r="Q32" s="57"/>
      <c r="R32" s="57">
        <v>3.7</v>
      </c>
      <c r="S32" s="67" t="s">
        <v>6088</v>
      </c>
      <c r="T32" s="26"/>
      <c r="U32" s="24" t="s">
        <v>193</v>
      </c>
      <c r="V32" s="58"/>
      <c r="W32" s="58"/>
      <c r="X32" s="26">
        <v>0</v>
      </c>
      <c r="Y32" s="26">
        <v>0</v>
      </c>
      <c r="Z32" s="26">
        <v>0</v>
      </c>
      <c r="AA32" s="26"/>
      <c r="AB32" s="58"/>
      <c r="AC32" s="24"/>
      <c r="AD32" s="26" t="s">
        <v>1050</v>
      </c>
      <c r="AE32" s="26">
        <v>0</v>
      </c>
      <c r="AF32" s="26"/>
      <c r="AG32" s="26"/>
      <c r="AH32" s="26"/>
      <c r="AI32" s="26"/>
      <c r="AJ32" s="26" t="s">
        <v>1631</v>
      </c>
      <c r="AK32" s="24"/>
      <c r="AL32" s="24"/>
      <c r="AM32" s="26"/>
      <c r="AN32" s="26"/>
      <c r="AO32" s="26"/>
      <c r="AP32" s="26"/>
      <c r="AQ32" s="26"/>
      <c r="AR32" s="26" t="s">
        <v>129</v>
      </c>
      <c r="AS32" s="26"/>
      <c r="AT32" s="26"/>
      <c r="AU32" s="26" t="s">
        <v>128</v>
      </c>
      <c r="AV32" s="26" t="s">
        <v>128</v>
      </c>
      <c r="AW32" s="26" t="s">
        <v>128</v>
      </c>
      <c r="AX32" s="26" t="s">
        <v>129</v>
      </c>
      <c r="AY32" s="26"/>
      <c r="AZ32" s="26" t="s">
        <v>3600</v>
      </c>
      <c r="BA32" s="41"/>
    </row>
    <row r="33" spans="1:53" ht="16.05" customHeight="1" x14ac:dyDescent="0.3">
      <c r="A33" s="23">
        <v>2013</v>
      </c>
      <c r="B33" s="24" t="s">
        <v>153</v>
      </c>
      <c r="C33" s="24" t="s">
        <v>860</v>
      </c>
      <c r="D33" s="24" t="s">
        <v>860</v>
      </c>
      <c r="E33" s="25">
        <v>41431</v>
      </c>
      <c r="F33" s="38">
        <v>0.9667203703703704</v>
      </c>
      <c r="G33" s="25">
        <v>41432</v>
      </c>
      <c r="H33" s="38">
        <v>5.0057870370370371E-2</v>
      </c>
      <c r="I33" s="34" t="s">
        <v>6250</v>
      </c>
      <c r="J33" s="43">
        <v>49.978000000000002</v>
      </c>
      <c r="K33" s="43">
        <v>18.399999999999999</v>
      </c>
      <c r="L33" s="56">
        <v>0</v>
      </c>
      <c r="M33" s="35">
        <v>3.524</v>
      </c>
      <c r="N33" s="43"/>
      <c r="O33" s="57">
        <v>3</v>
      </c>
      <c r="P33" s="57">
        <v>3.5</v>
      </c>
      <c r="Q33" s="57"/>
      <c r="R33" s="57">
        <v>3.5</v>
      </c>
      <c r="S33" s="67" t="s">
        <v>6068</v>
      </c>
      <c r="T33" s="26" t="s">
        <v>582</v>
      </c>
      <c r="U33" s="24" t="s">
        <v>193</v>
      </c>
      <c r="V33" s="58"/>
      <c r="W33" s="58"/>
      <c r="X33" s="26">
        <v>0</v>
      </c>
      <c r="Y33" s="26">
        <v>0</v>
      </c>
      <c r="Z33" s="26">
        <v>0</v>
      </c>
      <c r="AA33" s="26"/>
      <c r="AB33" s="58"/>
      <c r="AC33" s="24"/>
      <c r="AD33" s="26" t="s">
        <v>1050</v>
      </c>
      <c r="AE33" s="26">
        <v>0</v>
      </c>
      <c r="AF33" s="26"/>
      <c r="AG33" s="26"/>
      <c r="AH33" s="26"/>
      <c r="AI33" s="26"/>
      <c r="AJ33" s="26" t="s">
        <v>1631</v>
      </c>
      <c r="AK33" s="24"/>
      <c r="AL33" s="24"/>
      <c r="AM33" s="26"/>
      <c r="AN33" s="26"/>
      <c r="AO33" s="26"/>
      <c r="AP33" s="26"/>
      <c r="AQ33" s="26"/>
      <c r="AR33" s="26" t="s">
        <v>129</v>
      </c>
      <c r="AS33" s="26"/>
      <c r="AT33" s="26"/>
      <c r="AU33" s="26" t="s">
        <v>128</v>
      </c>
      <c r="AV33" s="26" t="s">
        <v>128</v>
      </c>
      <c r="AW33" s="26" t="s">
        <v>128</v>
      </c>
      <c r="AX33" s="26" t="s">
        <v>129</v>
      </c>
      <c r="AY33" s="26"/>
      <c r="AZ33" s="26" t="s">
        <v>3602</v>
      </c>
      <c r="BA33" s="41"/>
    </row>
    <row r="34" spans="1:53" ht="16.05" customHeight="1" x14ac:dyDescent="0.3">
      <c r="A34" s="23">
        <v>2013</v>
      </c>
      <c r="B34" s="24" t="s">
        <v>153</v>
      </c>
      <c r="C34" s="24" t="s">
        <v>1411</v>
      </c>
      <c r="D34" s="24" t="s">
        <v>1411</v>
      </c>
      <c r="E34" s="25">
        <v>41457</v>
      </c>
      <c r="F34" s="38">
        <v>0.96103414351851857</v>
      </c>
      <c r="G34" s="25">
        <v>41458</v>
      </c>
      <c r="H34" s="38">
        <v>4.4363425925925924E-2</v>
      </c>
      <c r="I34" s="34" t="s">
        <v>6250</v>
      </c>
      <c r="J34" s="43">
        <v>53.136000000000003</v>
      </c>
      <c r="K34" s="43">
        <v>6.3129999999999997</v>
      </c>
      <c r="L34" s="56">
        <v>0</v>
      </c>
      <c r="M34" s="43">
        <v>3.3</v>
      </c>
      <c r="N34" s="43"/>
      <c r="O34" s="57">
        <v>3.3</v>
      </c>
      <c r="P34" s="57"/>
      <c r="Q34" s="57"/>
      <c r="R34" s="57">
        <v>3</v>
      </c>
      <c r="S34" s="67" t="s">
        <v>6148</v>
      </c>
      <c r="T34" s="26"/>
      <c r="U34" s="24" t="s">
        <v>193</v>
      </c>
      <c r="V34" s="58"/>
      <c r="W34" s="58"/>
      <c r="X34" s="26">
        <v>0</v>
      </c>
      <c r="Y34" s="26">
        <v>0</v>
      </c>
      <c r="Z34" s="26">
        <v>0</v>
      </c>
      <c r="AA34" s="26"/>
      <c r="AB34" s="58"/>
      <c r="AC34" s="24"/>
      <c r="AD34" s="26" t="s">
        <v>1050</v>
      </c>
      <c r="AE34" s="26">
        <v>0</v>
      </c>
      <c r="AF34" s="26"/>
      <c r="AG34" s="26"/>
      <c r="AH34" s="26"/>
      <c r="AI34" s="26"/>
      <c r="AJ34" s="26"/>
      <c r="AK34" s="24"/>
      <c r="AL34" s="24" t="s">
        <v>6150</v>
      </c>
      <c r="AM34" s="26"/>
      <c r="AN34" s="26"/>
      <c r="AO34" s="26"/>
      <c r="AP34" s="26"/>
      <c r="AQ34" s="26"/>
      <c r="AR34" s="26" t="s">
        <v>129</v>
      </c>
      <c r="AS34" s="26"/>
      <c r="AT34" s="26"/>
      <c r="AU34" s="26" t="s">
        <v>128</v>
      </c>
      <c r="AV34" s="26" t="s">
        <v>128</v>
      </c>
      <c r="AW34" s="26" t="s">
        <v>128</v>
      </c>
      <c r="AX34" s="26" t="s">
        <v>129</v>
      </c>
      <c r="AY34" s="26"/>
      <c r="AZ34" s="26" t="s">
        <v>3630</v>
      </c>
      <c r="BA34" s="41"/>
    </row>
    <row r="35" spans="1:53" ht="16.05" customHeight="1" x14ac:dyDescent="0.3">
      <c r="A35" s="23">
        <v>2013</v>
      </c>
      <c r="B35" s="24" t="s">
        <v>269</v>
      </c>
      <c r="C35" s="24" t="s">
        <v>270</v>
      </c>
      <c r="D35" s="24" t="s">
        <v>3287</v>
      </c>
      <c r="E35" s="25">
        <v>41471</v>
      </c>
      <c r="F35" s="38">
        <v>0.66187731481481482</v>
      </c>
      <c r="G35" s="25">
        <v>41471</v>
      </c>
      <c r="H35" s="38">
        <v>0.45354166666666668</v>
      </c>
      <c r="I35" s="34" t="s">
        <v>6250</v>
      </c>
      <c r="J35" s="43">
        <v>-15.763999999999999</v>
      </c>
      <c r="K35" s="43">
        <v>-71.540999999999997</v>
      </c>
      <c r="L35" s="56">
        <v>87.1</v>
      </c>
      <c r="M35" s="43">
        <v>3.65</v>
      </c>
      <c r="N35" s="43"/>
      <c r="O35" s="57">
        <v>4.2</v>
      </c>
      <c r="P35" s="57">
        <v>3.5</v>
      </c>
      <c r="Q35" s="57">
        <v>3.5</v>
      </c>
      <c r="R35" s="57">
        <v>4.3</v>
      </c>
      <c r="S35" s="27" t="s">
        <v>5110</v>
      </c>
      <c r="T35" s="26"/>
      <c r="U35" s="24" t="s">
        <v>867</v>
      </c>
      <c r="V35" s="58"/>
      <c r="W35" s="58"/>
      <c r="X35" s="26">
        <v>0</v>
      </c>
      <c r="Y35" s="26">
        <v>0</v>
      </c>
      <c r="Z35" s="26">
        <v>0</v>
      </c>
      <c r="AA35" s="26"/>
      <c r="AB35" s="58"/>
      <c r="AC35" s="24"/>
      <c r="AD35" s="26" t="s">
        <v>3483</v>
      </c>
      <c r="AE35" s="26">
        <v>0</v>
      </c>
      <c r="AF35" s="26"/>
      <c r="AG35" s="26"/>
      <c r="AH35" s="26"/>
      <c r="AI35" s="26"/>
      <c r="AJ35" s="26" t="s">
        <v>387</v>
      </c>
      <c r="AK35" s="24"/>
      <c r="AL35" s="24" t="s">
        <v>5996</v>
      </c>
      <c r="AM35" s="26"/>
      <c r="AN35" s="26"/>
      <c r="AO35" s="26"/>
      <c r="AP35" s="26"/>
      <c r="AQ35" s="26"/>
      <c r="AR35" s="26" t="s">
        <v>129</v>
      </c>
      <c r="AS35" s="26"/>
      <c r="AT35" s="26"/>
      <c r="AU35" s="26" t="s">
        <v>128</v>
      </c>
      <c r="AV35" s="26" t="s">
        <v>128</v>
      </c>
      <c r="AW35" s="26" t="s">
        <v>128</v>
      </c>
      <c r="AX35" s="26" t="s">
        <v>129</v>
      </c>
      <c r="AY35" s="26"/>
      <c r="AZ35" s="26" t="s">
        <v>3639</v>
      </c>
      <c r="BA35" s="39" t="s">
        <v>5997</v>
      </c>
    </row>
    <row r="36" spans="1:53" ht="16.05" customHeight="1" x14ac:dyDescent="0.3">
      <c r="A36" s="23">
        <v>2013</v>
      </c>
      <c r="B36" s="24" t="s">
        <v>153</v>
      </c>
      <c r="C36" s="24" t="s">
        <v>1375</v>
      </c>
      <c r="D36" s="24" t="s">
        <v>1375</v>
      </c>
      <c r="E36" s="25">
        <v>41475</v>
      </c>
      <c r="F36" s="38">
        <v>0.14647800925925927</v>
      </c>
      <c r="G36" s="25">
        <v>41475</v>
      </c>
      <c r="H36" s="38">
        <v>0.22981481481481481</v>
      </c>
      <c r="I36" s="34" t="s">
        <v>6250</v>
      </c>
      <c r="J36" s="43">
        <v>47.432000000000002</v>
      </c>
      <c r="K36" s="43">
        <v>9.3239999999999998</v>
      </c>
      <c r="L36" s="56">
        <v>5</v>
      </c>
      <c r="M36" s="35">
        <v>3.5</v>
      </c>
      <c r="N36" s="43"/>
      <c r="O36" s="57">
        <v>3.5</v>
      </c>
      <c r="P36" s="57"/>
      <c r="Q36" s="57"/>
      <c r="R36" s="57">
        <v>3.6</v>
      </c>
      <c r="S36" s="67" t="s">
        <v>6089</v>
      </c>
      <c r="T36" s="26"/>
      <c r="U36" s="24" t="s">
        <v>193</v>
      </c>
      <c r="V36" s="58"/>
      <c r="W36" s="58"/>
      <c r="X36" s="26">
        <v>0</v>
      </c>
      <c r="Y36" s="26">
        <v>0</v>
      </c>
      <c r="Z36" s="26">
        <v>0</v>
      </c>
      <c r="AA36" s="26"/>
      <c r="AB36" s="58"/>
      <c r="AC36" s="24"/>
      <c r="AD36" s="26" t="s">
        <v>3483</v>
      </c>
      <c r="AE36" s="26">
        <v>0</v>
      </c>
      <c r="AF36" s="26"/>
      <c r="AG36" s="26"/>
      <c r="AH36" s="26"/>
      <c r="AI36" s="26"/>
      <c r="AJ36" s="26" t="s">
        <v>1631</v>
      </c>
      <c r="AK36" s="24"/>
      <c r="AL36" s="24"/>
      <c r="AM36" s="26"/>
      <c r="AN36" s="26"/>
      <c r="AO36" s="26"/>
      <c r="AP36" s="26"/>
      <c r="AQ36" s="26"/>
      <c r="AR36" s="26" t="s">
        <v>129</v>
      </c>
      <c r="AS36" s="26"/>
      <c r="AT36" s="26"/>
      <c r="AU36" s="26" t="s">
        <v>128</v>
      </c>
      <c r="AV36" s="26" t="s">
        <v>128</v>
      </c>
      <c r="AW36" s="26" t="s">
        <v>128</v>
      </c>
      <c r="AX36" s="26" t="s">
        <v>129</v>
      </c>
      <c r="AY36" s="26"/>
      <c r="AZ36" s="26" t="s">
        <v>3642</v>
      </c>
      <c r="BA36" s="41"/>
    </row>
    <row r="37" spans="1:53" ht="16.05" customHeight="1" x14ac:dyDescent="0.3">
      <c r="A37" s="23">
        <v>2013</v>
      </c>
      <c r="B37" s="24" t="s">
        <v>679</v>
      </c>
      <c r="C37" s="24" t="s">
        <v>3689</v>
      </c>
      <c r="D37" s="24" t="s">
        <v>3689</v>
      </c>
      <c r="E37" s="25">
        <v>41521</v>
      </c>
      <c r="F37" s="38">
        <v>1.3057870370370371E-2</v>
      </c>
      <c r="G37" s="25">
        <v>41521</v>
      </c>
      <c r="H37" s="38">
        <v>0.13805555555555557</v>
      </c>
      <c r="I37" s="34" t="s">
        <v>6250</v>
      </c>
      <c r="J37" s="43">
        <v>45.688000000000002</v>
      </c>
      <c r="K37" s="43">
        <v>26.503</v>
      </c>
      <c r="L37" s="56">
        <v>88.4</v>
      </c>
      <c r="M37" s="35">
        <v>3.5</v>
      </c>
      <c r="N37" s="43"/>
      <c r="O37" s="57">
        <v>3.5</v>
      </c>
      <c r="P37" s="57"/>
      <c r="Q37" s="57"/>
      <c r="R37" s="155"/>
      <c r="S37" s="27" t="s">
        <v>6089</v>
      </c>
      <c r="T37" s="26"/>
      <c r="U37" s="24" t="s">
        <v>193</v>
      </c>
      <c r="V37" s="58"/>
      <c r="W37" s="58"/>
      <c r="X37" s="26">
        <v>0</v>
      </c>
      <c r="Y37" s="26">
        <v>0</v>
      </c>
      <c r="Z37" s="26">
        <v>0</v>
      </c>
      <c r="AA37" s="26"/>
      <c r="AB37" s="58"/>
      <c r="AC37" s="24"/>
      <c r="AD37" s="26" t="s">
        <v>1050</v>
      </c>
      <c r="AE37" s="26">
        <v>0</v>
      </c>
      <c r="AF37" s="26"/>
      <c r="AG37" s="26"/>
      <c r="AH37" s="26"/>
      <c r="AI37" s="26"/>
      <c r="AJ37" s="26" t="s">
        <v>311</v>
      </c>
      <c r="AK37" s="24"/>
      <c r="AL37" s="24"/>
      <c r="AM37" s="26"/>
      <c r="AN37" s="26"/>
      <c r="AO37" s="26"/>
      <c r="AP37" s="26"/>
      <c r="AQ37" s="26"/>
      <c r="AR37" s="26" t="s">
        <v>129</v>
      </c>
      <c r="AS37" s="26"/>
      <c r="AT37" s="26"/>
      <c r="AU37" s="26" t="s">
        <v>128</v>
      </c>
      <c r="AV37" s="26" t="s">
        <v>128</v>
      </c>
      <c r="AW37" s="26" t="s">
        <v>128</v>
      </c>
      <c r="AX37" s="26" t="s">
        <v>129</v>
      </c>
      <c r="AY37" s="26"/>
      <c r="AZ37" s="26" t="s">
        <v>3690</v>
      </c>
      <c r="BA37" s="41"/>
    </row>
    <row r="38" spans="1:53" ht="16.05" customHeight="1" x14ac:dyDescent="0.3">
      <c r="A38" s="23">
        <v>2013</v>
      </c>
      <c r="B38" s="24" t="s">
        <v>153</v>
      </c>
      <c r="C38" s="24" t="s">
        <v>1411</v>
      </c>
      <c r="D38" s="24" t="s">
        <v>1411</v>
      </c>
      <c r="E38" s="25">
        <v>41521</v>
      </c>
      <c r="F38" s="38">
        <v>6.4957407407407408E-2</v>
      </c>
      <c r="G38" s="25">
        <v>41521</v>
      </c>
      <c r="H38" s="38">
        <v>0.14828703703703702</v>
      </c>
      <c r="I38" s="34" t="s">
        <v>6250</v>
      </c>
      <c r="J38" s="43">
        <v>53.329000000000001</v>
      </c>
      <c r="K38" s="43">
        <v>6.7039999999999997</v>
      </c>
      <c r="L38" s="56">
        <v>3</v>
      </c>
      <c r="M38" s="35">
        <v>2.9</v>
      </c>
      <c r="N38" s="43"/>
      <c r="O38" s="57">
        <v>2.9</v>
      </c>
      <c r="P38" s="57"/>
      <c r="Q38" s="57"/>
      <c r="R38" s="57">
        <v>2.8</v>
      </c>
      <c r="S38" s="67" t="s">
        <v>6090</v>
      </c>
      <c r="T38" s="26"/>
      <c r="U38" s="24" t="s">
        <v>193</v>
      </c>
      <c r="V38" s="58"/>
      <c r="W38" s="58"/>
      <c r="X38" s="26">
        <v>0</v>
      </c>
      <c r="Y38" s="26">
        <v>0</v>
      </c>
      <c r="Z38" s="26">
        <v>0</v>
      </c>
      <c r="AA38" s="26"/>
      <c r="AB38" s="58"/>
      <c r="AC38" s="24"/>
      <c r="AD38" s="26" t="s">
        <v>3483</v>
      </c>
      <c r="AE38" s="26">
        <v>0</v>
      </c>
      <c r="AF38" s="26"/>
      <c r="AG38" s="26"/>
      <c r="AH38" s="26"/>
      <c r="AI38" s="26"/>
      <c r="AJ38" s="26" t="s">
        <v>1631</v>
      </c>
      <c r="AK38" s="24"/>
      <c r="AL38" s="24"/>
      <c r="AM38" s="26"/>
      <c r="AN38" s="26"/>
      <c r="AO38" s="26"/>
      <c r="AP38" s="26"/>
      <c r="AQ38" s="26"/>
      <c r="AR38" s="26" t="s">
        <v>129</v>
      </c>
      <c r="AS38" s="26"/>
      <c r="AT38" s="26"/>
      <c r="AU38" s="26" t="s">
        <v>128</v>
      </c>
      <c r="AV38" s="26" t="s">
        <v>128</v>
      </c>
      <c r="AW38" s="26" t="s">
        <v>128</v>
      </c>
      <c r="AX38" s="26" t="s">
        <v>129</v>
      </c>
      <c r="AY38" s="26"/>
      <c r="AZ38" s="26" t="s">
        <v>3688</v>
      </c>
      <c r="BA38" s="41"/>
    </row>
    <row r="39" spans="1:53" ht="16.05" customHeight="1" x14ac:dyDescent="0.3">
      <c r="A39" s="23">
        <v>2013</v>
      </c>
      <c r="B39" s="24" t="s">
        <v>148</v>
      </c>
      <c r="C39" s="24" t="s">
        <v>191</v>
      </c>
      <c r="D39" s="24" t="s">
        <v>3528</v>
      </c>
      <c r="E39" s="25">
        <v>41583</v>
      </c>
      <c r="F39" s="38">
        <v>0.16775462962962961</v>
      </c>
      <c r="G39" s="25">
        <v>41582</v>
      </c>
      <c r="H39" s="38">
        <v>0.91775462962962961</v>
      </c>
      <c r="I39" s="34" t="s">
        <v>6250</v>
      </c>
      <c r="J39" s="43">
        <v>35.603999999999999</v>
      </c>
      <c r="K39" s="43">
        <v>-97.372</v>
      </c>
      <c r="L39" s="56">
        <v>5</v>
      </c>
      <c r="M39" s="43">
        <v>3.8</v>
      </c>
      <c r="N39" s="43"/>
      <c r="O39" s="57">
        <v>4.9000000000000004</v>
      </c>
      <c r="P39" s="57"/>
      <c r="Q39" s="57"/>
      <c r="R39" s="57">
        <v>3.8</v>
      </c>
      <c r="S39" s="67" t="s">
        <v>35</v>
      </c>
      <c r="T39" s="26" t="s">
        <v>497</v>
      </c>
      <c r="U39" s="24" t="s">
        <v>193</v>
      </c>
      <c r="V39" s="58"/>
      <c r="W39" s="58"/>
      <c r="X39" s="26">
        <v>0</v>
      </c>
      <c r="Y39" s="26">
        <v>0</v>
      </c>
      <c r="Z39" s="26">
        <v>0</v>
      </c>
      <c r="AA39" s="26"/>
      <c r="AB39" s="58"/>
      <c r="AC39" s="24"/>
      <c r="AD39" s="26" t="s">
        <v>1050</v>
      </c>
      <c r="AE39" s="26">
        <v>0</v>
      </c>
      <c r="AF39" s="26"/>
      <c r="AG39" s="26"/>
      <c r="AH39" s="26"/>
      <c r="AI39" s="26"/>
      <c r="AJ39" s="26" t="s">
        <v>1631</v>
      </c>
      <c r="AK39" s="24"/>
      <c r="AL39" s="24" t="s">
        <v>3757</v>
      </c>
      <c r="AM39" s="26"/>
      <c r="AN39" s="26"/>
      <c r="AO39" s="26"/>
      <c r="AP39" s="26"/>
      <c r="AQ39" s="26"/>
      <c r="AR39" s="26" t="s">
        <v>129</v>
      </c>
      <c r="AS39" s="26"/>
      <c r="AT39" s="26"/>
      <c r="AU39" s="26" t="s">
        <v>128</v>
      </c>
      <c r="AV39" s="26" t="s">
        <v>128</v>
      </c>
      <c r="AW39" s="26" t="s">
        <v>128</v>
      </c>
      <c r="AX39" s="26" t="s">
        <v>129</v>
      </c>
      <c r="AY39" s="26"/>
      <c r="AZ39" s="26" t="s">
        <v>3756</v>
      </c>
      <c r="BA39" s="41"/>
    </row>
    <row r="40" spans="1:53" ht="16.05" customHeight="1" x14ac:dyDescent="0.3">
      <c r="A40" s="23">
        <v>2013</v>
      </c>
      <c r="B40" s="24" t="s">
        <v>148</v>
      </c>
      <c r="C40" s="24" t="s">
        <v>191</v>
      </c>
      <c r="D40" s="24" t="s">
        <v>3488</v>
      </c>
      <c r="E40" s="25">
        <v>41598</v>
      </c>
      <c r="F40" s="38">
        <v>2.8177430555555553E-2</v>
      </c>
      <c r="G40" s="25">
        <v>41597</v>
      </c>
      <c r="H40" s="38">
        <v>0.77818287037037026</v>
      </c>
      <c r="I40" s="34" t="s">
        <v>6250</v>
      </c>
      <c r="J40" s="43">
        <v>33.085999999999999</v>
      </c>
      <c r="K40" s="43">
        <v>-97.677000000000007</v>
      </c>
      <c r="L40" s="56">
        <v>0</v>
      </c>
      <c r="M40" s="35">
        <v>3.7469999999999999</v>
      </c>
      <c r="N40" s="43"/>
      <c r="O40" s="57">
        <v>3.7</v>
      </c>
      <c r="P40" s="57"/>
      <c r="Q40" s="57"/>
      <c r="R40" s="57">
        <v>3.6</v>
      </c>
      <c r="S40" s="67" t="s">
        <v>6091</v>
      </c>
      <c r="T40" s="26"/>
      <c r="U40" s="24" t="s">
        <v>193</v>
      </c>
      <c r="V40" s="58"/>
      <c r="W40" s="58"/>
      <c r="X40" s="26">
        <v>0</v>
      </c>
      <c r="Y40" s="26">
        <v>0</v>
      </c>
      <c r="Z40" s="26">
        <v>0</v>
      </c>
      <c r="AA40" s="26"/>
      <c r="AB40" s="58"/>
      <c r="AC40" s="24"/>
      <c r="AD40" s="26" t="s">
        <v>3483</v>
      </c>
      <c r="AE40" s="26">
        <v>0</v>
      </c>
      <c r="AF40" s="26"/>
      <c r="AG40" s="26"/>
      <c r="AH40" s="26"/>
      <c r="AI40" s="26"/>
      <c r="AJ40" s="26" t="s">
        <v>3476</v>
      </c>
      <c r="AK40" s="24"/>
      <c r="AL40" s="24" t="s">
        <v>3771</v>
      </c>
      <c r="AM40" s="26"/>
      <c r="AN40" s="26"/>
      <c r="AO40" s="26"/>
      <c r="AP40" s="26"/>
      <c r="AQ40" s="26"/>
      <c r="AR40" s="26" t="s">
        <v>129</v>
      </c>
      <c r="AS40" s="26"/>
      <c r="AT40" s="26"/>
      <c r="AU40" s="26" t="s">
        <v>128</v>
      </c>
      <c r="AV40" s="26" t="s">
        <v>128</v>
      </c>
      <c r="AW40" s="26" t="s">
        <v>128</v>
      </c>
      <c r="AX40" s="26" t="s">
        <v>129</v>
      </c>
      <c r="AY40" s="26"/>
      <c r="AZ40" s="26" t="s">
        <v>3770</v>
      </c>
      <c r="BA40" s="41"/>
    </row>
    <row r="41" spans="1:53" ht="15.6" customHeight="1" x14ac:dyDescent="0.3">
      <c r="A41" s="23">
        <v>2013</v>
      </c>
      <c r="B41" s="24" t="s">
        <v>153</v>
      </c>
      <c r="C41" s="24" t="s">
        <v>3798</v>
      </c>
      <c r="D41" s="24" t="s">
        <v>3798</v>
      </c>
      <c r="E41" s="25">
        <v>41620</v>
      </c>
      <c r="F41" s="38">
        <v>4.1180787037037037E-2</v>
      </c>
      <c r="G41" s="25">
        <v>41620</v>
      </c>
      <c r="H41" s="38">
        <v>8.2847222222222225E-2</v>
      </c>
      <c r="I41" s="34" t="s">
        <v>6250</v>
      </c>
      <c r="J41" s="43">
        <v>47.146999999999998</v>
      </c>
      <c r="K41" s="43">
        <v>9.5259999999999998</v>
      </c>
      <c r="L41" s="56">
        <v>0</v>
      </c>
      <c r="M41" s="43">
        <v>3.9</v>
      </c>
      <c r="N41" s="43"/>
      <c r="O41" s="57"/>
      <c r="P41" s="57"/>
      <c r="Q41" s="57">
        <v>2.7</v>
      </c>
      <c r="R41" s="57">
        <v>4.0999999999999996</v>
      </c>
      <c r="S41" s="24" t="s">
        <v>6072</v>
      </c>
      <c r="T41" s="26"/>
      <c r="U41" s="24" t="s">
        <v>867</v>
      </c>
      <c r="V41" s="58"/>
      <c r="W41" s="58"/>
      <c r="X41" s="26">
        <v>0</v>
      </c>
      <c r="Y41" s="26">
        <v>0</v>
      </c>
      <c r="Z41" s="26">
        <v>0</v>
      </c>
      <c r="AA41" s="26"/>
      <c r="AB41" s="58"/>
      <c r="AC41" s="24"/>
      <c r="AD41" s="26" t="s">
        <v>3489</v>
      </c>
      <c r="AE41" s="26">
        <v>0</v>
      </c>
      <c r="AF41" s="26"/>
      <c r="AG41" s="26"/>
      <c r="AH41" s="26"/>
      <c r="AI41" s="26"/>
      <c r="AJ41" s="26" t="s">
        <v>3476</v>
      </c>
      <c r="AK41" s="24"/>
      <c r="AL41" s="24" t="s">
        <v>3800</v>
      </c>
      <c r="AM41" s="26"/>
      <c r="AN41" s="26"/>
      <c r="AO41" s="26"/>
      <c r="AP41" s="26"/>
      <c r="AQ41" s="26"/>
      <c r="AR41" s="26" t="s">
        <v>129</v>
      </c>
      <c r="AS41" s="26"/>
      <c r="AT41" s="26"/>
      <c r="AU41" s="26" t="s">
        <v>128</v>
      </c>
      <c r="AV41" s="26" t="s">
        <v>128</v>
      </c>
      <c r="AW41" s="26" t="s">
        <v>128</v>
      </c>
      <c r="AX41" s="26" t="s">
        <v>129</v>
      </c>
      <c r="AY41" s="26"/>
      <c r="AZ41" s="26" t="s">
        <v>3799</v>
      </c>
      <c r="BA41" s="41"/>
    </row>
    <row r="42" spans="1:53" ht="16.05" customHeight="1" x14ac:dyDescent="0.3">
      <c r="A42" s="23">
        <v>2014</v>
      </c>
      <c r="B42" s="24" t="s">
        <v>357</v>
      </c>
      <c r="C42" s="24" t="s">
        <v>358</v>
      </c>
      <c r="D42" s="24" t="s">
        <v>1491</v>
      </c>
      <c r="E42" s="25">
        <v>41646</v>
      </c>
      <c r="F42" s="38">
        <v>0.57665162037037032</v>
      </c>
      <c r="G42" s="25">
        <v>41646</v>
      </c>
      <c r="H42" s="38">
        <v>0.80582175925925925</v>
      </c>
      <c r="I42" s="34" t="s">
        <v>6250</v>
      </c>
      <c r="J42" s="43">
        <v>20.704999999999998</v>
      </c>
      <c r="K42" s="43">
        <v>73.997</v>
      </c>
      <c r="L42" s="56">
        <v>15</v>
      </c>
      <c r="M42" s="35">
        <v>3.5</v>
      </c>
      <c r="N42" s="43"/>
      <c r="O42" s="57">
        <v>3.5</v>
      </c>
      <c r="P42" s="57"/>
      <c r="Q42" s="57"/>
      <c r="R42" s="57">
        <v>3.2</v>
      </c>
      <c r="S42" s="67" t="s">
        <v>6089</v>
      </c>
      <c r="T42" s="26"/>
      <c r="U42" s="24" t="s">
        <v>193</v>
      </c>
      <c r="V42" s="58"/>
      <c r="W42" s="58"/>
      <c r="X42" s="26">
        <v>0</v>
      </c>
      <c r="Y42" s="26">
        <v>0</v>
      </c>
      <c r="Z42" s="26">
        <v>0</v>
      </c>
      <c r="AA42" s="26"/>
      <c r="AB42" s="58"/>
      <c r="AC42" s="24"/>
      <c r="AD42" s="26" t="s">
        <v>3483</v>
      </c>
      <c r="AE42" s="26">
        <v>0</v>
      </c>
      <c r="AF42" s="26"/>
      <c r="AG42" s="26"/>
      <c r="AH42" s="26"/>
      <c r="AI42" s="26"/>
      <c r="AJ42" s="26" t="s">
        <v>1631</v>
      </c>
      <c r="AK42" s="24"/>
      <c r="AL42" s="24"/>
      <c r="AM42" s="26"/>
      <c r="AN42" s="26"/>
      <c r="AO42" s="26"/>
      <c r="AP42" s="26"/>
      <c r="AQ42" s="26"/>
      <c r="AR42" s="26" t="s">
        <v>129</v>
      </c>
      <c r="AS42" s="26"/>
      <c r="AT42" s="26"/>
      <c r="AU42" s="26" t="s">
        <v>128</v>
      </c>
      <c r="AV42" s="26" t="s">
        <v>128</v>
      </c>
      <c r="AW42" s="26" t="s">
        <v>128</v>
      </c>
      <c r="AX42" s="26" t="s">
        <v>129</v>
      </c>
      <c r="AY42" s="26"/>
      <c r="AZ42" s="26" t="s">
        <v>3819</v>
      </c>
      <c r="BA42" s="41"/>
    </row>
    <row r="43" spans="1:53" ht="16.05" customHeight="1" x14ac:dyDescent="0.3">
      <c r="A43" s="26">
        <v>2014</v>
      </c>
      <c r="B43" s="24" t="s">
        <v>218</v>
      </c>
      <c r="C43" s="24" t="s">
        <v>2631</v>
      </c>
      <c r="D43" s="24" t="s">
        <v>4940</v>
      </c>
      <c r="E43" s="25">
        <v>41655</v>
      </c>
      <c r="F43" s="38">
        <v>0.22117106481481483</v>
      </c>
      <c r="G43" s="25">
        <v>41655</v>
      </c>
      <c r="H43" s="38">
        <v>0.51283564814814808</v>
      </c>
      <c r="I43" s="34" t="s">
        <v>6250</v>
      </c>
      <c r="J43" s="26">
        <v>8.6044</v>
      </c>
      <c r="K43" s="26">
        <v>98.072800000000001</v>
      </c>
      <c r="L43" s="26">
        <v>0</v>
      </c>
      <c r="M43" s="43">
        <v>3.4119999999999999</v>
      </c>
      <c r="N43" s="43"/>
      <c r="O43" s="57"/>
      <c r="P43" s="57">
        <v>3.4</v>
      </c>
      <c r="Q43" s="57"/>
      <c r="R43" s="57">
        <v>4</v>
      </c>
      <c r="S43" s="24" t="s">
        <v>6067</v>
      </c>
      <c r="T43" s="26"/>
      <c r="U43" s="24"/>
      <c r="V43" s="41"/>
      <c r="W43" s="41"/>
      <c r="X43" s="26">
        <v>0</v>
      </c>
      <c r="Y43" s="26">
        <v>0</v>
      </c>
      <c r="Z43" s="26">
        <v>0</v>
      </c>
      <c r="AA43" s="26"/>
      <c r="AB43" s="41"/>
      <c r="AC43" s="41"/>
      <c r="AD43" s="26" t="s">
        <v>3483</v>
      </c>
      <c r="AE43" s="26">
        <v>0</v>
      </c>
      <c r="AF43" s="41"/>
      <c r="AG43" s="26"/>
      <c r="AH43" s="26"/>
      <c r="AI43" s="26"/>
      <c r="AJ43" s="26"/>
      <c r="AK43" s="41"/>
      <c r="AL43" s="24"/>
      <c r="AM43" s="41"/>
      <c r="AN43" s="41"/>
      <c r="AO43" s="41"/>
      <c r="AP43" s="41"/>
      <c r="AQ43" s="41"/>
      <c r="AR43" s="26" t="s">
        <v>129</v>
      </c>
      <c r="AS43" s="26"/>
      <c r="AT43" s="26"/>
      <c r="AU43" s="26" t="s">
        <v>128</v>
      </c>
      <c r="AV43" s="26" t="s">
        <v>128</v>
      </c>
      <c r="AW43" s="26" t="s">
        <v>128</v>
      </c>
      <c r="AX43" s="26" t="s">
        <v>129</v>
      </c>
      <c r="AY43" s="26"/>
      <c r="AZ43" s="26" t="s">
        <v>4941</v>
      </c>
      <c r="BA43" s="41"/>
    </row>
    <row r="44" spans="1:53" ht="16.05" customHeight="1" x14ac:dyDescent="0.3">
      <c r="A44" s="23">
        <v>2014</v>
      </c>
      <c r="B44" s="24" t="s">
        <v>143</v>
      </c>
      <c r="C44" s="24" t="s">
        <v>661</v>
      </c>
      <c r="D44" s="24" t="s">
        <v>661</v>
      </c>
      <c r="E44" s="25">
        <v>41674</v>
      </c>
      <c r="F44" s="38">
        <v>0.59675578703703702</v>
      </c>
      <c r="G44" s="25">
        <v>41674</v>
      </c>
      <c r="H44" s="38">
        <v>0.68009259259259258</v>
      </c>
      <c r="I44" s="34" t="s">
        <v>6250</v>
      </c>
      <c r="J44" s="43">
        <v>-26.327999999999999</v>
      </c>
      <c r="K44" s="43">
        <v>27.818999999999999</v>
      </c>
      <c r="L44" s="56">
        <v>2</v>
      </c>
      <c r="M44" s="43">
        <v>2.2999999999999998</v>
      </c>
      <c r="N44" s="43"/>
      <c r="O44" s="57">
        <v>2.2999999999999998</v>
      </c>
      <c r="P44" s="57"/>
      <c r="Q44" s="57"/>
      <c r="R44" s="57">
        <v>2.4</v>
      </c>
      <c r="S44" s="67" t="s">
        <v>6096</v>
      </c>
      <c r="T44" s="26"/>
      <c r="U44" s="24" t="s">
        <v>193</v>
      </c>
      <c r="V44" s="58"/>
      <c r="W44" s="58"/>
      <c r="X44" s="26">
        <v>9</v>
      </c>
      <c r="Y44" s="26"/>
      <c r="Z44" s="26">
        <v>0</v>
      </c>
      <c r="AA44" s="26"/>
      <c r="AB44" s="58"/>
      <c r="AC44" s="24" t="s">
        <v>5958</v>
      </c>
      <c r="AD44" s="26" t="s">
        <v>3860</v>
      </c>
      <c r="AE44" s="26">
        <v>0</v>
      </c>
      <c r="AF44" s="26"/>
      <c r="AG44" s="26"/>
      <c r="AH44" s="26"/>
      <c r="AI44" s="26"/>
      <c r="AJ44" s="26"/>
      <c r="AK44" s="24"/>
      <c r="AL44" s="24" t="s">
        <v>6155</v>
      </c>
      <c r="AM44" s="26"/>
      <c r="AN44" s="26"/>
      <c r="AO44" s="26"/>
      <c r="AP44" s="26"/>
      <c r="AQ44" s="26"/>
      <c r="AR44" s="26" t="s">
        <v>129</v>
      </c>
      <c r="AS44" s="26"/>
      <c r="AT44" s="26"/>
      <c r="AU44" s="26" t="s">
        <v>128</v>
      </c>
      <c r="AV44" s="26" t="s">
        <v>128</v>
      </c>
      <c r="AW44" s="26" t="s">
        <v>128</v>
      </c>
      <c r="AX44" s="26" t="s">
        <v>129</v>
      </c>
      <c r="AY44" s="26"/>
      <c r="AZ44" s="26" t="s">
        <v>3861</v>
      </c>
      <c r="BA44" s="41"/>
    </row>
    <row r="45" spans="1:53" ht="16.05" customHeight="1" x14ac:dyDescent="0.3">
      <c r="A45" s="23">
        <v>2014</v>
      </c>
      <c r="B45" s="24" t="s">
        <v>153</v>
      </c>
      <c r="C45" s="24" t="s">
        <v>1411</v>
      </c>
      <c r="D45" s="24" t="s">
        <v>1411</v>
      </c>
      <c r="E45" s="25">
        <v>41683</v>
      </c>
      <c r="F45" s="38">
        <v>9.2506712962962964E-2</v>
      </c>
      <c r="G45" s="25">
        <v>41683</v>
      </c>
      <c r="H45" s="38">
        <v>0.13417824074074072</v>
      </c>
      <c r="I45" s="34" t="s">
        <v>6250</v>
      </c>
      <c r="J45" s="43">
        <v>53.173000000000002</v>
      </c>
      <c r="K45" s="43">
        <v>6.4939999999999998</v>
      </c>
      <c r="L45" s="56">
        <v>0</v>
      </c>
      <c r="M45" s="43">
        <v>3.2</v>
      </c>
      <c r="N45" s="43"/>
      <c r="O45" s="57">
        <v>3.2</v>
      </c>
      <c r="P45" s="57"/>
      <c r="Q45" s="57"/>
      <c r="R45" s="57">
        <v>3</v>
      </c>
      <c r="S45" s="67" t="s">
        <v>6085</v>
      </c>
      <c r="T45" s="26"/>
      <c r="U45" s="24" t="s">
        <v>193</v>
      </c>
      <c r="V45" s="58"/>
      <c r="W45" s="58"/>
      <c r="X45" s="26">
        <v>0</v>
      </c>
      <c r="Y45" s="26">
        <v>0</v>
      </c>
      <c r="Z45" s="26">
        <v>0</v>
      </c>
      <c r="AA45" s="26"/>
      <c r="AB45" s="58"/>
      <c r="AC45" s="24"/>
      <c r="AD45" s="26" t="s">
        <v>1050</v>
      </c>
      <c r="AE45" s="26">
        <v>0</v>
      </c>
      <c r="AF45" s="26"/>
      <c r="AG45" s="26"/>
      <c r="AH45" s="26"/>
      <c r="AI45" s="26"/>
      <c r="AJ45" s="26"/>
      <c r="AK45" s="24"/>
      <c r="AL45" s="24" t="s">
        <v>6150</v>
      </c>
      <c r="AM45" s="26"/>
      <c r="AN45" s="26"/>
      <c r="AO45" s="26"/>
      <c r="AP45" s="26"/>
      <c r="AQ45" s="26"/>
      <c r="AR45" s="26" t="s">
        <v>129</v>
      </c>
      <c r="AS45" s="26"/>
      <c r="AT45" s="26"/>
      <c r="AU45" s="26" t="s">
        <v>128</v>
      </c>
      <c r="AV45" s="26" t="s">
        <v>128</v>
      </c>
      <c r="AW45" s="26" t="s">
        <v>128</v>
      </c>
      <c r="AX45" s="26" t="s">
        <v>129</v>
      </c>
      <c r="AY45" s="26"/>
      <c r="AZ45" s="26" t="s">
        <v>3870</v>
      </c>
      <c r="BA45" s="41"/>
    </row>
    <row r="46" spans="1:53" ht="16.05" customHeight="1" x14ac:dyDescent="0.3">
      <c r="A46" s="23">
        <v>2014</v>
      </c>
      <c r="B46" s="24" t="s">
        <v>148</v>
      </c>
      <c r="C46" s="24" t="s">
        <v>191</v>
      </c>
      <c r="D46" s="24" t="s">
        <v>3528</v>
      </c>
      <c r="E46" s="25">
        <v>41685</v>
      </c>
      <c r="F46" s="38">
        <v>1.3340856481481483E-2</v>
      </c>
      <c r="G46" s="25">
        <v>41684</v>
      </c>
      <c r="H46" s="38">
        <v>0.76334490740740746</v>
      </c>
      <c r="I46" s="34" t="s">
        <v>6250</v>
      </c>
      <c r="J46" s="43">
        <v>35.774999999999999</v>
      </c>
      <c r="K46" s="43">
        <v>-97.465999999999994</v>
      </c>
      <c r="L46" s="56">
        <v>5</v>
      </c>
      <c r="M46" s="35">
        <v>3.9</v>
      </c>
      <c r="N46" s="43"/>
      <c r="O46" s="57">
        <v>3.9</v>
      </c>
      <c r="P46" s="57"/>
      <c r="Q46" s="57"/>
      <c r="R46" s="57">
        <v>3.1</v>
      </c>
      <c r="S46" s="67" t="s">
        <v>6092</v>
      </c>
      <c r="T46" s="26"/>
      <c r="U46" s="24" t="s">
        <v>193</v>
      </c>
      <c r="V46" s="58"/>
      <c r="W46" s="58"/>
      <c r="X46" s="26">
        <v>0</v>
      </c>
      <c r="Y46" s="26">
        <v>0</v>
      </c>
      <c r="Z46" s="26">
        <v>0</v>
      </c>
      <c r="AA46" s="26"/>
      <c r="AB46" s="58"/>
      <c r="AC46" s="24"/>
      <c r="AD46" s="26" t="s">
        <v>3489</v>
      </c>
      <c r="AE46" s="26">
        <v>0</v>
      </c>
      <c r="AF46" s="26"/>
      <c r="AG46" s="26"/>
      <c r="AH46" s="26"/>
      <c r="AI46" s="26"/>
      <c r="AJ46" s="26" t="s">
        <v>3493</v>
      </c>
      <c r="AK46" s="24"/>
      <c r="AL46" s="24" t="s">
        <v>3794</v>
      </c>
      <c r="AM46" s="26"/>
      <c r="AN46" s="26"/>
      <c r="AO46" s="26"/>
      <c r="AP46" s="26"/>
      <c r="AQ46" s="26"/>
      <c r="AR46" s="26" t="s">
        <v>129</v>
      </c>
      <c r="AS46" s="26"/>
      <c r="AT46" s="26"/>
      <c r="AU46" s="26" t="s">
        <v>128</v>
      </c>
      <c r="AV46" s="26" t="s">
        <v>128</v>
      </c>
      <c r="AW46" s="26" t="s">
        <v>128</v>
      </c>
      <c r="AX46" s="26" t="s">
        <v>129</v>
      </c>
      <c r="AY46" s="26"/>
      <c r="AZ46" s="26" t="s">
        <v>3871</v>
      </c>
      <c r="BA46" s="41"/>
    </row>
    <row r="47" spans="1:53" ht="16.05" customHeight="1" x14ac:dyDescent="0.3">
      <c r="A47" s="23">
        <v>2014</v>
      </c>
      <c r="B47" s="24" t="s">
        <v>148</v>
      </c>
      <c r="C47" s="24" t="s">
        <v>191</v>
      </c>
      <c r="D47" s="24" t="s">
        <v>3528</v>
      </c>
      <c r="E47" s="25">
        <v>41687</v>
      </c>
      <c r="F47" s="38">
        <v>0.20484444444444447</v>
      </c>
      <c r="G47" s="25">
        <v>41686</v>
      </c>
      <c r="H47" s="38">
        <v>0.95484953703703701</v>
      </c>
      <c r="I47" s="34" t="s">
        <v>6250</v>
      </c>
      <c r="J47" s="43">
        <v>35.819000000000003</v>
      </c>
      <c r="K47" s="43">
        <v>-97.539000000000001</v>
      </c>
      <c r="L47" s="56">
        <v>0</v>
      </c>
      <c r="M47" s="43">
        <v>3.8</v>
      </c>
      <c r="N47" s="43"/>
      <c r="O47" s="57"/>
      <c r="P47" s="57">
        <v>3.9</v>
      </c>
      <c r="Q47" s="57">
        <v>3.1</v>
      </c>
      <c r="R47" s="57">
        <v>3.8</v>
      </c>
      <c r="S47" s="27" t="s">
        <v>6063</v>
      </c>
      <c r="T47" s="26" t="s">
        <v>582</v>
      </c>
      <c r="U47" s="24" t="s">
        <v>193</v>
      </c>
      <c r="V47" s="58"/>
      <c r="W47" s="58"/>
      <c r="X47" s="26">
        <v>0</v>
      </c>
      <c r="Y47" s="26">
        <v>0</v>
      </c>
      <c r="Z47" s="26">
        <v>0</v>
      </c>
      <c r="AA47" s="26"/>
      <c r="AB47" s="58"/>
      <c r="AC47" s="24"/>
      <c r="AD47" s="26" t="s">
        <v>3489</v>
      </c>
      <c r="AE47" s="26">
        <v>0</v>
      </c>
      <c r="AF47" s="26"/>
      <c r="AG47" s="26"/>
      <c r="AH47" s="26"/>
      <c r="AI47" s="26"/>
      <c r="AJ47" s="26" t="s">
        <v>3493</v>
      </c>
      <c r="AK47" s="24"/>
      <c r="AL47" s="24" t="s">
        <v>3794</v>
      </c>
      <c r="AM47" s="26"/>
      <c r="AN47" s="26"/>
      <c r="AO47" s="26"/>
      <c r="AP47" s="26"/>
      <c r="AQ47" s="26"/>
      <c r="AR47" s="26" t="s">
        <v>129</v>
      </c>
      <c r="AS47" s="26"/>
      <c r="AT47" s="26"/>
      <c r="AU47" s="26" t="s">
        <v>128</v>
      </c>
      <c r="AV47" s="26" t="s">
        <v>128</v>
      </c>
      <c r="AW47" s="26" t="s">
        <v>128</v>
      </c>
      <c r="AX47" s="26" t="s">
        <v>129</v>
      </c>
      <c r="AY47" s="26"/>
      <c r="AZ47" s="26" t="s">
        <v>3876</v>
      </c>
      <c r="BA47" s="41"/>
    </row>
    <row r="48" spans="1:53" ht="16.05" customHeight="1" x14ac:dyDescent="0.3">
      <c r="A48" s="26">
        <v>2014</v>
      </c>
      <c r="B48" s="24" t="s">
        <v>148</v>
      </c>
      <c r="C48" s="24" t="s">
        <v>149</v>
      </c>
      <c r="D48" s="24" t="s">
        <v>3900</v>
      </c>
      <c r="E48" s="25">
        <v>41700</v>
      </c>
      <c r="F48" s="38">
        <v>0.7292953703703704</v>
      </c>
      <c r="G48" s="25">
        <v>41700</v>
      </c>
      <c r="H48" s="38">
        <v>0.47929398148148145</v>
      </c>
      <c r="I48" s="34" t="s">
        <v>6250</v>
      </c>
      <c r="J48" s="26">
        <v>25.163</v>
      </c>
      <c r="K48" s="26">
        <v>-99.548000000000002</v>
      </c>
      <c r="L48" s="56">
        <v>0</v>
      </c>
      <c r="M48" s="43">
        <v>3.75</v>
      </c>
      <c r="N48" s="43"/>
      <c r="O48" s="57"/>
      <c r="P48" s="57">
        <v>3.8</v>
      </c>
      <c r="Q48" s="57">
        <v>3.3</v>
      </c>
      <c r="R48" s="57">
        <v>4.2</v>
      </c>
      <c r="S48" s="24" t="s">
        <v>5110</v>
      </c>
      <c r="T48" s="26"/>
      <c r="U48" s="24" t="s">
        <v>193</v>
      </c>
      <c r="V48" s="41"/>
      <c r="W48" s="41"/>
      <c r="X48" s="26">
        <v>0</v>
      </c>
      <c r="Y48" s="26">
        <v>0</v>
      </c>
      <c r="Z48" s="26">
        <v>0</v>
      </c>
      <c r="AA48" s="26"/>
      <c r="AB48" s="41"/>
      <c r="AC48" s="41"/>
      <c r="AD48" s="26" t="s">
        <v>1050</v>
      </c>
      <c r="AE48" s="26">
        <v>0</v>
      </c>
      <c r="AF48" s="41"/>
      <c r="AG48" s="26"/>
      <c r="AH48" s="26"/>
      <c r="AI48" s="26"/>
      <c r="AJ48" s="26" t="s">
        <v>3476</v>
      </c>
      <c r="AK48" s="41"/>
      <c r="AL48" s="24" t="s">
        <v>5992</v>
      </c>
      <c r="AM48" s="41"/>
      <c r="AN48" s="41"/>
      <c r="AO48" s="41"/>
      <c r="AP48" s="41"/>
      <c r="AQ48" s="41"/>
      <c r="AR48" s="26" t="s">
        <v>129</v>
      </c>
      <c r="AS48" s="26"/>
      <c r="AT48" s="26"/>
      <c r="AU48" s="26" t="s">
        <v>128</v>
      </c>
      <c r="AV48" s="26" t="s">
        <v>128</v>
      </c>
      <c r="AW48" s="26" t="s">
        <v>128</v>
      </c>
      <c r="AX48" s="26" t="s">
        <v>129</v>
      </c>
      <c r="AY48" s="26"/>
      <c r="AZ48" s="26" t="s">
        <v>4948</v>
      </c>
      <c r="BA48" s="94" t="s">
        <v>5491</v>
      </c>
    </row>
    <row r="49" spans="1:53" ht="16.05" customHeight="1" x14ac:dyDescent="0.3">
      <c r="A49" s="23">
        <v>2014</v>
      </c>
      <c r="B49" s="24" t="s">
        <v>153</v>
      </c>
      <c r="C49" s="24" t="s">
        <v>860</v>
      </c>
      <c r="D49" s="24" t="s">
        <v>860</v>
      </c>
      <c r="E49" s="25">
        <v>41731</v>
      </c>
      <c r="F49" s="38">
        <v>0.65087997685185184</v>
      </c>
      <c r="G49" s="25">
        <v>41731</v>
      </c>
      <c r="H49" s="38">
        <v>0.73421296296296301</v>
      </c>
      <c r="I49" s="34" t="s">
        <v>6250</v>
      </c>
      <c r="J49" s="43">
        <v>51.485999999999997</v>
      </c>
      <c r="K49" s="43">
        <v>16.119</v>
      </c>
      <c r="L49" s="56">
        <v>0</v>
      </c>
      <c r="M49" s="43">
        <v>3.6349999999999998</v>
      </c>
      <c r="N49" s="43"/>
      <c r="O49" s="57">
        <v>3.5</v>
      </c>
      <c r="P49" s="57">
        <v>3.6</v>
      </c>
      <c r="Q49" s="57"/>
      <c r="R49" s="57">
        <v>3.8</v>
      </c>
      <c r="S49" s="67" t="s">
        <v>6069</v>
      </c>
      <c r="T49" s="26"/>
      <c r="U49" s="24" t="s">
        <v>193</v>
      </c>
      <c r="V49" s="58"/>
      <c r="W49" s="58"/>
      <c r="X49" s="26">
        <v>0</v>
      </c>
      <c r="Y49" s="26">
        <v>0</v>
      </c>
      <c r="Z49" s="26">
        <v>3</v>
      </c>
      <c r="AA49" s="26"/>
      <c r="AB49" s="58"/>
      <c r="AC49" s="24"/>
      <c r="AD49" s="26"/>
      <c r="AE49" s="26"/>
      <c r="AF49" s="26"/>
      <c r="AG49" s="26"/>
      <c r="AH49" s="26"/>
      <c r="AI49" s="26"/>
      <c r="AJ49" s="26"/>
      <c r="AK49" s="24"/>
      <c r="AL49" s="24"/>
      <c r="AM49" s="26"/>
      <c r="AN49" s="26"/>
      <c r="AO49" s="26"/>
      <c r="AP49" s="26"/>
      <c r="AQ49" s="26"/>
      <c r="AR49" s="26" t="s">
        <v>129</v>
      </c>
      <c r="AS49" s="26"/>
      <c r="AT49" s="26"/>
      <c r="AU49" s="26" t="s">
        <v>128</v>
      </c>
      <c r="AV49" s="26" t="s">
        <v>128</v>
      </c>
      <c r="AW49" s="26" t="s">
        <v>128</v>
      </c>
      <c r="AX49" s="26" t="s">
        <v>129</v>
      </c>
      <c r="AY49" s="26"/>
      <c r="AZ49" s="26" t="s">
        <v>3918</v>
      </c>
      <c r="BA49" s="41"/>
    </row>
    <row r="50" spans="1:53" ht="16.05" customHeight="1" x14ac:dyDescent="0.3">
      <c r="A50" s="23">
        <v>2014</v>
      </c>
      <c r="B50" s="24" t="s">
        <v>1089</v>
      </c>
      <c r="C50" s="24" t="s">
        <v>1090</v>
      </c>
      <c r="D50" s="24" t="s">
        <v>3921</v>
      </c>
      <c r="E50" s="25">
        <v>41735</v>
      </c>
      <c r="F50" s="38">
        <v>0.81325231481481486</v>
      </c>
      <c r="G50" s="25">
        <v>41735</v>
      </c>
      <c r="H50" s="38">
        <v>0.68825231481481486</v>
      </c>
      <c r="I50" s="34" t="s">
        <v>6250</v>
      </c>
      <c r="J50" s="43">
        <v>-16.681000000000001</v>
      </c>
      <c r="K50" s="43">
        <v>-43.883000000000003</v>
      </c>
      <c r="L50" s="56">
        <v>2</v>
      </c>
      <c r="M50" s="43">
        <v>3.4119999999999999</v>
      </c>
      <c r="N50" s="43"/>
      <c r="O50" s="57"/>
      <c r="P50" s="57">
        <v>3.4</v>
      </c>
      <c r="Q50" s="57"/>
      <c r="R50" s="57">
        <v>4.2</v>
      </c>
      <c r="S50" s="67" t="s">
        <v>6067</v>
      </c>
      <c r="T50" s="26"/>
      <c r="U50" s="24"/>
      <c r="V50" s="58"/>
      <c r="W50" s="58"/>
      <c r="X50" s="26">
        <v>0</v>
      </c>
      <c r="Y50" s="26">
        <v>0</v>
      </c>
      <c r="Z50" s="26">
        <v>1</v>
      </c>
      <c r="AA50" s="26"/>
      <c r="AB50" s="58"/>
      <c r="AC50" s="24"/>
      <c r="AD50" s="26" t="s">
        <v>1050</v>
      </c>
      <c r="AE50" s="26">
        <v>0</v>
      </c>
      <c r="AF50" s="26"/>
      <c r="AG50" s="26"/>
      <c r="AH50" s="26"/>
      <c r="AI50" s="26"/>
      <c r="AJ50" s="26"/>
      <c r="AK50" s="24"/>
      <c r="AL50" s="24"/>
      <c r="AM50" s="26"/>
      <c r="AN50" s="26"/>
      <c r="AO50" s="26"/>
      <c r="AP50" s="26"/>
      <c r="AQ50" s="26"/>
      <c r="AR50" s="26" t="s">
        <v>129</v>
      </c>
      <c r="AS50" s="26"/>
      <c r="AT50" s="26"/>
      <c r="AU50" s="26" t="s">
        <v>128</v>
      </c>
      <c r="AV50" s="26" t="s">
        <v>128</v>
      </c>
      <c r="AW50" s="26" t="s">
        <v>128</v>
      </c>
      <c r="AX50" s="26" t="s">
        <v>129</v>
      </c>
      <c r="AY50" s="26"/>
      <c r="AZ50" s="26" t="s">
        <v>3922</v>
      </c>
      <c r="BA50" s="41"/>
    </row>
    <row r="51" spans="1:53" ht="16.05" customHeight="1" x14ac:dyDescent="0.3">
      <c r="A51" s="23">
        <v>2014</v>
      </c>
      <c r="B51" s="24" t="s">
        <v>153</v>
      </c>
      <c r="C51" s="24" t="s">
        <v>3507</v>
      </c>
      <c r="D51" s="24" t="s">
        <v>3507</v>
      </c>
      <c r="E51" s="25">
        <v>41746</v>
      </c>
      <c r="F51" s="38">
        <v>0.62449791666666665</v>
      </c>
      <c r="G51" s="25">
        <v>41746</v>
      </c>
      <c r="H51" s="38">
        <v>0.70783564814814814</v>
      </c>
      <c r="I51" s="34" t="s">
        <v>6250</v>
      </c>
      <c r="J51" s="43">
        <v>47.597999999999999</v>
      </c>
      <c r="K51" s="43">
        <v>15.444000000000001</v>
      </c>
      <c r="L51" s="56">
        <v>0</v>
      </c>
      <c r="M51" s="43">
        <v>3.4119999999999999</v>
      </c>
      <c r="N51" s="43"/>
      <c r="O51" s="57">
        <v>3.4</v>
      </c>
      <c r="P51" s="57">
        <v>3.4</v>
      </c>
      <c r="Q51" s="57"/>
      <c r="R51" s="57">
        <v>4.0999999999999996</v>
      </c>
      <c r="S51" s="24" t="s">
        <v>6067</v>
      </c>
      <c r="T51" s="26"/>
      <c r="U51" s="24" t="s">
        <v>867</v>
      </c>
      <c r="V51" s="58"/>
      <c r="W51" s="58"/>
      <c r="X51" s="26">
        <v>0</v>
      </c>
      <c r="Y51" s="26">
        <v>0</v>
      </c>
      <c r="Z51" s="26">
        <v>0</v>
      </c>
      <c r="AA51" s="26"/>
      <c r="AB51" s="58"/>
      <c r="AC51" s="24"/>
      <c r="AD51" s="26" t="s">
        <v>3483</v>
      </c>
      <c r="AE51" s="26">
        <v>0</v>
      </c>
      <c r="AF51" s="26"/>
      <c r="AG51" s="26"/>
      <c r="AH51" s="26"/>
      <c r="AI51" s="26"/>
      <c r="AJ51" s="26" t="s">
        <v>3493</v>
      </c>
      <c r="AK51" s="24"/>
      <c r="AL51" s="24" t="s">
        <v>3929</v>
      </c>
      <c r="AM51" s="26"/>
      <c r="AN51" s="26"/>
      <c r="AO51" s="26"/>
      <c r="AP51" s="26"/>
      <c r="AQ51" s="26"/>
      <c r="AR51" s="26" t="s">
        <v>129</v>
      </c>
      <c r="AS51" s="26"/>
      <c r="AT51" s="26"/>
      <c r="AU51" s="26" t="s">
        <v>128</v>
      </c>
      <c r="AV51" s="26" t="s">
        <v>128</v>
      </c>
      <c r="AW51" s="26" t="s">
        <v>128</v>
      </c>
      <c r="AX51" s="26" t="s">
        <v>129</v>
      </c>
      <c r="AY51" s="26"/>
      <c r="AZ51" s="26" t="s">
        <v>3928</v>
      </c>
      <c r="BA51" s="41"/>
    </row>
    <row r="52" spans="1:53" ht="16.05" customHeight="1" x14ac:dyDescent="0.3">
      <c r="A52" s="23">
        <v>2014</v>
      </c>
      <c r="B52" s="24" t="s">
        <v>443</v>
      </c>
      <c r="C52" s="24" t="s">
        <v>444</v>
      </c>
      <c r="D52" s="24" t="s">
        <v>444</v>
      </c>
      <c r="E52" s="25">
        <v>41748</v>
      </c>
      <c r="F52" s="38">
        <v>0.91102349537037031</v>
      </c>
      <c r="G52" s="25">
        <v>41748</v>
      </c>
      <c r="H52" s="38">
        <v>0.66101851851851856</v>
      </c>
      <c r="I52" s="34" t="s">
        <v>6250</v>
      </c>
      <c r="J52" s="43">
        <v>14.483000000000001</v>
      </c>
      <c r="K52" s="43">
        <v>-84.757000000000005</v>
      </c>
      <c r="L52" s="56">
        <v>0</v>
      </c>
      <c r="M52" s="43">
        <v>3.524</v>
      </c>
      <c r="N52" s="43"/>
      <c r="O52" s="57">
        <v>3.3</v>
      </c>
      <c r="P52" s="57">
        <v>3.5</v>
      </c>
      <c r="Q52" s="57"/>
      <c r="R52" s="57">
        <v>4.5999999999999996</v>
      </c>
      <c r="S52" s="24" t="s">
        <v>6068</v>
      </c>
      <c r="T52" s="26"/>
      <c r="U52" s="24" t="s">
        <v>867</v>
      </c>
      <c r="V52" s="58"/>
      <c r="W52" s="58"/>
      <c r="X52" s="26">
        <v>0</v>
      </c>
      <c r="Y52" s="26">
        <v>0</v>
      </c>
      <c r="Z52" s="26">
        <v>0</v>
      </c>
      <c r="AA52" s="26"/>
      <c r="AB52" s="58"/>
      <c r="AC52" s="24"/>
      <c r="AD52" s="26" t="s">
        <v>1050</v>
      </c>
      <c r="AE52" s="26">
        <v>0</v>
      </c>
      <c r="AF52" s="26"/>
      <c r="AG52" s="26"/>
      <c r="AH52" s="26"/>
      <c r="AI52" s="26"/>
      <c r="AJ52" s="26" t="s">
        <v>1631</v>
      </c>
      <c r="AK52" s="24"/>
      <c r="AL52" s="24"/>
      <c r="AM52" s="26"/>
      <c r="AN52" s="26"/>
      <c r="AO52" s="26"/>
      <c r="AP52" s="26"/>
      <c r="AQ52" s="26"/>
      <c r="AR52" s="26" t="s">
        <v>129</v>
      </c>
      <c r="AS52" s="26"/>
      <c r="AT52" s="26"/>
      <c r="AU52" s="26" t="s">
        <v>128</v>
      </c>
      <c r="AV52" s="26" t="s">
        <v>128</v>
      </c>
      <c r="AW52" s="26" t="s">
        <v>128</v>
      </c>
      <c r="AX52" s="26" t="s">
        <v>129</v>
      </c>
      <c r="AY52" s="26"/>
      <c r="AZ52" s="26" t="s">
        <v>3930</v>
      </c>
      <c r="BA52" s="41"/>
    </row>
    <row r="53" spans="1:53" ht="16.05" customHeight="1" x14ac:dyDescent="0.3">
      <c r="A53" s="23">
        <v>2014</v>
      </c>
      <c r="B53" s="24" t="s">
        <v>153</v>
      </c>
      <c r="C53" s="24" t="s">
        <v>704</v>
      </c>
      <c r="D53" s="24" t="s">
        <v>3937</v>
      </c>
      <c r="E53" s="25">
        <v>41760</v>
      </c>
      <c r="F53" s="38">
        <v>0.35412094907407404</v>
      </c>
      <c r="G53" s="25">
        <v>41760</v>
      </c>
      <c r="H53" s="38">
        <v>0.43745370370370368</v>
      </c>
      <c r="I53" s="34" t="s">
        <v>6250</v>
      </c>
      <c r="J53" s="43">
        <v>52.826999999999998</v>
      </c>
      <c r="K53" s="43">
        <v>8.3460000000000001</v>
      </c>
      <c r="L53" s="56">
        <v>0</v>
      </c>
      <c r="M53" s="43">
        <v>3.1</v>
      </c>
      <c r="N53" s="43"/>
      <c r="O53" s="57">
        <v>3.1</v>
      </c>
      <c r="P53" s="57"/>
      <c r="Q53" s="57"/>
      <c r="R53" s="57">
        <v>3.1</v>
      </c>
      <c r="S53" s="67" t="s">
        <v>6100</v>
      </c>
      <c r="T53" s="26"/>
      <c r="U53" s="24" t="s">
        <v>193</v>
      </c>
      <c r="V53" s="58"/>
      <c r="W53" s="58"/>
      <c r="X53" s="26">
        <v>0</v>
      </c>
      <c r="Y53" s="26">
        <v>0</v>
      </c>
      <c r="Z53" s="26">
        <v>0</v>
      </c>
      <c r="AA53" s="26"/>
      <c r="AB53" s="58"/>
      <c r="AC53" s="24"/>
      <c r="AD53" s="26" t="s">
        <v>3489</v>
      </c>
      <c r="AE53" s="26">
        <v>0</v>
      </c>
      <c r="AF53" s="26"/>
      <c r="AG53" s="26"/>
      <c r="AH53" s="26"/>
      <c r="AI53" s="26"/>
      <c r="AJ53" s="26"/>
      <c r="AK53" s="24"/>
      <c r="AL53" s="24" t="s">
        <v>6150</v>
      </c>
      <c r="AM53" s="26"/>
      <c r="AN53" s="26"/>
      <c r="AO53" s="26"/>
      <c r="AP53" s="26"/>
      <c r="AQ53" s="26"/>
      <c r="AR53" s="26" t="s">
        <v>129</v>
      </c>
      <c r="AS53" s="26"/>
      <c r="AT53" s="26"/>
      <c r="AU53" s="26" t="s">
        <v>128</v>
      </c>
      <c r="AV53" s="26" t="s">
        <v>128</v>
      </c>
      <c r="AW53" s="26" t="s">
        <v>128</v>
      </c>
      <c r="AX53" s="26" t="s">
        <v>129</v>
      </c>
      <c r="AY53" s="26"/>
      <c r="AZ53" s="26" t="s">
        <v>3938</v>
      </c>
      <c r="BA53" s="41"/>
    </row>
    <row r="54" spans="1:53" ht="16.05" customHeight="1" x14ac:dyDescent="0.3">
      <c r="A54" s="23">
        <v>2014</v>
      </c>
      <c r="B54" s="27" t="s">
        <v>153</v>
      </c>
      <c r="C54" s="27" t="s">
        <v>704</v>
      </c>
      <c r="D54" s="27" t="s">
        <v>3230</v>
      </c>
      <c r="E54" s="28">
        <v>41776</v>
      </c>
      <c r="F54" s="40">
        <v>0.69892361111111112</v>
      </c>
      <c r="G54" s="28">
        <v>41776</v>
      </c>
      <c r="H54" s="40">
        <v>0.78225694444444438</v>
      </c>
      <c r="I54" s="34" t="s">
        <v>6250</v>
      </c>
      <c r="J54" s="35">
        <v>49.792999999999999</v>
      </c>
      <c r="K54" s="35">
        <v>8.6319999999999997</v>
      </c>
      <c r="L54" s="42">
        <v>10</v>
      </c>
      <c r="M54" s="35">
        <v>3.6</v>
      </c>
      <c r="N54" s="35"/>
      <c r="O54" s="44">
        <v>4.2</v>
      </c>
      <c r="P54" s="44">
        <v>3.6</v>
      </c>
      <c r="Q54" s="44"/>
      <c r="R54" s="44"/>
      <c r="S54" s="27" t="s">
        <v>35</v>
      </c>
      <c r="T54" s="23" t="s">
        <v>2031</v>
      </c>
      <c r="U54" s="27"/>
      <c r="V54" s="46">
        <v>155000</v>
      </c>
      <c r="W54" s="47"/>
      <c r="X54" s="23">
        <v>0</v>
      </c>
      <c r="Y54" s="23">
        <v>0</v>
      </c>
      <c r="Z54" s="23">
        <v>0</v>
      </c>
      <c r="AA54" s="23"/>
      <c r="AB54" s="47" t="s">
        <v>2686</v>
      </c>
      <c r="AC54" s="27"/>
      <c r="AD54" s="23">
        <v>154</v>
      </c>
      <c r="AE54" s="23">
        <v>0</v>
      </c>
      <c r="AF54" s="66">
        <v>1360000</v>
      </c>
      <c r="AG54" s="23" t="s">
        <v>128</v>
      </c>
      <c r="AH54" s="23" t="s">
        <v>128</v>
      </c>
      <c r="AI54" s="23" t="s">
        <v>128</v>
      </c>
      <c r="AJ54" s="23" t="s">
        <v>43</v>
      </c>
      <c r="AK54" s="27" t="s">
        <v>100</v>
      </c>
      <c r="AL54" s="27"/>
      <c r="AM54" s="23"/>
      <c r="AN54" s="23"/>
      <c r="AO54" s="23"/>
      <c r="AP54" s="23"/>
      <c r="AQ54" s="23"/>
      <c r="AR54" s="23"/>
      <c r="AS54" s="23" t="s">
        <v>128</v>
      </c>
      <c r="AT54" s="23"/>
      <c r="AU54" s="23" t="s">
        <v>129</v>
      </c>
      <c r="AV54" s="23" t="s">
        <v>128</v>
      </c>
      <c r="AW54" s="23" t="s">
        <v>128</v>
      </c>
      <c r="AX54" s="23" t="s">
        <v>129</v>
      </c>
      <c r="AY54" s="23" t="s">
        <v>6334</v>
      </c>
      <c r="AZ54" s="23" t="s">
        <v>3231</v>
      </c>
      <c r="BA54" s="65"/>
    </row>
    <row r="55" spans="1:53" ht="16.05" customHeight="1" x14ac:dyDescent="0.3">
      <c r="A55" s="23">
        <v>2014</v>
      </c>
      <c r="B55" s="24" t="s">
        <v>153</v>
      </c>
      <c r="C55" s="24" t="s">
        <v>1035</v>
      </c>
      <c r="D55" s="24" t="s">
        <v>1035</v>
      </c>
      <c r="E55" s="25">
        <v>41790</v>
      </c>
      <c r="F55" s="38">
        <v>0.44258495370370371</v>
      </c>
      <c r="G55" s="25">
        <v>41790</v>
      </c>
      <c r="H55" s="38">
        <v>0.52591435185185187</v>
      </c>
      <c r="I55" s="34" t="s">
        <v>6250</v>
      </c>
      <c r="J55" s="43">
        <v>50.204999999999998</v>
      </c>
      <c r="K55" s="43">
        <v>12.295</v>
      </c>
      <c r="L55" s="56">
        <v>0</v>
      </c>
      <c r="M55" s="140">
        <v>3.8</v>
      </c>
      <c r="N55" s="43"/>
      <c r="O55" s="57"/>
      <c r="P55" s="57">
        <v>3.9</v>
      </c>
      <c r="Q55" s="57">
        <v>3</v>
      </c>
      <c r="R55" s="57">
        <v>4.5</v>
      </c>
      <c r="S55" s="67" t="s">
        <v>6016</v>
      </c>
      <c r="T55" s="26"/>
      <c r="U55" s="24" t="s">
        <v>867</v>
      </c>
      <c r="V55" s="58"/>
      <c r="W55" s="58"/>
      <c r="X55" s="26">
        <v>0</v>
      </c>
      <c r="Y55" s="26">
        <v>0</v>
      </c>
      <c r="Z55" s="26">
        <v>0</v>
      </c>
      <c r="AA55" s="26"/>
      <c r="AB55" s="58"/>
      <c r="AC55" s="24"/>
      <c r="AD55" s="26" t="s">
        <v>3483</v>
      </c>
      <c r="AE55" s="26">
        <v>0</v>
      </c>
      <c r="AF55" s="26"/>
      <c r="AG55" s="26"/>
      <c r="AH55" s="26"/>
      <c r="AI55" s="26"/>
      <c r="AJ55" s="26"/>
      <c r="AK55" s="24"/>
      <c r="AL55" s="24" t="s">
        <v>6017</v>
      </c>
      <c r="AM55" s="26"/>
      <c r="AN55" s="26"/>
      <c r="AO55" s="26"/>
      <c r="AP55" s="26"/>
      <c r="AQ55" s="26"/>
      <c r="AR55" s="26" t="s">
        <v>129</v>
      </c>
      <c r="AS55" s="26"/>
      <c r="AT55" s="26"/>
      <c r="AU55" s="26" t="s">
        <v>128</v>
      </c>
      <c r="AV55" s="26" t="s">
        <v>128</v>
      </c>
      <c r="AW55" s="26" t="s">
        <v>128</v>
      </c>
      <c r="AX55" s="26" t="s">
        <v>129</v>
      </c>
      <c r="AY55" s="26"/>
      <c r="AZ55" s="26" t="s">
        <v>3960</v>
      </c>
      <c r="BA55" s="41" t="s">
        <v>6015</v>
      </c>
    </row>
    <row r="56" spans="1:53" ht="15.6" customHeight="1" x14ac:dyDescent="0.3">
      <c r="A56" s="23">
        <v>2014</v>
      </c>
      <c r="B56" s="24" t="s">
        <v>148</v>
      </c>
      <c r="C56" s="24" t="s">
        <v>191</v>
      </c>
      <c r="D56" s="24" t="s">
        <v>3528</v>
      </c>
      <c r="E56" s="25">
        <v>41808</v>
      </c>
      <c r="F56" s="38">
        <v>0.58927719907407405</v>
      </c>
      <c r="G56" s="25">
        <v>41808</v>
      </c>
      <c r="H56" s="38">
        <v>0.38094907407407402</v>
      </c>
      <c r="I56" s="34" t="s">
        <v>6250</v>
      </c>
      <c r="J56" s="43">
        <v>35.936999999999998</v>
      </c>
      <c r="K56" s="43">
        <v>-97.146000000000001</v>
      </c>
      <c r="L56" s="56">
        <v>2.9</v>
      </c>
      <c r="M56" s="43">
        <v>3.2</v>
      </c>
      <c r="N56" s="43"/>
      <c r="O56" s="57">
        <v>4.3</v>
      </c>
      <c r="P56" s="57"/>
      <c r="Q56" s="57"/>
      <c r="R56" s="57">
        <v>4.0999999999999996</v>
      </c>
      <c r="S56" s="67" t="s">
        <v>6063</v>
      </c>
      <c r="T56" s="26" t="s">
        <v>497</v>
      </c>
      <c r="U56" s="24" t="s">
        <v>193</v>
      </c>
      <c r="V56" s="58"/>
      <c r="W56" s="58"/>
      <c r="X56" s="26">
        <v>0</v>
      </c>
      <c r="Y56" s="26">
        <v>0</v>
      </c>
      <c r="Z56" s="26">
        <v>0</v>
      </c>
      <c r="AA56" s="26"/>
      <c r="AB56" s="58"/>
      <c r="AC56" s="24"/>
      <c r="AD56" s="26" t="s">
        <v>3483</v>
      </c>
      <c r="AE56" s="26">
        <v>0</v>
      </c>
      <c r="AF56" s="26"/>
      <c r="AG56" s="26"/>
      <c r="AH56" s="26"/>
      <c r="AI56" s="26"/>
      <c r="AJ56" s="26" t="s">
        <v>3476</v>
      </c>
      <c r="AK56" s="24" t="s">
        <v>102</v>
      </c>
      <c r="AL56" s="24" t="s">
        <v>3976</v>
      </c>
      <c r="AM56" s="26"/>
      <c r="AN56" s="26"/>
      <c r="AO56" s="26"/>
      <c r="AP56" s="26"/>
      <c r="AQ56" s="26"/>
      <c r="AR56" s="26" t="s">
        <v>129</v>
      </c>
      <c r="AS56" s="26"/>
      <c r="AT56" s="26"/>
      <c r="AU56" s="26" t="s">
        <v>128</v>
      </c>
      <c r="AV56" s="26" t="s">
        <v>128</v>
      </c>
      <c r="AW56" s="26" t="s">
        <v>128</v>
      </c>
      <c r="AX56" s="26" t="s">
        <v>129</v>
      </c>
      <c r="AY56" s="26"/>
      <c r="AZ56" s="26" t="s">
        <v>3975</v>
      </c>
      <c r="BA56" s="41"/>
    </row>
    <row r="57" spans="1:53" ht="16.05" customHeight="1" x14ac:dyDescent="0.3">
      <c r="A57" s="23">
        <v>2014</v>
      </c>
      <c r="B57" s="24" t="s">
        <v>148</v>
      </c>
      <c r="C57" s="24" t="s">
        <v>191</v>
      </c>
      <c r="D57" s="24" t="s">
        <v>3528</v>
      </c>
      <c r="E57" s="25">
        <v>41835</v>
      </c>
      <c r="F57" s="38">
        <v>0.30505462962962965</v>
      </c>
      <c r="G57" s="25">
        <v>41835</v>
      </c>
      <c r="H57" s="38">
        <v>9.6724537037037039E-2</v>
      </c>
      <c r="I57" s="34" t="s">
        <v>6250</v>
      </c>
      <c r="J57" s="43">
        <v>35.578000000000003</v>
      </c>
      <c r="K57" s="43">
        <v>-97.108000000000004</v>
      </c>
      <c r="L57" s="56">
        <v>1.9</v>
      </c>
      <c r="M57" s="35">
        <v>3.9</v>
      </c>
      <c r="N57" s="43"/>
      <c r="O57" s="57"/>
      <c r="P57" s="57">
        <v>3.7</v>
      </c>
      <c r="Q57" s="57">
        <v>2.7</v>
      </c>
      <c r="R57" s="57">
        <v>3.8</v>
      </c>
      <c r="S57" s="67" t="s">
        <v>6072</v>
      </c>
      <c r="T57" s="26" t="s">
        <v>582</v>
      </c>
      <c r="U57" s="24" t="s">
        <v>193</v>
      </c>
      <c r="V57" s="58"/>
      <c r="W57" s="58"/>
      <c r="X57" s="26">
        <v>0</v>
      </c>
      <c r="Y57" s="26">
        <v>0</v>
      </c>
      <c r="Z57" s="26">
        <v>0</v>
      </c>
      <c r="AA57" s="26"/>
      <c r="AB57" s="58"/>
      <c r="AC57" s="24"/>
      <c r="AD57" s="26" t="s">
        <v>3483</v>
      </c>
      <c r="AE57" s="26">
        <v>0</v>
      </c>
      <c r="AF57" s="26"/>
      <c r="AG57" s="26"/>
      <c r="AH57" s="26"/>
      <c r="AI57" s="26"/>
      <c r="AJ57" s="26" t="s">
        <v>3476</v>
      </c>
      <c r="AK57" s="24" t="s">
        <v>102</v>
      </c>
      <c r="AL57" s="24" t="s">
        <v>4000</v>
      </c>
      <c r="AM57" s="26"/>
      <c r="AN57" s="26"/>
      <c r="AO57" s="26"/>
      <c r="AP57" s="26"/>
      <c r="AQ57" s="26"/>
      <c r="AR57" s="26" t="s">
        <v>129</v>
      </c>
      <c r="AS57" s="26"/>
      <c r="AT57" s="26"/>
      <c r="AU57" s="26" t="s">
        <v>128</v>
      </c>
      <c r="AV57" s="26" t="s">
        <v>128</v>
      </c>
      <c r="AW57" s="26" t="s">
        <v>128</v>
      </c>
      <c r="AX57" s="26" t="s">
        <v>129</v>
      </c>
      <c r="AY57" s="26"/>
      <c r="AZ57" s="26" t="s">
        <v>3999</v>
      </c>
      <c r="BA57" s="41"/>
    </row>
    <row r="58" spans="1:53" ht="15.6" customHeight="1" x14ac:dyDescent="0.3">
      <c r="A58" s="23">
        <v>2014</v>
      </c>
      <c r="B58" s="24" t="s">
        <v>153</v>
      </c>
      <c r="C58" s="24" t="s">
        <v>1411</v>
      </c>
      <c r="D58" s="24" t="s">
        <v>1411</v>
      </c>
      <c r="E58" s="25">
        <v>41883</v>
      </c>
      <c r="F58" s="38">
        <v>0.303996875</v>
      </c>
      <c r="G58" s="25">
        <v>41883</v>
      </c>
      <c r="H58" s="38">
        <v>0.38732638888888887</v>
      </c>
      <c r="I58" s="34" t="s">
        <v>6250</v>
      </c>
      <c r="J58" s="43">
        <v>53.18</v>
      </c>
      <c r="K58" s="43">
        <v>6.7910000000000004</v>
      </c>
      <c r="L58" s="56">
        <v>3</v>
      </c>
      <c r="M58" s="35">
        <v>3</v>
      </c>
      <c r="N58" s="43"/>
      <c r="O58" s="57">
        <v>3</v>
      </c>
      <c r="P58" s="57"/>
      <c r="Q58" s="57"/>
      <c r="R58" s="57">
        <v>2.6</v>
      </c>
      <c r="S58" s="67" t="s">
        <v>6086</v>
      </c>
      <c r="T58" s="26"/>
      <c r="U58" s="24" t="s">
        <v>193</v>
      </c>
      <c r="V58" s="58"/>
      <c r="W58" s="58"/>
      <c r="X58" s="26">
        <v>0</v>
      </c>
      <c r="Y58" s="26">
        <v>0</v>
      </c>
      <c r="Z58" s="26">
        <v>0</v>
      </c>
      <c r="AA58" s="26"/>
      <c r="AB58" s="58"/>
      <c r="AC58" s="24"/>
      <c r="AD58" s="26" t="s">
        <v>3483</v>
      </c>
      <c r="AE58" s="26">
        <v>0</v>
      </c>
      <c r="AF58" s="26"/>
      <c r="AG58" s="26"/>
      <c r="AH58" s="26"/>
      <c r="AI58" s="26"/>
      <c r="AJ58" s="26" t="s">
        <v>1631</v>
      </c>
      <c r="AK58" s="24"/>
      <c r="AL58" s="24"/>
      <c r="AM58" s="26"/>
      <c r="AN58" s="26"/>
      <c r="AO58" s="26"/>
      <c r="AP58" s="26"/>
      <c r="AQ58" s="26"/>
      <c r="AR58" s="26" t="s">
        <v>129</v>
      </c>
      <c r="AS58" s="26"/>
      <c r="AT58" s="26"/>
      <c r="AU58" s="26" t="s">
        <v>128</v>
      </c>
      <c r="AV58" s="26" t="s">
        <v>128</v>
      </c>
      <c r="AW58" s="26" t="s">
        <v>128</v>
      </c>
      <c r="AX58" s="26" t="s">
        <v>129</v>
      </c>
      <c r="AY58" s="26"/>
      <c r="AZ58" s="26" t="s">
        <v>4039</v>
      </c>
      <c r="BA58" s="41"/>
    </row>
    <row r="59" spans="1:53" ht="16.05" customHeight="1" x14ac:dyDescent="0.3">
      <c r="A59" s="23">
        <v>2014</v>
      </c>
      <c r="B59" s="24" t="s">
        <v>159</v>
      </c>
      <c r="C59" s="24" t="s">
        <v>229</v>
      </c>
      <c r="D59" s="24" t="s">
        <v>4894</v>
      </c>
      <c r="E59" s="25">
        <v>41896</v>
      </c>
      <c r="F59" s="34">
        <v>0.15062500000000001</v>
      </c>
      <c r="G59" s="25">
        <v>41896</v>
      </c>
      <c r="H59" s="34">
        <v>0.23395833333333335</v>
      </c>
      <c r="I59" s="34" t="s">
        <v>6250</v>
      </c>
      <c r="J59" s="43">
        <v>37.9679</v>
      </c>
      <c r="K59" s="43">
        <v>-3.5798000000000001</v>
      </c>
      <c r="L59" s="56"/>
      <c r="M59" s="43">
        <v>3.5</v>
      </c>
      <c r="N59" s="43"/>
      <c r="O59" s="57"/>
      <c r="P59" s="57"/>
      <c r="Q59" s="57"/>
      <c r="R59" s="57"/>
      <c r="S59" s="45" t="s">
        <v>5467</v>
      </c>
      <c r="T59" s="26" t="s">
        <v>497</v>
      </c>
      <c r="U59" s="24" t="s">
        <v>193</v>
      </c>
      <c r="V59" s="46"/>
      <c r="W59" s="58"/>
      <c r="X59" s="26">
        <v>0</v>
      </c>
      <c r="Y59" s="26">
        <v>0</v>
      </c>
      <c r="Z59" s="26">
        <v>0</v>
      </c>
      <c r="AA59" s="26"/>
      <c r="AB59" s="58"/>
      <c r="AC59" s="24"/>
      <c r="AD59" s="26">
        <v>1</v>
      </c>
      <c r="AE59" s="26">
        <v>0</v>
      </c>
      <c r="AF59" s="59"/>
      <c r="AG59" s="26"/>
      <c r="AH59" s="26" t="s">
        <v>128</v>
      </c>
      <c r="AI59" s="26" t="s">
        <v>128</v>
      </c>
      <c r="AJ59" s="26" t="s">
        <v>311</v>
      </c>
      <c r="AK59" s="24"/>
      <c r="AL59" s="24" t="s">
        <v>4895</v>
      </c>
      <c r="AM59" s="26"/>
      <c r="AN59" s="26"/>
      <c r="AO59" s="26"/>
      <c r="AP59" s="26"/>
      <c r="AQ59" s="26"/>
      <c r="AR59" s="26"/>
      <c r="AS59" s="26" t="s">
        <v>128</v>
      </c>
      <c r="AT59" s="26"/>
      <c r="AU59" s="26" t="s">
        <v>128</v>
      </c>
      <c r="AV59" s="26" t="s">
        <v>128</v>
      </c>
      <c r="AW59" s="26" t="s">
        <v>128</v>
      </c>
      <c r="AX59" s="26" t="s">
        <v>128</v>
      </c>
      <c r="AY59" s="26"/>
      <c r="AZ59" s="26" t="s">
        <v>4896</v>
      </c>
      <c r="BA59" s="39" t="s">
        <v>4897</v>
      </c>
    </row>
    <row r="60" spans="1:53" ht="16.05" customHeight="1" x14ac:dyDescent="0.3">
      <c r="A60" s="23">
        <v>2014</v>
      </c>
      <c r="B60" s="24" t="s">
        <v>130</v>
      </c>
      <c r="C60" s="24" t="s">
        <v>131</v>
      </c>
      <c r="D60" s="24" t="s">
        <v>4056</v>
      </c>
      <c r="E60" s="25">
        <v>41903</v>
      </c>
      <c r="F60" s="38">
        <v>0.94300115740740742</v>
      </c>
      <c r="G60" s="25">
        <v>41904</v>
      </c>
      <c r="H60" s="38">
        <v>0.27633101851851855</v>
      </c>
      <c r="I60" s="34" t="s">
        <v>6250</v>
      </c>
      <c r="J60" s="43">
        <v>27.7</v>
      </c>
      <c r="K60" s="43">
        <v>119.95</v>
      </c>
      <c r="L60" s="56">
        <v>3</v>
      </c>
      <c r="M60" s="35">
        <v>3.8</v>
      </c>
      <c r="N60" s="43"/>
      <c r="O60" s="57">
        <v>3.8</v>
      </c>
      <c r="P60" s="57"/>
      <c r="Q60" s="57"/>
      <c r="R60" s="57">
        <v>3.3</v>
      </c>
      <c r="S60" s="67" t="s">
        <v>6071</v>
      </c>
      <c r="T60" s="26"/>
      <c r="U60" s="24" t="s">
        <v>193</v>
      </c>
      <c r="V60" s="58"/>
      <c r="W60" s="58"/>
      <c r="X60" s="26">
        <v>0</v>
      </c>
      <c r="Y60" s="26">
        <v>0</v>
      </c>
      <c r="Z60" s="26">
        <v>0</v>
      </c>
      <c r="AA60" s="26"/>
      <c r="AB60" s="58"/>
      <c r="AC60" s="24"/>
      <c r="AD60" s="26" t="s">
        <v>3489</v>
      </c>
      <c r="AE60" s="26">
        <v>0</v>
      </c>
      <c r="AF60" s="26"/>
      <c r="AG60" s="26"/>
      <c r="AH60" s="26"/>
      <c r="AI60" s="26"/>
      <c r="AJ60" s="26" t="s">
        <v>3476</v>
      </c>
      <c r="AK60" s="24"/>
      <c r="AL60" s="24" t="s">
        <v>4058</v>
      </c>
      <c r="AM60" s="26"/>
      <c r="AN60" s="26"/>
      <c r="AO60" s="26"/>
      <c r="AP60" s="26"/>
      <c r="AQ60" s="26"/>
      <c r="AR60" s="26" t="s">
        <v>129</v>
      </c>
      <c r="AS60" s="26"/>
      <c r="AT60" s="26"/>
      <c r="AU60" s="26" t="s">
        <v>128</v>
      </c>
      <c r="AV60" s="26" t="s">
        <v>128</v>
      </c>
      <c r="AW60" s="26" t="s">
        <v>128</v>
      </c>
      <c r="AX60" s="26" t="s">
        <v>129</v>
      </c>
      <c r="AY60" s="26"/>
      <c r="AZ60" s="26" t="s">
        <v>4057</v>
      </c>
      <c r="BA60" s="41"/>
    </row>
    <row r="61" spans="1:53" ht="16.05" customHeight="1" x14ac:dyDescent="0.3">
      <c r="A61" s="23">
        <v>2014</v>
      </c>
      <c r="B61" s="24" t="s">
        <v>153</v>
      </c>
      <c r="C61" s="24" t="s">
        <v>1411</v>
      </c>
      <c r="D61" s="24" t="s">
        <v>1411</v>
      </c>
      <c r="E61" s="25">
        <v>41912</v>
      </c>
      <c r="F61" s="38">
        <v>0.48754189814814813</v>
      </c>
      <c r="G61" s="25">
        <v>41912</v>
      </c>
      <c r="H61" s="38">
        <v>0.57087962962962957</v>
      </c>
      <c r="I61" s="34" t="s">
        <v>6250</v>
      </c>
      <c r="J61" s="43">
        <v>53.261000000000003</v>
      </c>
      <c r="K61" s="43">
        <v>6.5579999999999998</v>
      </c>
      <c r="L61" s="56">
        <v>3</v>
      </c>
      <c r="M61" s="35">
        <v>3</v>
      </c>
      <c r="N61" s="43"/>
      <c r="O61" s="57">
        <v>3</v>
      </c>
      <c r="P61" s="57"/>
      <c r="Q61" s="57"/>
      <c r="R61" s="57">
        <v>2.8</v>
      </c>
      <c r="S61" s="67" t="s">
        <v>6086</v>
      </c>
      <c r="T61" s="26"/>
      <c r="U61" s="24" t="s">
        <v>193</v>
      </c>
      <c r="V61" s="58"/>
      <c r="W61" s="58"/>
      <c r="X61" s="26">
        <v>0</v>
      </c>
      <c r="Y61" s="26">
        <v>0</v>
      </c>
      <c r="Z61" s="26">
        <v>0</v>
      </c>
      <c r="AA61" s="26"/>
      <c r="AB61" s="58"/>
      <c r="AC61" s="24"/>
      <c r="AD61" s="26" t="s">
        <v>1050</v>
      </c>
      <c r="AE61" s="26">
        <v>0</v>
      </c>
      <c r="AF61" s="26"/>
      <c r="AG61" s="26"/>
      <c r="AH61" s="26"/>
      <c r="AI61" s="26"/>
      <c r="AJ61" s="26" t="s">
        <v>1631</v>
      </c>
      <c r="AK61" s="24"/>
      <c r="AL61" s="24"/>
      <c r="AM61" s="26"/>
      <c r="AN61" s="26"/>
      <c r="AO61" s="26"/>
      <c r="AP61" s="26"/>
      <c r="AQ61" s="26"/>
      <c r="AR61" s="26" t="s">
        <v>129</v>
      </c>
      <c r="AS61" s="26"/>
      <c r="AT61" s="26"/>
      <c r="AU61" s="26" t="s">
        <v>128</v>
      </c>
      <c r="AV61" s="26" t="s">
        <v>128</v>
      </c>
      <c r="AW61" s="26" t="s">
        <v>128</v>
      </c>
      <c r="AX61" s="26" t="s">
        <v>129</v>
      </c>
      <c r="AY61" s="26"/>
      <c r="AZ61" s="26" t="s">
        <v>4065</v>
      </c>
      <c r="BA61" s="41"/>
    </row>
    <row r="62" spans="1:53" ht="16.05" customHeight="1" x14ac:dyDescent="0.3">
      <c r="A62" s="23">
        <v>2014</v>
      </c>
      <c r="B62" s="24" t="s">
        <v>357</v>
      </c>
      <c r="C62" s="24" t="s">
        <v>358</v>
      </c>
      <c r="D62" s="24" t="s">
        <v>3127</v>
      </c>
      <c r="E62" s="25">
        <v>41934</v>
      </c>
      <c r="F62" s="38">
        <v>0.22136967592592594</v>
      </c>
      <c r="G62" s="25">
        <v>41934</v>
      </c>
      <c r="H62" s="38">
        <v>0.45053240740740735</v>
      </c>
      <c r="I62" s="34" t="s">
        <v>6250</v>
      </c>
      <c r="J62" s="43">
        <v>22.919</v>
      </c>
      <c r="K62" s="43">
        <v>79.608999999999995</v>
      </c>
      <c r="L62" s="56">
        <v>0</v>
      </c>
      <c r="M62" s="43">
        <v>3.6349999999999998</v>
      </c>
      <c r="N62" s="43"/>
      <c r="O62" s="57">
        <v>4.8</v>
      </c>
      <c r="P62" s="57">
        <v>3.6</v>
      </c>
      <c r="Q62" s="57"/>
      <c r="R62" s="57">
        <v>2.8</v>
      </c>
      <c r="S62" s="24" t="s">
        <v>6069</v>
      </c>
      <c r="T62" s="26"/>
      <c r="U62" s="24" t="s">
        <v>867</v>
      </c>
      <c r="V62" s="58"/>
      <c r="W62" s="58"/>
      <c r="X62" s="26">
        <v>0</v>
      </c>
      <c r="Y62" s="26">
        <v>0</v>
      </c>
      <c r="Z62" s="26">
        <v>0</v>
      </c>
      <c r="AA62" s="26"/>
      <c r="AB62" s="58"/>
      <c r="AC62" s="24"/>
      <c r="AD62" s="26" t="s">
        <v>3489</v>
      </c>
      <c r="AE62" s="26">
        <v>0</v>
      </c>
      <c r="AF62" s="26"/>
      <c r="AG62" s="26"/>
      <c r="AH62" s="26"/>
      <c r="AI62" s="26"/>
      <c r="AJ62" s="26" t="s">
        <v>1631</v>
      </c>
      <c r="AK62" s="24"/>
      <c r="AL62" s="24"/>
      <c r="AM62" s="26"/>
      <c r="AN62" s="26"/>
      <c r="AO62" s="26"/>
      <c r="AP62" s="26"/>
      <c r="AQ62" s="26"/>
      <c r="AR62" s="26" t="s">
        <v>129</v>
      </c>
      <c r="AS62" s="26"/>
      <c r="AT62" s="26"/>
      <c r="AU62" s="26" t="s">
        <v>128</v>
      </c>
      <c r="AV62" s="26" t="s">
        <v>128</v>
      </c>
      <c r="AW62" s="26" t="s">
        <v>128</v>
      </c>
      <c r="AX62" s="26" t="s">
        <v>129</v>
      </c>
      <c r="AY62" s="26"/>
      <c r="AZ62" s="26" t="s">
        <v>4082</v>
      </c>
      <c r="BA62" s="41"/>
    </row>
    <row r="63" spans="1:53" ht="16.05" customHeight="1" x14ac:dyDescent="0.3">
      <c r="A63" s="23">
        <v>2014</v>
      </c>
      <c r="B63" s="24" t="s">
        <v>130</v>
      </c>
      <c r="C63" s="24" t="s">
        <v>131</v>
      </c>
      <c r="D63" s="24" t="s">
        <v>298</v>
      </c>
      <c r="E63" s="25">
        <v>41934</v>
      </c>
      <c r="F63" s="38">
        <v>0.23256481481481481</v>
      </c>
      <c r="G63" s="25">
        <v>41934</v>
      </c>
      <c r="H63" s="38">
        <v>0.56590277777777775</v>
      </c>
      <c r="I63" s="34" t="s">
        <v>6250</v>
      </c>
      <c r="J63" s="43">
        <v>31.51</v>
      </c>
      <c r="K63" s="43">
        <v>115.51</v>
      </c>
      <c r="L63" s="56">
        <v>8</v>
      </c>
      <c r="M63" s="35">
        <v>3.8</v>
      </c>
      <c r="N63" s="43"/>
      <c r="O63" s="57">
        <v>3.8</v>
      </c>
      <c r="P63" s="57"/>
      <c r="Q63" s="57"/>
      <c r="R63" s="57">
        <v>3.1</v>
      </c>
      <c r="S63" s="67" t="s">
        <v>6071</v>
      </c>
      <c r="T63" s="26"/>
      <c r="U63" s="24" t="s">
        <v>193</v>
      </c>
      <c r="V63" s="58"/>
      <c r="W63" s="58"/>
      <c r="X63" s="26">
        <v>0</v>
      </c>
      <c r="Y63" s="26">
        <v>0</v>
      </c>
      <c r="Z63" s="26">
        <v>0</v>
      </c>
      <c r="AA63" s="26"/>
      <c r="AB63" s="58"/>
      <c r="AC63" s="24"/>
      <c r="AD63" s="26" t="s">
        <v>3483</v>
      </c>
      <c r="AE63" s="26">
        <v>0</v>
      </c>
      <c r="AF63" s="26"/>
      <c r="AG63" s="26"/>
      <c r="AH63" s="26"/>
      <c r="AI63" s="26"/>
      <c r="AJ63" s="26" t="s">
        <v>3476</v>
      </c>
      <c r="AK63" s="24"/>
      <c r="AL63" s="24" t="s">
        <v>4086</v>
      </c>
      <c r="AM63" s="26"/>
      <c r="AN63" s="26"/>
      <c r="AO63" s="26"/>
      <c r="AP63" s="26"/>
      <c r="AQ63" s="26"/>
      <c r="AR63" s="26" t="s">
        <v>129</v>
      </c>
      <c r="AS63" s="26"/>
      <c r="AT63" s="26"/>
      <c r="AU63" s="26" t="s">
        <v>128</v>
      </c>
      <c r="AV63" s="26" t="s">
        <v>128</v>
      </c>
      <c r="AW63" s="26" t="s">
        <v>128</v>
      </c>
      <c r="AX63" s="26" t="s">
        <v>129</v>
      </c>
      <c r="AY63" s="26"/>
      <c r="AZ63" s="26" t="s">
        <v>4085</v>
      </c>
      <c r="BA63" s="41"/>
    </row>
    <row r="64" spans="1:53" ht="16.05" customHeight="1" x14ac:dyDescent="0.3">
      <c r="A64" s="23">
        <v>2014</v>
      </c>
      <c r="B64" s="24" t="s">
        <v>153</v>
      </c>
      <c r="C64" s="24" t="s">
        <v>1411</v>
      </c>
      <c r="D64" s="24" t="s">
        <v>1411</v>
      </c>
      <c r="E64" s="25">
        <v>41948</v>
      </c>
      <c r="F64" s="38">
        <v>5.0397453703703708E-2</v>
      </c>
      <c r="G64" s="25">
        <v>41948</v>
      </c>
      <c r="H64" s="38">
        <v>9.2060185185185175E-2</v>
      </c>
      <c r="I64" s="34" t="s">
        <v>6250</v>
      </c>
      <c r="J64" s="43">
        <v>53.39</v>
      </c>
      <c r="K64" s="43">
        <v>6.4459999999999997</v>
      </c>
      <c r="L64" s="56">
        <v>5</v>
      </c>
      <c r="M64" s="43">
        <v>3.1</v>
      </c>
      <c r="N64" s="43"/>
      <c r="O64" s="57">
        <v>3.1</v>
      </c>
      <c r="P64" s="57"/>
      <c r="Q64" s="57"/>
      <c r="R64" s="57">
        <v>2.9</v>
      </c>
      <c r="S64" s="67" t="s">
        <v>6100</v>
      </c>
      <c r="T64" s="26"/>
      <c r="U64" s="24" t="s">
        <v>193</v>
      </c>
      <c r="V64" s="58"/>
      <c r="W64" s="58"/>
      <c r="X64" s="26">
        <v>0</v>
      </c>
      <c r="Y64" s="26">
        <v>0</v>
      </c>
      <c r="Z64" s="26">
        <v>0</v>
      </c>
      <c r="AA64" s="26"/>
      <c r="AB64" s="58"/>
      <c r="AC64" s="24"/>
      <c r="AD64" s="26" t="s">
        <v>3483</v>
      </c>
      <c r="AE64" s="26">
        <v>0</v>
      </c>
      <c r="AF64" s="26"/>
      <c r="AG64" s="26"/>
      <c r="AH64" s="26"/>
      <c r="AI64" s="26"/>
      <c r="AJ64" s="26"/>
      <c r="AK64" s="24"/>
      <c r="AL64" s="24" t="s">
        <v>6150</v>
      </c>
      <c r="AM64" s="26"/>
      <c r="AN64" s="26"/>
      <c r="AO64" s="26"/>
      <c r="AP64" s="26"/>
      <c r="AQ64" s="26"/>
      <c r="AR64" s="26" t="s">
        <v>129</v>
      </c>
      <c r="AS64" s="26"/>
      <c r="AT64" s="26"/>
      <c r="AU64" s="26" t="s">
        <v>128</v>
      </c>
      <c r="AV64" s="26" t="s">
        <v>128</v>
      </c>
      <c r="AW64" s="26" t="s">
        <v>128</v>
      </c>
      <c r="AX64" s="26" t="s">
        <v>129</v>
      </c>
      <c r="AY64" s="26"/>
      <c r="AZ64" s="26" t="s">
        <v>4098</v>
      </c>
      <c r="BA64" s="41"/>
    </row>
    <row r="65" spans="1:53" ht="16.05" customHeight="1" x14ac:dyDescent="0.3">
      <c r="A65" s="23">
        <v>2014</v>
      </c>
      <c r="B65" s="24" t="s">
        <v>153</v>
      </c>
      <c r="C65" s="24" t="s">
        <v>1035</v>
      </c>
      <c r="D65" s="24" t="s">
        <v>1035</v>
      </c>
      <c r="E65" s="25">
        <v>41957</v>
      </c>
      <c r="F65" s="38">
        <v>0.44743599537037038</v>
      </c>
      <c r="G65" s="25">
        <v>41957</v>
      </c>
      <c r="H65" s="38">
        <v>0.48909722222222224</v>
      </c>
      <c r="I65" s="34" t="s">
        <v>6250</v>
      </c>
      <c r="J65" s="43">
        <v>49.713000000000001</v>
      </c>
      <c r="K65" s="43">
        <v>18.488</v>
      </c>
      <c r="L65" s="56">
        <v>0</v>
      </c>
      <c r="M65" s="35">
        <v>3.1880000000000002</v>
      </c>
      <c r="N65" s="43"/>
      <c r="O65" s="57">
        <v>3.1</v>
      </c>
      <c r="P65" s="57">
        <v>3.2</v>
      </c>
      <c r="Q65" s="57"/>
      <c r="R65" s="57">
        <v>3.5</v>
      </c>
      <c r="S65" s="67" t="s">
        <v>6101</v>
      </c>
      <c r="T65" s="26"/>
      <c r="U65" s="24" t="s">
        <v>193</v>
      </c>
      <c r="V65" s="58"/>
      <c r="W65" s="58"/>
      <c r="X65" s="26">
        <v>3</v>
      </c>
      <c r="Y65" s="26">
        <v>3</v>
      </c>
      <c r="Z65" s="26">
        <v>9</v>
      </c>
      <c r="AA65" s="26"/>
      <c r="AB65" s="58"/>
      <c r="AC65" s="24" t="s">
        <v>5641</v>
      </c>
      <c r="AD65" s="26" t="s">
        <v>3489</v>
      </c>
      <c r="AE65" s="26">
        <v>0</v>
      </c>
      <c r="AF65" s="26"/>
      <c r="AG65" s="26"/>
      <c r="AH65" s="26"/>
      <c r="AI65" s="26"/>
      <c r="AJ65" s="26" t="s">
        <v>1631</v>
      </c>
      <c r="AK65" s="24"/>
      <c r="AL65" s="24"/>
      <c r="AM65" s="26"/>
      <c r="AN65" s="26"/>
      <c r="AO65" s="26"/>
      <c r="AP65" s="26"/>
      <c r="AQ65" s="26"/>
      <c r="AR65" s="26" t="s">
        <v>129</v>
      </c>
      <c r="AS65" s="26"/>
      <c r="AT65" s="26"/>
      <c r="AU65" s="26" t="s">
        <v>128</v>
      </c>
      <c r="AV65" s="26" t="s">
        <v>128</v>
      </c>
      <c r="AW65" s="26" t="s">
        <v>128</v>
      </c>
      <c r="AX65" s="26" t="s">
        <v>129</v>
      </c>
      <c r="AY65" s="26"/>
      <c r="AZ65" s="26" t="s">
        <v>4105</v>
      </c>
      <c r="BA65" s="39" t="s">
        <v>5642</v>
      </c>
    </row>
    <row r="66" spans="1:53" ht="16.05" customHeight="1" x14ac:dyDescent="0.3">
      <c r="A66" s="23">
        <v>2014</v>
      </c>
      <c r="B66" s="24" t="s">
        <v>153</v>
      </c>
      <c r="C66" s="24" t="s">
        <v>704</v>
      </c>
      <c r="D66" s="24" t="s">
        <v>4107</v>
      </c>
      <c r="E66" s="25">
        <v>41958</v>
      </c>
      <c r="F66" s="38">
        <v>0.48300231481481481</v>
      </c>
      <c r="G66" s="25">
        <v>41958</v>
      </c>
      <c r="H66" s="38">
        <v>0.52466435185185178</v>
      </c>
      <c r="I66" s="34" t="s">
        <v>6250</v>
      </c>
      <c r="J66" s="43">
        <v>51.722000000000001</v>
      </c>
      <c r="K66" s="43">
        <v>7.0579999999999998</v>
      </c>
      <c r="L66" s="56">
        <v>1</v>
      </c>
      <c r="M66" s="35">
        <v>3.8</v>
      </c>
      <c r="N66" s="43"/>
      <c r="O66" s="57">
        <v>3.8</v>
      </c>
      <c r="P66" s="57"/>
      <c r="Q66" s="57"/>
      <c r="R66" s="57">
        <v>3.6</v>
      </c>
      <c r="S66" s="67" t="s">
        <v>6071</v>
      </c>
      <c r="T66" s="26" t="s">
        <v>497</v>
      </c>
      <c r="U66" s="24" t="s">
        <v>193</v>
      </c>
      <c r="V66" s="58"/>
      <c r="W66" s="58"/>
      <c r="X66" s="26">
        <v>0</v>
      </c>
      <c r="Y66" s="26">
        <v>0</v>
      </c>
      <c r="Z66" s="26">
        <v>0</v>
      </c>
      <c r="AA66" s="26"/>
      <c r="AB66" s="58"/>
      <c r="AC66" s="24"/>
      <c r="AD66" s="26" t="s">
        <v>3489</v>
      </c>
      <c r="AE66" s="26">
        <v>0</v>
      </c>
      <c r="AF66" s="26"/>
      <c r="AG66" s="26"/>
      <c r="AH66" s="26"/>
      <c r="AI66" s="26"/>
      <c r="AJ66" s="26"/>
      <c r="AK66" s="24"/>
      <c r="AL66" s="24"/>
      <c r="AM66" s="26"/>
      <c r="AN66" s="26"/>
      <c r="AO66" s="26"/>
      <c r="AP66" s="26"/>
      <c r="AQ66" s="26"/>
      <c r="AR66" s="26" t="s">
        <v>129</v>
      </c>
      <c r="AS66" s="26"/>
      <c r="AT66" s="26"/>
      <c r="AU66" s="26" t="s">
        <v>128</v>
      </c>
      <c r="AV66" s="26" t="s">
        <v>128</v>
      </c>
      <c r="AW66" s="26" t="s">
        <v>128</v>
      </c>
      <c r="AX66" s="26" t="s">
        <v>129</v>
      </c>
      <c r="AY66" s="26"/>
      <c r="AZ66" s="26" t="s">
        <v>4108</v>
      </c>
      <c r="BA66" s="41"/>
    </row>
    <row r="67" spans="1:53" ht="16.05" customHeight="1" x14ac:dyDescent="0.3">
      <c r="A67" s="23">
        <v>2014</v>
      </c>
      <c r="B67" s="24" t="s">
        <v>153</v>
      </c>
      <c r="C67" s="24" t="s">
        <v>1411</v>
      </c>
      <c r="D67" s="24" t="s">
        <v>1411</v>
      </c>
      <c r="E67" s="25">
        <v>42003</v>
      </c>
      <c r="F67" s="38">
        <v>0.10944039351851852</v>
      </c>
      <c r="G67" s="25">
        <v>42003</v>
      </c>
      <c r="H67" s="38">
        <v>0.15111111111111111</v>
      </c>
      <c r="I67" s="34" t="s">
        <v>6250</v>
      </c>
      <c r="J67" s="43">
        <v>53.207999999999998</v>
      </c>
      <c r="K67" s="43">
        <v>6.6559999999999997</v>
      </c>
      <c r="L67" s="56">
        <v>1</v>
      </c>
      <c r="M67" s="43">
        <v>2.8</v>
      </c>
      <c r="N67" s="43"/>
      <c r="O67" s="57">
        <v>2.8</v>
      </c>
      <c r="P67" s="57"/>
      <c r="Q67" s="57"/>
      <c r="R67" s="57">
        <v>2.8</v>
      </c>
      <c r="S67" s="67" t="s">
        <v>6152</v>
      </c>
      <c r="T67" s="26"/>
      <c r="U67" s="24" t="s">
        <v>193</v>
      </c>
      <c r="V67" s="58"/>
      <c r="W67" s="58"/>
      <c r="X67" s="26">
        <v>0</v>
      </c>
      <c r="Y67" s="26">
        <v>0</v>
      </c>
      <c r="Z67" s="26">
        <v>0</v>
      </c>
      <c r="AA67" s="26"/>
      <c r="AB67" s="58"/>
      <c r="AC67" s="24"/>
      <c r="AD67" s="26" t="s">
        <v>3483</v>
      </c>
      <c r="AE67" s="26">
        <v>0</v>
      </c>
      <c r="AF67" s="26"/>
      <c r="AG67" s="26"/>
      <c r="AH67" s="26"/>
      <c r="AI67" s="26"/>
      <c r="AJ67" s="26"/>
      <c r="AK67" s="24"/>
      <c r="AL67" s="24" t="s">
        <v>6151</v>
      </c>
      <c r="AM67" s="26"/>
      <c r="AN67" s="26"/>
      <c r="AO67" s="26"/>
      <c r="AP67" s="26"/>
      <c r="AQ67" s="26"/>
      <c r="AR67" s="26" t="s">
        <v>129</v>
      </c>
      <c r="AS67" s="26"/>
      <c r="AT67" s="26"/>
      <c r="AU67" s="26" t="s">
        <v>128</v>
      </c>
      <c r="AV67" s="26" t="s">
        <v>128</v>
      </c>
      <c r="AW67" s="26" t="s">
        <v>128</v>
      </c>
      <c r="AX67" s="26" t="s">
        <v>129</v>
      </c>
      <c r="AY67" s="26"/>
      <c r="AZ67" s="26" t="s">
        <v>4131</v>
      </c>
      <c r="BA67" s="41"/>
    </row>
    <row r="68" spans="1:53" ht="16.05" customHeight="1" x14ac:dyDescent="0.3">
      <c r="A68" s="23">
        <v>2015</v>
      </c>
      <c r="B68" s="24" t="s">
        <v>148</v>
      </c>
      <c r="C68" s="24" t="s">
        <v>191</v>
      </c>
      <c r="D68" s="24" t="s">
        <v>3528</v>
      </c>
      <c r="E68" s="25">
        <v>42008</v>
      </c>
      <c r="F68" s="38">
        <v>0.90071527777777771</v>
      </c>
      <c r="G68" s="25">
        <v>42008</v>
      </c>
      <c r="H68" s="38">
        <v>0.65071759259259265</v>
      </c>
      <c r="I68" s="34" t="s">
        <v>6250</v>
      </c>
      <c r="J68" s="43">
        <v>35.762999999999998</v>
      </c>
      <c r="K68" s="43">
        <v>-97.441000000000003</v>
      </c>
      <c r="L68" s="56">
        <v>4</v>
      </c>
      <c r="M68" s="43">
        <v>3.6</v>
      </c>
      <c r="N68" s="43"/>
      <c r="O68" s="57">
        <v>4.5999999999999996</v>
      </c>
      <c r="P68" s="57"/>
      <c r="Q68" s="57"/>
      <c r="R68" s="57">
        <v>3.7</v>
      </c>
      <c r="S68" s="24" t="s">
        <v>6063</v>
      </c>
      <c r="T68" s="26"/>
      <c r="U68" s="24" t="s">
        <v>193</v>
      </c>
      <c r="V68" s="58"/>
      <c r="W68" s="58"/>
      <c r="X68" s="26">
        <v>0</v>
      </c>
      <c r="Y68" s="26">
        <v>0</v>
      </c>
      <c r="Z68" s="26">
        <v>0</v>
      </c>
      <c r="AA68" s="26"/>
      <c r="AB68" s="58"/>
      <c r="AC68" s="24"/>
      <c r="AD68" s="26">
        <v>1</v>
      </c>
      <c r="AE68" s="26">
        <v>0</v>
      </c>
      <c r="AF68" s="26"/>
      <c r="AG68" s="26"/>
      <c r="AH68" s="26"/>
      <c r="AI68" s="26"/>
      <c r="AJ68" s="26" t="s">
        <v>3476</v>
      </c>
      <c r="AK68" s="24"/>
      <c r="AL68" s="24" t="s">
        <v>4138</v>
      </c>
      <c r="AM68" s="26"/>
      <c r="AN68" s="26"/>
      <c r="AO68" s="26"/>
      <c r="AP68" s="26"/>
      <c r="AQ68" s="26"/>
      <c r="AR68" s="26" t="s">
        <v>129</v>
      </c>
      <c r="AS68" s="26"/>
      <c r="AT68" s="26"/>
      <c r="AU68" s="26" t="s">
        <v>128</v>
      </c>
      <c r="AV68" s="26" t="s">
        <v>128</v>
      </c>
      <c r="AW68" s="26" t="s">
        <v>128</v>
      </c>
      <c r="AX68" s="26" t="s">
        <v>129</v>
      </c>
      <c r="AY68" s="26"/>
      <c r="AZ68" s="26" t="s">
        <v>4137</v>
      </c>
      <c r="BA68" s="41"/>
    </row>
    <row r="69" spans="1:53" ht="16.05" customHeight="1" x14ac:dyDescent="0.3">
      <c r="A69" s="23">
        <v>2015</v>
      </c>
      <c r="B69" s="24" t="s">
        <v>153</v>
      </c>
      <c r="C69" s="24" t="s">
        <v>1411</v>
      </c>
      <c r="D69" s="24" t="s">
        <v>4141</v>
      </c>
      <c r="E69" s="25">
        <v>42010</v>
      </c>
      <c r="F69" s="38">
        <v>0.28850381944444442</v>
      </c>
      <c r="G69" s="25">
        <v>42010</v>
      </c>
      <c r="H69" s="38">
        <v>0.3301736111111111</v>
      </c>
      <c r="I69" s="34" t="s">
        <v>6250</v>
      </c>
      <c r="J69" s="43">
        <v>53.305</v>
      </c>
      <c r="K69" s="43">
        <v>6.6689999999999996</v>
      </c>
      <c r="L69" s="56">
        <v>3</v>
      </c>
      <c r="M69" s="35">
        <v>2.7</v>
      </c>
      <c r="N69" s="43"/>
      <c r="O69" s="57">
        <v>2.7</v>
      </c>
      <c r="P69" s="57"/>
      <c r="Q69" s="57"/>
      <c r="R69" s="57">
        <v>2.7</v>
      </c>
      <c r="S69" s="67" t="s">
        <v>6088</v>
      </c>
      <c r="T69" s="26"/>
      <c r="U69" s="24" t="s">
        <v>193</v>
      </c>
      <c r="V69" s="58"/>
      <c r="W69" s="58"/>
      <c r="X69" s="26">
        <v>0</v>
      </c>
      <c r="Y69" s="26">
        <v>0</v>
      </c>
      <c r="Z69" s="26">
        <v>0</v>
      </c>
      <c r="AA69" s="26"/>
      <c r="AB69" s="58"/>
      <c r="AC69" s="24"/>
      <c r="AD69" s="26">
        <v>186</v>
      </c>
      <c r="AE69" s="26">
        <v>0</v>
      </c>
      <c r="AF69" s="26"/>
      <c r="AG69" s="26"/>
      <c r="AH69" s="26"/>
      <c r="AI69" s="26"/>
      <c r="AJ69" s="26" t="s">
        <v>1631</v>
      </c>
      <c r="AK69" s="24"/>
      <c r="AL69" s="24"/>
      <c r="AM69" s="26"/>
      <c r="AN69" s="26"/>
      <c r="AO69" s="26"/>
      <c r="AP69" s="26"/>
      <c r="AQ69" s="26"/>
      <c r="AR69" s="26" t="s">
        <v>129</v>
      </c>
      <c r="AS69" s="26"/>
      <c r="AT69" s="26"/>
      <c r="AU69" s="26" t="s">
        <v>128</v>
      </c>
      <c r="AV69" s="26" t="s">
        <v>128</v>
      </c>
      <c r="AW69" s="26" t="s">
        <v>128</v>
      </c>
      <c r="AX69" s="26" t="s">
        <v>129</v>
      </c>
      <c r="AY69" s="26"/>
      <c r="AZ69" s="26" t="s">
        <v>4142</v>
      </c>
      <c r="BA69" s="41"/>
    </row>
    <row r="70" spans="1:53" ht="16.05" customHeight="1" x14ac:dyDescent="0.3">
      <c r="A70" s="23">
        <v>2015</v>
      </c>
      <c r="B70" s="24" t="s">
        <v>148</v>
      </c>
      <c r="C70" s="24" t="s">
        <v>191</v>
      </c>
      <c r="D70" s="24" t="s">
        <v>3528</v>
      </c>
      <c r="E70" s="25">
        <v>42042</v>
      </c>
      <c r="F70" s="38">
        <v>0.77837974537037036</v>
      </c>
      <c r="G70" s="25">
        <v>42042</v>
      </c>
      <c r="H70" s="38">
        <v>0.52837962962962959</v>
      </c>
      <c r="I70" s="34" t="s">
        <v>6250</v>
      </c>
      <c r="J70" s="43">
        <v>36.271000000000001</v>
      </c>
      <c r="K70" s="43">
        <v>-97.373000000000005</v>
      </c>
      <c r="L70" s="56">
        <v>15.6</v>
      </c>
      <c r="M70" s="43">
        <v>3.9</v>
      </c>
      <c r="N70" s="43"/>
      <c r="O70" s="57"/>
      <c r="P70" s="57"/>
      <c r="Q70" s="57">
        <v>3.2</v>
      </c>
      <c r="R70" s="57">
        <v>3.9</v>
      </c>
      <c r="S70" s="67" t="s">
        <v>6063</v>
      </c>
      <c r="T70" s="26" t="s">
        <v>3611</v>
      </c>
      <c r="U70" s="24" t="s">
        <v>193</v>
      </c>
      <c r="V70" s="58"/>
      <c r="W70" s="58"/>
      <c r="X70" s="26">
        <v>0</v>
      </c>
      <c r="Y70" s="26">
        <v>0</v>
      </c>
      <c r="Z70" s="26">
        <v>0</v>
      </c>
      <c r="AA70" s="26"/>
      <c r="AB70" s="58"/>
      <c r="AC70" s="24"/>
      <c r="AD70" s="26">
        <v>1</v>
      </c>
      <c r="AE70" s="26">
        <v>0</v>
      </c>
      <c r="AF70" s="26"/>
      <c r="AG70" s="26"/>
      <c r="AH70" s="26"/>
      <c r="AI70" s="26"/>
      <c r="AJ70" s="26" t="s">
        <v>3476</v>
      </c>
      <c r="AK70" s="24"/>
      <c r="AL70" s="24" t="s">
        <v>4138</v>
      </c>
      <c r="AM70" s="26"/>
      <c r="AN70" s="26"/>
      <c r="AO70" s="26"/>
      <c r="AP70" s="26"/>
      <c r="AQ70" s="26"/>
      <c r="AR70" s="26" t="s">
        <v>129</v>
      </c>
      <c r="AS70" s="26"/>
      <c r="AT70" s="26"/>
      <c r="AU70" s="26" t="s">
        <v>128</v>
      </c>
      <c r="AV70" s="26" t="s">
        <v>128</v>
      </c>
      <c r="AW70" s="26" t="s">
        <v>128</v>
      </c>
      <c r="AX70" s="26" t="s">
        <v>129</v>
      </c>
      <c r="AY70" s="26"/>
      <c r="AZ70" s="26" t="s">
        <v>4185</v>
      </c>
      <c r="BA70" s="41"/>
    </row>
    <row r="71" spans="1:53" ht="16.05" customHeight="1" x14ac:dyDescent="0.3">
      <c r="A71" s="23">
        <v>2015</v>
      </c>
      <c r="B71" s="24" t="s">
        <v>153</v>
      </c>
      <c r="C71" s="24" t="s">
        <v>1411</v>
      </c>
      <c r="D71" s="24" t="s">
        <v>4141</v>
      </c>
      <c r="E71" s="25">
        <v>42060</v>
      </c>
      <c r="F71" s="38">
        <v>0.41873761574074075</v>
      </c>
      <c r="G71" s="25">
        <v>42060</v>
      </c>
      <c r="H71" s="38">
        <v>0.4604050925925926</v>
      </c>
      <c r="I71" s="34" t="s">
        <v>6250</v>
      </c>
      <c r="J71" s="43">
        <v>53.273000000000003</v>
      </c>
      <c r="K71" s="43">
        <v>6.8620000000000001</v>
      </c>
      <c r="L71" s="56">
        <v>3</v>
      </c>
      <c r="M71" s="43">
        <v>2.4</v>
      </c>
      <c r="N71" s="43"/>
      <c r="O71" s="57">
        <v>2.4</v>
      </c>
      <c r="P71" s="57"/>
      <c r="Q71" s="57"/>
      <c r="R71" s="57">
        <v>2.2999999999999998</v>
      </c>
      <c r="S71" s="67" t="s">
        <v>6097</v>
      </c>
      <c r="T71" s="26"/>
      <c r="U71" s="24" t="s">
        <v>193</v>
      </c>
      <c r="V71" s="58"/>
      <c r="W71" s="58"/>
      <c r="X71" s="26">
        <v>0</v>
      </c>
      <c r="Y71" s="26">
        <v>0</v>
      </c>
      <c r="Z71" s="26">
        <v>0</v>
      </c>
      <c r="AA71" s="26"/>
      <c r="AB71" s="58"/>
      <c r="AC71" s="24"/>
      <c r="AD71" s="26">
        <v>25</v>
      </c>
      <c r="AE71" s="26">
        <v>0</v>
      </c>
      <c r="AF71" s="26"/>
      <c r="AG71" s="26"/>
      <c r="AH71" s="26"/>
      <c r="AI71" s="26"/>
      <c r="AJ71" s="26"/>
      <c r="AK71" s="24"/>
      <c r="AL71" s="24" t="s">
        <v>6153</v>
      </c>
      <c r="AM71" s="26"/>
      <c r="AN71" s="26"/>
      <c r="AO71" s="26"/>
      <c r="AP71" s="26"/>
      <c r="AQ71" s="26"/>
      <c r="AR71" s="26" t="s">
        <v>129</v>
      </c>
      <c r="AS71" s="26"/>
      <c r="AT71" s="26"/>
      <c r="AU71" s="26" t="s">
        <v>128</v>
      </c>
      <c r="AV71" s="26" t="s">
        <v>128</v>
      </c>
      <c r="AW71" s="26" t="s">
        <v>128</v>
      </c>
      <c r="AX71" s="26" t="s">
        <v>129</v>
      </c>
      <c r="AY71" s="26"/>
      <c r="AZ71" s="26" t="s">
        <v>4198</v>
      </c>
      <c r="BA71" s="41"/>
    </row>
    <row r="72" spans="1:53" ht="16.05" customHeight="1" x14ac:dyDescent="0.3">
      <c r="A72" s="23">
        <v>2015</v>
      </c>
      <c r="B72" s="24" t="s">
        <v>269</v>
      </c>
      <c r="C72" s="24" t="s">
        <v>270</v>
      </c>
      <c r="D72" s="24" t="s">
        <v>3287</v>
      </c>
      <c r="E72" s="25">
        <v>42065</v>
      </c>
      <c r="F72" s="38">
        <v>0.11742326388888889</v>
      </c>
      <c r="G72" s="25">
        <v>42064</v>
      </c>
      <c r="H72" s="38">
        <v>0.90908564814814818</v>
      </c>
      <c r="I72" s="34" t="s">
        <v>6250</v>
      </c>
      <c r="J72" s="43">
        <v>-16.139700000000001</v>
      </c>
      <c r="K72" s="43">
        <v>-74.029700000000005</v>
      </c>
      <c r="L72" s="56">
        <v>54</v>
      </c>
      <c r="M72" s="43">
        <v>3.75</v>
      </c>
      <c r="N72" s="43"/>
      <c r="O72" s="57">
        <v>4.3</v>
      </c>
      <c r="P72" s="57">
        <v>3.8</v>
      </c>
      <c r="Q72" s="57"/>
      <c r="R72" s="57">
        <v>3.9</v>
      </c>
      <c r="S72" s="67" t="s">
        <v>5110</v>
      </c>
      <c r="T72" s="26"/>
      <c r="U72" s="24" t="s">
        <v>867</v>
      </c>
      <c r="V72" s="58"/>
      <c r="W72" s="58"/>
      <c r="X72" s="26">
        <v>0</v>
      </c>
      <c r="Y72" s="26">
        <v>0</v>
      </c>
      <c r="Z72" s="26">
        <v>0</v>
      </c>
      <c r="AA72" s="26"/>
      <c r="AB72" s="58"/>
      <c r="AC72" s="24"/>
      <c r="AD72" s="26" t="s">
        <v>3483</v>
      </c>
      <c r="AE72" s="26">
        <v>0</v>
      </c>
      <c r="AF72" s="26"/>
      <c r="AG72" s="26"/>
      <c r="AH72" s="26"/>
      <c r="AI72" s="26"/>
      <c r="AJ72" s="26"/>
      <c r="AK72" s="24"/>
      <c r="AL72" s="24" t="s">
        <v>6018</v>
      </c>
      <c r="AM72" s="26"/>
      <c r="AN72" s="26"/>
      <c r="AO72" s="26"/>
      <c r="AP72" s="26"/>
      <c r="AQ72" s="26"/>
      <c r="AR72" s="26" t="s">
        <v>129</v>
      </c>
      <c r="AS72" s="26"/>
      <c r="AT72" s="26"/>
      <c r="AU72" s="26" t="s">
        <v>128</v>
      </c>
      <c r="AV72" s="26" t="s">
        <v>128</v>
      </c>
      <c r="AW72" s="26" t="s">
        <v>128</v>
      </c>
      <c r="AX72" s="26" t="s">
        <v>129</v>
      </c>
      <c r="AY72" s="26"/>
      <c r="AZ72" s="26" t="s">
        <v>4200</v>
      </c>
      <c r="BA72" s="41"/>
    </row>
    <row r="73" spans="1:53" ht="16.05" customHeight="1" x14ac:dyDescent="0.3">
      <c r="A73" s="23">
        <v>2015</v>
      </c>
      <c r="B73" s="24" t="s">
        <v>153</v>
      </c>
      <c r="C73" s="24" t="s">
        <v>1411</v>
      </c>
      <c r="D73" s="24" t="s">
        <v>4141</v>
      </c>
      <c r="E73" s="25">
        <v>42087</v>
      </c>
      <c r="F73" s="38">
        <v>0.56108715277777776</v>
      </c>
      <c r="G73" s="25">
        <v>42087</v>
      </c>
      <c r="H73" s="38">
        <v>0.60275462962962967</v>
      </c>
      <c r="I73" s="34" t="s">
        <v>6250</v>
      </c>
      <c r="J73" s="43">
        <v>53.3</v>
      </c>
      <c r="K73" s="43">
        <v>6.7729999999999997</v>
      </c>
      <c r="L73" s="56">
        <v>3</v>
      </c>
      <c r="M73" s="43">
        <v>2.2999999999999998</v>
      </c>
      <c r="N73" s="43"/>
      <c r="O73" s="57">
        <v>2.2999999999999998</v>
      </c>
      <c r="P73" s="57"/>
      <c r="Q73" s="57"/>
      <c r="R73" s="57">
        <v>2.2999999999999998</v>
      </c>
      <c r="S73" s="67" t="s">
        <v>6096</v>
      </c>
      <c r="T73" s="26"/>
      <c r="U73" s="24" t="s">
        <v>193</v>
      </c>
      <c r="V73" s="58"/>
      <c r="W73" s="58"/>
      <c r="X73" s="26">
        <v>0</v>
      </c>
      <c r="Y73" s="26">
        <v>0</v>
      </c>
      <c r="Z73" s="26">
        <v>0</v>
      </c>
      <c r="AA73" s="26"/>
      <c r="AB73" s="58"/>
      <c r="AC73" s="24"/>
      <c r="AD73" s="26">
        <v>156</v>
      </c>
      <c r="AE73" s="26">
        <v>0</v>
      </c>
      <c r="AF73" s="26"/>
      <c r="AG73" s="26"/>
      <c r="AH73" s="26"/>
      <c r="AI73" s="26"/>
      <c r="AJ73" s="26"/>
      <c r="AK73" s="24"/>
      <c r="AL73" s="24" t="s">
        <v>6153</v>
      </c>
      <c r="AM73" s="26"/>
      <c r="AN73" s="26"/>
      <c r="AO73" s="26"/>
      <c r="AP73" s="26"/>
      <c r="AQ73" s="26"/>
      <c r="AR73" s="26" t="s">
        <v>129</v>
      </c>
      <c r="AS73" s="26"/>
      <c r="AT73" s="26"/>
      <c r="AU73" s="26" t="s">
        <v>128</v>
      </c>
      <c r="AV73" s="26" t="s">
        <v>128</v>
      </c>
      <c r="AW73" s="26" t="s">
        <v>128</v>
      </c>
      <c r="AX73" s="26" t="s">
        <v>129</v>
      </c>
      <c r="AY73" s="26"/>
      <c r="AZ73" s="26" t="s">
        <v>4214</v>
      </c>
      <c r="BA73" s="41"/>
    </row>
    <row r="74" spans="1:53" ht="16.05" customHeight="1" x14ac:dyDescent="0.3">
      <c r="A74" s="23">
        <v>2015</v>
      </c>
      <c r="B74" s="24" t="s">
        <v>153</v>
      </c>
      <c r="C74" s="24" t="s">
        <v>704</v>
      </c>
      <c r="D74" s="24" t="s">
        <v>4241</v>
      </c>
      <c r="E74" s="25">
        <v>42122</v>
      </c>
      <c r="F74" s="38">
        <v>0.81268865740740737</v>
      </c>
      <c r="G74" s="25">
        <v>42122</v>
      </c>
      <c r="H74" s="38">
        <v>0.89601851851851855</v>
      </c>
      <c r="I74" s="34" t="s">
        <v>6250</v>
      </c>
      <c r="J74" s="43">
        <v>51.723999999999997</v>
      </c>
      <c r="K74" s="43">
        <v>7.173</v>
      </c>
      <c r="L74" s="56">
        <v>1</v>
      </c>
      <c r="M74" s="35">
        <v>3</v>
      </c>
      <c r="N74" s="43"/>
      <c r="O74" s="57">
        <v>3</v>
      </c>
      <c r="P74" s="57"/>
      <c r="Q74" s="57"/>
      <c r="R74" s="57">
        <v>2.7</v>
      </c>
      <c r="S74" s="67" t="s">
        <v>6086</v>
      </c>
      <c r="T74" s="26"/>
      <c r="U74" s="24" t="s">
        <v>193</v>
      </c>
      <c r="V74" s="58"/>
      <c r="W74" s="58"/>
      <c r="X74" s="26">
        <v>0</v>
      </c>
      <c r="Y74" s="26">
        <v>0</v>
      </c>
      <c r="Z74" s="26">
        <v>0</v>
      </c>
      <c r="AA74" s="26"/>
      <c r="AB74" s="58"/>
      <c r="AC74" s="24"/>
      <c r="AD74" s="26">
        <v>10</v>
      </c>
      <c r="AE74" s="26">
        <v>0</v>
      </c>
      <c r="AF74" s="26"/>
      <c r="AG74" s="26"/>
      <c r="AH74" s="26"/>
      <c r="AI74" s="26"/>
      <c r="AJ74" s="26" t="s">
        <v>1631</v>
      </c>
      <c r="AK74" s="24"/>
      <c r="AL74" s="24"/>
      <c r="AM74" s="26"/>
      <c r="AN74" s="26"/>
      <c r="AO74" s="26"/>
      <c r="AP74" s="26"/>
      <c r="AQ74" s="26"/>
      <c r="AR74" s="26" t="s">
        <v>129</v>
      </c>
      <c r="AS74" s="26"/>
      <c r="AT74" s="26"/>
      <c r="AU74" s="26" t="s">
        <v>128</v>
      </c>
      <c r="AV74" s="26" t="s">
        <v>128</v>
      </c>
      <c r="AW74" s="26" t="s">
        <v>128</v>
      </c>
      <c r="AX74" s="26" t="s">
        <v>129</v>
      </c>
      <c r="AY74" s="26"/>
      <c r="AZ74" s="26" t="s">
        <v>4242</v>
      </c>
      <c r="BA74" s="41"/>
    </row>
    <row r="75" spans="1:53" ht="16.05" customHeight="1" x14ac:dyDescent="0.3">
      <c r="A75" s="23">
        <v>2015</v>
      </c>
      <c r="B75" s="24" t="s">
        <v>153</v>
      </c>
      <c r="C75" s="24" t="s">
        <v>860</v>
      </c>
      <c r="D75" s="24" t="s">
        <v>4233</v>
      </c>
      <c r="E75" s="25">
        <v>42123</v>
      </c>
      <c r="F75" s="38">
        <v>0.8477989583333333</v>
      </c>
      <c r="G75" s="25">
        <v>42123</v>
      </c>
      <c r="H75" s="38">
        <v>0.93113425925925919</v>
      </c>
      <c r="I75" s="34" t="s">
        <v>6250</v>
      </c>
      <c r="J75" s="43">
        <v>50.125999999999998</v>
      </c>
      <c r="K75" s="43">
        <v>18.652999999999999</v>
      </c>
      <c r="L75" s="56">
        <v>0</v>
      </c>
      <c r="M75" s="35">
        <v>2.5</v>
      </c>
      <c r="N75" s="43"/>
      <c r="O75" s="57">
        <v>2.5</v>
      </c>
      <c r="P75" s="57"/>
      <c r="Q75" s="57"/>
      <c r="R75" s="57">
        <v>3.5</v>
      </c>
      <c r="S75" s="67" t="s">
        <v>6098</v>
      </c>
      <c r="T75" s="26"/>
      <c r="U75" s="24" t="s">
        <v>193</v>
      </c>
      <c r="V75" s="58"/>
      <c r="W75" s="58"/>
      <c r="X75" s="26">
        <v>0</v>
      </c>
      <c r="Y75" s="26">
        <v>0</v>
      </c>
      <c r="Z75" s="26">
        <v>0</v>
      </c>
      <c r="AA75" s="26"/>
      <c r="AB75" s="58"/>
      <c r="AC75" s="24"/>
      <c r="AD75" s="26" t="s">
        <v>3489</v>
      </c>
      <c r="AE75" s="26">
        <v>0</v>
      </c>
      <c r="AF75" s="26"/>
      <c r="AG75" s="26"/>
      <c r="AH75" s="26"/>
      <c r="AI75" s="26"/>
      <c r="AJ75" s="26" t="s">
        <v>3493</v>
      </c>
      <c r="AK75" s="24"/>
      <c r="AL75" s="24" t="s">
        <v>4245</v>
      </c>
      <c r="AM75" s="26"/>
      <c r="AN75" s="26"/>
      <c r="AO75" s="26"/>
      <c r="AP75" s="26"/>
      <c r="AQ75" s="26"/>
      <c r="AR75" s="26" t="s">
        <v>129</v>
      </c>
      <c r="AS75" s="26"/>
      <c r="AT75" s="26"/>
      <c r="AU75" s="26" t="s">
        <v>128</v>
      </c>
      <c r="AV75" s="26" t="s">
        <v>128</v>
      </c>
      <c r="AW75" s="26" t="s">
        <v>128</v>
      </c>
      <c r="AX75" s="26" t="s">
        <v>129</v>
      </c>
      <c r="AY75" s="26"/>
      <c r="AZ75" s="26" t="s">
        <v>4244</v>
      </c>
      <c r="BA75" s="41"/>
    </row>
    <row r="76" spans="1:53" ht="16.05" customHeight="1" x14ac:dyDescent="0.3">
      <c r="A76" s="23">
        <v>2015</v>
      </c>
      <c r="B76" s="24" t="s">
        <v>153</v>
      </c>
      <c r="C76" s="24" t="s">
        <v>1035</v>
      </c>
      <c r="D76" s="24" t="s">
        <v>4274</v>
      </c>
      <c r="E76" s="25">
        <v>42151</v>
      </c>
      <c r="F76" s="38">
        <v>0.86423148148148154</v>
      </c>
      <c r="G76" s="25">
        <v>42151</v>
      </c>
      <c r="H76" s="38">
        <v>0.94756944444444446</v>
      </c>
      <c r="I76" s="34" t="s">
        <v>6250</v>
      </c>
      <c r="J76" s="43">
        <v>49.8</v>
      </c>
      <c r="K76" s="43">
        <v>18.489999999999998</v>
      </c>
      <c r="L76" s="56">
        <v>10</v>
      </c>
      <c r="M76" s="35">
        <v>3.4119999999999999</v>
      </c>
      <c r="N76" s="43"/>
      <c r="O76" s="57">
        <v>3</v>
      </c>
      <c r="P76" s="57">
        <v>3.4</v>
      </c>
      <c r="Q76" s="57"/>
      <c r="R76" s="57">
        <v>3.1</v>
      </c>
      <c r="S76" s="67" t="s">
        <v>6067</v>
      </c>
      <c r="T76" s="26"/>
      <c r="U76" s="24" t="s">
        <v>193</v>
      </c>
      <c r="V76" s="58"/>
      <c r="W76" s="58"/>
      <c r="X76" s="26">
        <v>0</v>
      </c>
      <c r="Y76" s="26">
        <v>0</v>
      </c>
      <c r="Z76" s="26">
        <v>0</v>
      </c>
      <c r="AA76" s="26"/>
      <c r="AB76" s="58"/>
      <c r="AC76" s="24"/>
      <c r="AD76" s="26">
        <v>1</v>
      </c>
      <c r="AE76" s="26">
        <v>0</v>
      </c>
      <c r="AF76" s="26"/>
      <c r="AG76" s="26"/>
      <c r="AH76" s="26"/>
      <c r="AI76" s="26"/>
      <c r="AJ76" s="26" t="s">
        <v>1631</v>
      </c>
      <c r="AK76" s="24"/>
      <c r="AL76" s="24"/>
      <c r="AM76" s="26"/>
      <c r="AN76" s="26"/>
      <c r="AO76" s="26"/>
      <c r="AP76" s="26"/>
      <c r="AQ76" s="26"/>
      <c r="AR76" s="26" t="s">
        <v>129</v>
      </c>
      <c r="AS76" s="26"/>
      <c r="AT76" s="26"/>
      <c r="AU76" s="26" t="s">
        <v>128</v>
      </c>
      <c r="AV76" s="26" t="s">
        <v>128</v>
      </c>
      <c r="AW76" s="26" t="s">
        <v>128</v>
      </c>
      <c r="AX76" s="26" t="s">
        <v>129</v>
      </c>
      <c r="AY76" s="26"/>
      <c r="AZ76" s="26" t="s">
        <v>4275</v>
      </c>
      <c r="BA76" s="41"/>
    </row>
    <row r="77" spans="1:53" ht="16.05" customHeight="1" x14ac:dyDescent="0.3">
      <c r="A77" s="23">
        <v>2015</v>
      </c>
      <c r="B77" s="24" t="s">
        <v>153</v>
      </c>
      <c r="C77" s="24" t="s">
        <v>860</v>
      </c>
      <c r="D77" s="24" t="s">
        <v>4233</v>
      </c>
      <c r="E77" s="25">
        <v>42176</v>
      </c>
      <c r="F77" s="38">
        <v>0.39678252314814816</v>
      </c>
      <c r="G77" s="25">
        <v>42176</v>
      </c>
      <c r="H77" s="38">
        <v>0.48011574074074076</v>
      </c>
      <c r="I77" s="34" t="s">
        <v>6250</v>
      </c>
      <c r="J77" s="43">
        <v>50.209000000000003</v>
      </c>
      <c r="K77" s="43">
        <v>18.991</v>
      </c>
      <c r="L77" s="56">
        <v>0</v>
      </c>
      <c r="M77" s="35">
        <v>1.8460000000000001</v>
      </c>
      <c r="N77" s="43"/>
      <c r="O77" s="57">
        <v>2.6</v>
      </c>
      <c r="P77" s="57">
        <v>2</v>
      </c>
      <c r="Q77" s="57"/>
      <c r="R77" s="57">
        <v>3</v>
      </c>
      <c r="S77" s="67" t="s">
        <v>6093</v>
      </c>
      <c r="T77" s="26"/>
      <c r="U77" s="24" t="s">
        <v>193</v>
      </c>
      <c r="V77" s="58"/>
      <c r="W77" s="58"/>
      <c r="X77" s="26">
        <v>0</v>
      </c>
      <c r="Y77" s="26">
        <v>0</v>
      </c>
      <c r="Z77" s="26">
        <v>0</v>
      </c>
      <c r="AA77" s="26"/>
      <c r="AB77" s="58"/>
      <c r="AC77" s="24"/>
      <c r="AD77" s="26" t="s">
        <v>3489</v>
      </c>
      <c r="AE77" s="26">
        <v>0</v>
      </c>
      <c r="AF77" s="26"/>
      <c r="AG77" s="26"/>
      <c r="AH77" s="26"/>
      <c r="AI77" s="26"/>
      <c r="AJ77" s="26" t="s">
        <v>3493</v>
      </c>
      <c r="AK77" s="24"/>
      <c r="AL77" s="24" t="s">
        <v>4245</v>
      </c>
      <c r="AM77" s="26"/>
      <c r="AN77" s="26"/>
      <c r="AO77" s="26"/>
      <c r="AP77" s="26"/>
      <c r="AQ77" s="26"/>
      <c r="AR77" s="26" t="s">
        <v>129</v>
      </c>
      <c r="AS77" s="26"/>
      <c r="AT77" s="26"/>
      <c r="AU77" s="26" t="s">
        <v>128</v>
      </c>
      <c r="AV77" s="26" t="s">
        <v>128</v>
      </c>
      <c r="AW77" s="26" t="s">
        <v>128</v>
      </c>
      <c r="AX77" s="26" t="s">
        <v>129</v>
      </c>
      <c r="AY77" s="26"/>
      <c r="AZ77" s="26" t="s">
        <v>4280</v>
      </c>
      <c r="BA77" s="41"/>
    </row>
    <row r="78" spans="1:53" ht="16.05" customHeight="1" x14ac:dyDescent="0.3">
      <c r="A78" s="26">
        <v>2015</v>
      </c>
      <c r="B78" s="24" t="s">
        <v>269</v>
      </c>
      <c r="C78" s="24" t="s">
        <v>270</v>
      </c>
      <c r="D78" s="24" t="s">
        <v>3287</v>
      </c>
      <c r="E78" s="25">
        <v>42217</v>
      </c>
      <c r="F78" s="38">
        <v>0.56273587962962968</v>
      </c>
      <c r="G78" s="25">
        <v>42217</v>
      </c>
      <c r="H78" s="38">
        <v>0.35439814814814818</v>
      </c>
      <c r="I78" s="34" t="s">
        <v>6250</v>
      </c>
      <c r="J78" s="26">
        <v>-15.933999999999999</v>
      </c>
      <c r="K78" s="26">
        <v>-71.52</v>
      </c>
      <c r="L78" s="26">
        <v>150</v>
      </c>
      <c r="M78" s="43">
        <v>3.524</v>
      </c>
      <c r="N78" s="43"/>
      <c r="O78" s="57"/>
      <c r="P78" s="57">
        <v>3.5</v>
      </c>
      <c r="Q78" s="57"/>
      <c r="R78" s="57">
        <v>4</v>
      </c>
      <c r="S78" s="24" t="s">
        <v>6068</v>
      </c>
      <c r="T78" s="26"/>
      <c r="U78" s="24" t="s">
        <v>867</v>
      </c>
      <c r="V78" s="41"/>
      <c r="W78" s="41"/>
      <c r="X78" s="26">
        <v>0</v>
      </c>
      <c r="Y78" s="26">
        <v>0</v>
      </c>
      <c r="Z78" s="26">
        <v>0</v>
      </c>
      <c r="AA78" s="26"/>
      <c r="AB78" s="41"/>
      <c r="AC78" s="41"/>
      <c r="AD78" s="26">
        <v>10</v>
      </c>
      <c r="AE78" s="26">
        <v>0</v>
      </c>
      <c r="AF78" s="41"/>
      <c r="AG78" s="26"/>
      <c r="AH78" s="26"/>
      <c r="AI78" s="26"/>
      <c r="AJ78" s="26"/>
      <c r="AK78" s="41"/>
      <c r="AL78" s="24"/>
      <c r="AM78" s="41"/>
      <c r="AN78" s="41"/>
      <c r="AO78" s="41"/>
      <c r="AP78" s="41"/>
      <c r="AQ78" s="41"/>
      <c r="AR78" s="26" t="s">
        <v>129</v>
      </c>
      <c r="AS78" s="26"/>
      <c r="AT78" s="26"/>
      <c r="AU78" s="26" t="s">
        <v>128</v>
      </c>
      <c r="AV78" s="26" t="s">
        <v>128</v>
      </c>
      <c r="AW78" s="26" t="s">
        <v>128</v>
      </c>
      <c r="AX78" s="26" t="s">
        <v>129</v>
      </c>
      <c r="AY78" s="26"/>
      <c r="AZ78" s="26" t="s">
        <v>4990</v>
      </c>
      <c r="BA78" s="41"/>
    </row>
    <row r="79" spans="1:53" ht="16.05" customHeight="1" x14ac:dyDescent="0.3">
      <c r="A79" s="23">
        <v>2015</v>
      </c>
      <c r="B79" s="24" t="s">
        <v>153</v>
      </c>
      <c r="C79" s="24" t="s">
        <v>1411</v>
      </c>
      <c r="D79" s="24" t="s">
        <v>4141</v>
      </c>
      <c r="E79" s="25">
        <v>42277</v>
      </c>
      <c r="F79" s="38">
        <v>0.75388425925925928</v>
      </c>
      <c r="G79" s="25">
        <v>42277</v>
      </c>
      <c r="H79" s="38">
        <v>0.8372222222222222</v>
      </c>
      <c r="I79" s="34" t="s">
        <v>6250</v>
      </c>
      <c r="J79" s="43">
        <v>53.23</v>
      </c>
      <c r="K79" s="43">
        <v>6.83</v>
      </c>
      <c r="L79" s="56">
        <v>3</v>
      </c>
      <c r="M79" s="35">
        <v>3.1</v>
      </c>
      <c r="N79" s="43"/>
      <c r="O79" s="57">
        <v>3.1</v>
      </c>
      <c r="P79" s="57"/>
      <c r="Q79" s="57"/>
      <c r="R79" s="57">
        <v>3.1</v>
      </c>
      <c r="S79" s="67" t="s">
        <v>6100</v>
      </c>
      <c r="T79" s="26"/>
      <c r="U79" s="24" t="s">
        <v>193</v>
      </c>
      <c r="V79" s="58"/>
      <c r="W79" s="58"/>
      <c r="X79" s="26">
        <v>0</v>
      </c>
      <c r="Y79" s="26">
        <v>0</v>
      </c>
      <c r="Z79" s="26">
        <v>0</v>
      </c>
      <c r="AA79" s="26"/>
      <c r="AB79" s="58"/>
      <c r="AC79" s="24"/>
      <c r="AD79" s="26">
        <v>1240</v>
      </c>
      <c r="AE79" s="26">
        <v>0</v>
      </c>
      <c r="AF79" s="26"/>
      <c r="AG79" s="26"/>
      <c r="AH79" s="26"/>
      <c r="AI79" s="26"/>
      <c r="AJ79" s="26" t="s">
        <v>1631</v>
      </c>
      <c r="AK79" s="24"/>
      <c r="AL79" s="24"/>
      <c r="AM79" s="26"/>
      <c r="AN79" s="26"/>
      <c r="AO79" s="26"/>
      <c r="AP79" s="26"/>
      <c r="AQ79" s="26"/>
      <c r="AR79" s="26" t="s">
        <v>129</v>
      </c>
      <c r="AS79" s="26"/>
      <c r="AT79" s="26"/>
      <c r="AU79" s="26" t="s">
        <v>128</v>
      </c>
      <c r="AV79" s="26" t="s">
        <v>128</v>
      </c>
      <c r="AW79" s="26" t="s">
        <v>128</v>
      </c>
      <c r="AX79" s="26" t="s">
        <v>129</v>
      </c>
      <c r="AY79" s="26"/>
      <c r="AZ79" s="26" t="s">
        <v>4346</v>
      </c>
      <c r="BA79" s="41"/>
    </row>
    <row r="80" spans="1:53" ht="16.05" customHeight="1" x14ac:dyDescent="0.3">
      <c r="A80" s="23">
        <v>2015</v>
      </c>
      <c r="B80" s="24" t="s">
        <v>153</v>
      </c>
      <c r="C80" s="24" t="s">
        <v>1411</v>
      </c>
      <c r="D80" s="24" t="s">
        <v>4347</v>
      </c>
      <c r="E80" s="25">
        <v>42277</v>
      </c>
      <c r="F80" s="38">
        <v>0.89876296296296287</v>
      </c>
      <c r="G80" s="25">
        <v>42277</v>
      </c>
      <c r="H80" s="38">
        <v>0.98209490740740746</v>
      </c>
      <c r="I80" s="34" t="s">
        <v>6250</v>
      </c>
      <c r="J80" s="43">
        <v>52.776000000000003</v>
      </c>
      <c r="K80" s="43">
        <v>6.843</v>
      </c>
      <c r="L80" s="56">
        <v>3</v>
      </c>
      <c r="M80" s="43">
        <v>2</v>
      </c>
      <c r="N80" s="43"/>
      <c r="O80" s="57">
        <v>2</v>
      </c>
      <c r="P80" s="57"/>
      <c r="Q80" s="57"/>
      <c r="R80" s="57">
        <v>2.2999999999999998</v>
      </c>
      <c r="S80" s="67" t="s">
        <v>6154</v>
      </c>
      <c r="T80" s="26"/>
      <c r="U80" s="24" t="s">
        <v>193</v>
      </c>
      <c r="V80" s="58"/>
      <c r="W80" s="58"/>
      <c r="X80" s="26">
        <v>0</v>
      </c>
      <c r="Y80" s="26">
        <v>0</v>
      </c>
      <c r="Z80" s="26">
        <v>0</v>
      </c>
      <c r="AA80" s="26"/>
      <c r="AB80" s="58"/>
      <c r="AC80" s="24"/>
      <c r="AD80" s="26">
        <v>53</v>
      </c>
      <c r="AE80" s="26">
        <v>0</v>
      </c>
      <c r="AF80" s="26"/>
      <c r="AG80" s="26"/>
      <c r="AH80" s="26"/>
      <c r="AI80" s="26"/>
      <c r="AJ80" s="26"/>
      <c r="AK80" s="24"/>
      <c r="AL80" s="24" t="s">
        <v>6153</v>
      </c>
      <c r="AM80" s="26"/>
      <c r="AN80" s="26"/>
      <c r="AO80" s="26"/>
      <c r="AP80" s="26"/>
      <c r="AQ80" s="26"/>
      <c r="AR80" s="26" t="s">
        <v>129</v>
      </c>
      <c r="AS80" s="26"/>
      <c r="AT80" s="26"/>
      <c r="AU80" s="26" t="s">
        <v>128</v>
      </c>
      <c r="AV80" s="26" t="s">
        <v>128</v>
      </c>
      <c r="AW80" s="26" t="s">
        <v>128</v>
      </c>
      <c r="AX80" s="26" t="s">
        <v>129</v>
      </c>
      <c r="AY80" s="26"/>
      <c r="AZ80" s="26" t="s">
        <v>4348</v>
      </c>
      <c r="BA80" s="41"/>
    </row>
    <row r="81" spans="1:53" ht="16.05" customHeight="1" x14ac:dyDescent="0.3">
      <c r="A81" s="23">
        <v>2015</v>
      </c>
      <c r="B81" s="24" t="s">
        <v>153</v>
      </c>
      <c r="C81" s="24" t="s">
        <v>860</v>
      </c>
      <c r="D81" s="24" t="s">
        <v>4342</v>
      </c>
      <c r="E81" s="25">
        <v>42297</v>
      </c>
      <c r="F81" s="38">
        <v>0.8498888888888888</v>
      </c>
      <c r="G81" s="25">
        <v>42297</v>
      </c>
      <c r="H81" s="38">
        <v>0.93321759259259263</v>
      </c>
      <c r="I81" s="34" t="s">
        <v>6250</v>
      </c>
      <c r="J81" s="43">
        <v>50.05</v>
      </c>
      <c r="K81" s="43">
        <v>19.39</v>
      </c>
      <c r="L81" s="56">
        <v>10</v>
      </c>
      <c r="M81" s="35">
        <v>3</v>
      </c>
      <c r="N81" s="43"/>
      <c r="O81" s="57">
        <v>3</v>
      </c>
      <c r="P81" s="57"/>
      <c r="Q81" s="57"/>
      <c r="R81" s="57">
        <v>3.7</v>
      </c>
      <c r="S81" s="67" t="s">
        <v>6086</v>
      </c>
      <c r="T81" s="26"/>
      <c r="U81" s="24" t="s">
        <v>193</v>
      </c>
      <c r="V81" s="58"/>
      <c r="W81" s="58"/>
      <c r="X81" s="26">
        <v>0</v>
      </c>
      <c r="Y81" s="26">
        <v>0</v>
      </c>
      <c r="Z81" s="26">
        <v>0</v>
      </c>
      <c r="AA81" s="26"/>
      <c r="AB81" s="58"/>
      <c r="AC81" s="24"/>
      <c r="AD81" s="26">
        <v>76</v>
      </c>
      <c r="AE81" s="26">
        <v>0</v>
      </c>
      <c r="AF81" s="26"/>
      <c r="AG81" s="26"/>
      <c r="AH81" s="26"/>
      <c r="AI81" s="26"/>
      <c r="AJ81" s="26" t="s">
        <v>3476</v>
      </c>
      <c r="AK81" s="24"/>
      <c r="AL81" s="24" t="s">
        <v>4344</v>
      </c>
      <c r="AM81" s="26"/>
      <c r="AN81" s="26"/>
      <c r="AO81" s="26"/>
      <c r="AP81" s="26"/>
      <c r="AQ81" s="26"/>
      <c r="AR81" s="26" t="s">
        <v>129</v>
      </c>
      <c r="AS81" s="26"/>
      <c r="AT81" s="26"/>
      <c r="AU81" s="26" t="s">
        <v>128</v>
      </c>
      <c r="AV81" s="26" t="s">
        <v>128</v>
      </c>
      <c r="AW81" s="26" t="s">
        <v>128</v>
      </c>
      <c r="AX81" s="26" t="s">
        <v>129</v>
      </c>
      <c r="AY81" s="26"/>
      <c r="AZ81" s="26" t="s">
        <v>4360</v>
      </c>
      <c r="BA81" s="41"/>
    </row>
    <row r="82" spans="1:53" ht="16.05" customHeight="1" x14ac:dyDescent="0.3">
      <c r="A82" s="23">
        <v>2015</v>
      </c>
      <c r="B82" s="24" t="s">
        <v>148</v>
      </c>
      <c r="C82" s="24" t="s">
        <v>191</v>
      </c>
      <c r="D82" s="24" t="s">
        <v>3528</v>
      </c>
      <c r="E82" s="25">
        <v>42315</v>
      </c>
      <c r="F82" s="38">
        <v>0.77028530092592595</v>
      </c>
      <c r="G82" s="25">
        <v>42315</v>
      </c>
      <c r="H82" s="38">
        <v>0.52028935185185188</v>
      </c>
      <c r="I82" s="34" t="s">
        <v>6250</v>
      </c>
      <c r="J82" s="43">
        <v>37.020000000000003</v>
      </c>
      <c r="K82" s="43">
        <v>-97.819000000000003</v>
      </c>
      <c r="L82" s="56">
        <v>0</v>
      </c>
      <c r="M82" s="43">
        <v>3.8</v>
      </c>
      <c r="N82" s="43"/>
      <c r="O82" s="57"/>
      <c r="P82" s="57">
        <v>4.4000000000000004</v>
      </c>
      <c r="Q82" s="57">
        <v>3.4</v>
      </c>
      <c r="R82" s="57">
        <v>4.0999999999999996</v>
      </c>
      <c r="S82" s="67" t="s">
        <v>6063</v>
      </c>
      <c r="T82" s="26"/>
      <c r="U82" s="24" t="s">
        <v>193</v>
      </c>
      <c r="V82" s="58"/>
      <c r="W82" s="58"/>
      <c r="X82" s="26">
        <v>0</v>
      </c>
      <c r="Y82" s="26">
        <v>0</v>
      </c>
      <c r="Z82" s="26">
        <v>0</v>
      </c>
      <c r="AA82" s="26"/>
      <c r="AB82" s="58"/>
      <c r="AC82" s="24"/>
      <c r="AD82" s="26" t="s">
        <v>3483</v>
      </c>
      <c r="AE82" s="26">
        <v>0</v>
      </c>
      <c r="AF82" s="26"/>
      <c r="AG82" s="26"/>
      <c r="AH82" s="26"/>
      <c r="AI82" s="26"/>
      <c r="AJ82" s="26" t="s">
        <v>3493</v>
      </c>
      <c r="AK82" s="24"/>
      <c r="AL82" s="24" t="s">
        <v>4378</v>
      </c>
      <c r="AM82" s="26"/>
      <c r="AN82" s="26"/>
      <c r="AO82" s="26"/>
      <c r="AP82" s="26"/>
      <c r="AQ82" s="26"/>
      <c r="AR82" s="26" t="s">
        <v>129</v>
      </c>
      <c r="AS82" s="26"/>
      <c r="AT82" s="26"/>
      <c r="AU82" s="26" t="s">
        <v>128</v>
      </c>
      <c r="AV82" s="26" t="s">
        <v>128</v>
      </c>
      <c r="AW82" s="26" t="s">
        <v>128</v>
      </c>
      <c r="AX82" s="26" t="s">
        <v>129</v>
      </c>
      <c r="AY82" s="26"/>
      <c r="AZ82" s="26" t="s">
        <v>4377</v>
      </c>
      <c r="BA82" s="41"/>
    </row>
    <row r="83" spans="1:53" ht="16.05" customHeight="1" x14ac:dyDescent="0.3">
      <c r="A83" s="23">
        <v>2015</v>
      </c>
      <c r="B83" s="24" t="s">
        <v>153</v>
      </c>
      <c r="C83" s="24" t="s">
        <v>704</v>
      </c>
      <c r="D83" s="24" t="s">
        <v>4421</v>
      </c>
      <c r="E83" s="25">
        <v>42360</v>
      </c>
      <c r="F83" s="38">
        <v>0.25013657407407408</v>
      </c>
      <c r="G83" s="25">
        <v>42360</v>
      </c>
      <c r="H83" s="38">
        <v>0.29180555555555554</v>
      </c>
      <c r="I83" s="34" t="s">
        <v>6250</v>
      </c>
      <c r="J83" s="43">
        <v>50.978000000000002</v>
      </c>
      <c r="K83" s="43">
        <v>6.6619999999999999</v>
      </c>
      <c r="L83" s="56">
        <v>1</v>
      </c>
      <c r="M83" s="35">
        <v>2.4</v>
      </c>
      <c r="N83" s="43"/>
      <c r="O83" s="57">
        <v>2.4</v>
      </c>
      <c r="P83" s="57"/>
      <c r="Q83" s="57"/>
      <c r="R83" s="57">
        <v>2.4</v>
      </c>
      <c r="S83" s="67" t="s">
        <v>6097</v>
      </c>
      <c r="T83" s="26" t="s">
        <v>497</v>
      </c>
      <c r="U83" s="24" t="s">
        <v>193</v>
      </c>
      <c r="V83" s="58"/>
      <c r="W83" s="58"/>
      <c r="X83" s="26">
        <v>0</v>
      </c>
      <c r="Y83" s="26">
        <v>0</v>
      </c>
      <c r="Z83" s="26">
        <v>0</v>
      </c>
      <c r="AA83" s="26"/>
      <c r="AB83" s="58"/>
      <c r="AC83" s="24"/>
      <c r="AD83" s="26">
        <v>30</v>
      </c>
      <c r="AE83" s="26">
        <v>0</v>
      </c>
      <c r="AF83" s="26"/>
      <c r="AG83" s="26"/>
      <c r="AH83" s="26"/>
      <c r="AI83" s="26"/>
      <c r="AJ83" s="26" t="s">
        <v>1631</v>
      </c>
      <c r="AK83" s="24"/>
      <c r="AL83" s="24"/>
      <c r="AM83" s="26"/>
      <c r="AN83" s="26"/>
      <c r="AO83" s="26"/>
      <c r="AP83" s="26"/>
      <c r="AQ83" s="26"/>
      <c r="AR83" s="26" t="s">
        <v>129</v>
      </c>
      <c r="AS83" s="26"/>
      <c r="AT83" s="26"/>
      <c r="AU83" s="26" t="s">
        <v>128</v>
      </c>
      <c r="AV83" s="26" t="s">
        <v>128</v>
      </c>
      <c r="AW83" s="26" t="s">
        <v>128</v>
      </c>
      <c r="AX83" s="26" t="s">
        <v>129</v>
      </c>
      <c r="AY83" s="26"/>
      <c r="AZ83" s="26" t="s">
        <v>4422</v>
      </c>
      <c r="BA83" s="41"/>
    </row>
    <row r="84" spans="1:53" ht="16.05" customHeight="1" x14ac:dyDescent="0.3">
      <c r="A84" s="26">
        <v>2016</v>
      </c>
      <c r="B84" s="24" t="s">
        <v>153</v>
      </c>
      <c r="C84" s="24" t="s">
        <v>1411</v>
      </c>
      <c r="D84" s="24" t="s">
        <v>4141</v>
      </c>
      <c r="E84" s="25">
        <v>42425</v>
      </c>
      <c r="F84" s="38">
        <v>0.9350694444444444</v>
      </c>
      <c r="G84" s="25">
        <v>42425</v>
      </c>
      <c r="H84" s="38">
        <v>0.97673611111111114</v>
      </c>
      <c r="I84" s="34" t="s">
        <v>6250</v>
      </c>
      <c r="J84" s="26">
        <v>53.183999999999997</v>
      </c>
      <c r="K84" s="26">
        <v>6.7809999999999997</v>
      </c>
      <c r="L84" s="26">
        <v>3</v>
      </c>
      <c r="M84" s="43">
        <v>2.2000000000000002</v>
      </c>
      <c r="N84" s="43"/>
      <c r="O84" s="57">
        <v>2.2000000000000002</v>
      </c>
      <c r="P84" s="57"/>
      <c r="Q84" s="57"/>
      <c r="R84" s="57">
        <v>2.4</v>
      </c>
      <c r="S84" s="67" t="s">
        <v>6094</v>
      </c>
      <c r="T84" s="26" t="s">
        <v>4306</v>
      </c>
      <c r="U84" s="24" t="s">
        <v>193</v>
      </c>
      <c r="V84" s="26"/>
      <c r="W84" s="26"/>
      <c r="X84" s="26">
        <v>0</v>
      </c>
      <c r="Y84" s="26">
        <v>0</v>
      </c>
      <c r="Z84" s="26">
        <v>0</v>
      </c>
      <c r="AA84" s="26"/>
      <c r="AB84" s="26"/>
      <c r="AC84" s="26"/>
      <c r="AD84" s="26">
        <v>186</v>
      </c>
      <c r="AE84" s="26">
        <v>0</v>
      </c>
      <c r="AF84" s="26"/>
      <c r="AG84" s="26"/>
      <c r="AH84" s="26"/>
      <c r="AI84" s="26"/>
      <c r="AJ84" s="26"/>
      <c r="AK84" s="26"/>
      <c r="AL84" s="24" t="s">
        <v>6153</v>
      </c>
      <c r="AM84" s="41"/>
      <c r="AN84" s="41"/>
      <c r="AO84" s="41"/>
      <c r="AP84" s="41"/>
      <c r="AQ84" s="41"/>
      <c r="AR84" s="26" t="s">
        <v>129</v>
      </c>
      <c r="AS84" s="26"/>
      <c r="AT84" s="26"/>
      <c r="AU84" s="26" t="s">
        <v>128</v>
      </c>
      <c r="AV84" s="26" t="s">
        <v>128</v>
      </c>
      <c r="AW84" s="26" t="s">
        <v>128</v>
      </c>
      <c r="AX84" s="26" t="s">
        <v>129</v>
      </c>
      <c r="AY84" s="26"/>
      <c r="AZ84" s="26" t="s">
        <v>5021</v>
      </c>
      <c r="BA84" s="26"/>
    </row>
    <row r="85" spans="1:53" ht="16.05" customHeight="1" x14ac:dyDescent="0.3">
      <c r="A85" s="23">
        <v>2016</v>
      </c>
      <c r="B85" s="24" t="s">
        <v>187</v>
      </c>
      <c r="C85" s="24" t="s">
        <v>188</v>
      </c>
      <c r="D85" s="24" t="s">
        <v>3498</v>
      </c>
      <c r="E85" s="25">
        <v>42453</v>
      </c>
      <c r="F85" s="38">
        <v>0.82746493055555559</v>
      </c>
      <c r="G85" s="25">
        <v>42454</v>
      </c>
      <c r="H85" s="38">
        <v>1.4965277777777779E-2</v>
      </c>
      <c r="I85" s="34" t="s">
        <v>6250</v>
      </c>
      <c r="J85" s="43">
        <v>36.938000000000002</v>
      </c>
      <c r="K85" s="43">
        <v>46.954999999999998</v>
      </c>
      <c r="L85" s="56">
        <v>0</v>
      </c>
      <c r="M85" s="35">
        <v>3.75</v>
      </c>
      <c r="N85" s="43"/>
      <c r="O85" s="57"/>
      <c r="P85" s="57">
        <v>3.8</v>
      </c>
      <c r="Q85" s="57">
        <v>3.1</v>
      </c>
      <c r="R85" s="57">
        <v>4.4000000000000004</v>
      </c>
      <c r="S85" s="67" t="s">
        <v>5110</v>
      </c>
      <c r="T85" s="26"/>
      <c r="U85" s="24" t="s">
        <v>867</v>
      </c>
      <c r="V85" s="58"/>
      <c r="W85" s="58"/>
      <c r="X85" s="26">
        <v>0</v>
      </c>
      <c r="Y85" s="26">
        <v>0</v>
      </c>
      <c r="Z85" s="26">
        <v>0</v>
      </c>
      <c r="AA85" s="26"/>
      <c r="AB85" s="58"/>
      <c r="AC85" s="24"/>
      <c r="AD85" s="26" t="s">
        <v>3483</v>
      </c>
      <c r="AE85" s="26">
        <v>0</v>
      </c>
      <c r="AF85" s="26"/>
      <c r="AG85" s="26"/>
      <c r="AH85" s="26"/>
      <c r="AI85" s="26"/>
      <c r="AJ85" s="26" t="s">
        <v>1631</v>
      </c>
      <c r="AK85" s="24"/>
      <c r="AL85" s="24" t="s">
        <v>5993</v>
      </c>
      <c r="AM85" s="26"/>
      <c r="AN85" s="26"/>
      <c r="AO85" s="26"/>
      <c r="AP85" s="26"/>
      <c r="AQ85" s="26"/>
      <c r="AR85" s="26" t="s">
        <v>129</v>
      </c>
      <c r="AS85" s="26"/>
      <c r="AT85" s="26"/>
      <c r="AU85" s="26" t="s">
        <v>128</v>
      </c>
      <c r="AV85" s="26" t="s">
        <v>128</v>
      </c>
      <c r="AW85" s="26" t="s">
        <v>128</v>
      </c>
      <c r="AX85" s="26" t="s">
        <v>129</v>
      </c>
      <c r="AY85" s="26"/>
      <c r="AZ85" s="26" t="s">
        <v>4478</v>
      </c>
      <c r="BA85" s="41"/>
    </row>
    <row r="86" spans="1:53" ht="16.05" customHeight="1" x14ac:dyDescent="0.3">
      <c r="A86" s="23">
        <v>2016</v>
      </c>
      <c r="B86" s="24" t="s">
        <v>153</v>
      </c>
      <c r="C86" s="24" t="s">
        <v>704</v>
      </c>
      <c r="D86" s="24" t="s">
        <v>3937</v>
      </c>
      <c r="E86" s="25">
        <v>42482</v>
      </c>
      <c r="F86" s="38">
        <v>0.7399606481481481</v>
      </c>
      <c r="G86" s="25">
        <v>42482</v>
      </c>
      <c r="H86" s="38">
        <v>0.82329861111111102</v>
      </c>
      <c r="I86" s="34" t="s">
        <v>6250</v>
      </c>
      <c r="J86" s="43">
        <v>52.95</v>
      </c>
      <c r="K86" s="43">
        <v>9.31</v>
      </c>
      <c r="L86" s="56">
        <v>5</v>
      </c>
      <c r="M86" s="35">
        <v>3.2</v>
      </c>
      <c r="N86" s="43"/>
      <c r="O86" s="57">
        <v>3.2</v>
      </c>
      <c r="P86" s="57"/>
      <c r="Q86" s="57"/>
      <c r="R86" s="57">
        <v>3.2</v>
      </c>
      <c r="S86" s="67" t="s">
        <v>6085</v>
      </c>
      <c r="T86" s="26" t="s">
        <v>582</v>
      </c>
      <c r="U86" s="24" t="s">
        <v>193</v>
      </c>
      <c r="V86" s="58"/>
      <c r="W86" s="58"/>
      <c r="X86" s="26">
        <v>0</v>
      </c>
      <c r="Y86" s="26">
        <v>0</v>
      </c>
      <c r="Z86" s="26">
        <v>0</v>
      </c>
      <c r="AA86" s="26"/>
      <c r="AB86" s="58"/>
      <c r="AC86" s="24"/>
      <c r="AD86" s="26">
        <v>200</v>
      </c>
      <c r="AE86" s="26">
        <v>0</v>
      </c>
      <c r="AF86" s="26"/>
      <c r="AG86" s="26"/>
      <c r="AH86" s="26"/>
      <c r="AI86" s="26"/>
      <c r="AJ86" s="26" t="s">
        <v>1631</v>
      </c>
      <c r="AK86" s="24"/>
      <c r="AL86" s="24"/>
      <c r="AM86" s="26"/>
      <c r="AN86" s="26"/>
      <c r="AO86" s="26"/>
      <c r="AP86" s="26"/>
      <c r="AQ86" s="26"/>
      <c r="AR86" s="26" t="s">
        <v>129</v>
      </c>
      <c r="AS86" s="26"/>
      <c r="AT86" s="26"/>
      <c r="AU86" s="26" t="s">
        <v>128</v>
      </c>
      <c r="AV86" s="26" t="s">
        <v>128</v>
      </c>
      <c r="AW86" s="26" t="s">
        <v>128</v>
      </c>
      <c r="AX86" s="26" t="s">
        <v>129</v>
      </c>
      <c r="AY86" s="26"/>
      <c r="AZ86" s="26" t="s">
        <v>4485</v>
      </c>
      <c r="BA86" s="41"/>
    </row>
    <row r="87" spans="1:53" ht="16.05" customHeight="1" x14ac:dyDescent="0.3">
      <c r="A87" s="23">
        <v>2016</v>
      </c>
      <c r="B87" s="24" t="s">
        <v>153</v>
      </c>
      <c r="C87" s="24" t="s">
        <v>3507</v>
      </c>
      <c r="D87" s="24" t="s">
        <v>4486</v>
      </c>
      <c r="E87" s="25">
        <v>42485</v>
      </c>
      <c r="F87" s="38">
        <v>0.43636423611111108</v>
      </c>
      <c r="G87" s="25">
        <v>42485</v>
      </c>
      <c r="H87" s="38">
        <v>0.51969907407407401</v>
      </c>
      <c r="I87" s="34" t="s">
        <v>6250</v>
      </c>
      <c r="J87" s="43">
        <v>48.097999999999999</v>
      </c>
      <c r="K87" s="43">
        <v>16.09</v>
      </c>
      <c r="L87" s="56">
        <v>0</v>
      </c>
      <c r="M87" s="43">
        <v>3.9</v>
      </c>
      <c r="N87" s="43"/>
      <c r="O87" s="57"/>
      <c r="P87" s="57"/>
      <c r="Q87" s="57">
        <v>2.7</v>
      </c>
      <c r="R87" s="57">
        <v>4.2</v>
      </c>
      <c r="S87" s="24" t="s">
        <v>6072</v>
      </c>
      <c r="T87" s="26"/>
      <c r="U87" s="24" t="s">
        <v>867</v>
      </c>
      <c r="V87" s="58"/>
      <c r="W87" s="58"/>
      <c r="X87" s="26">
        <v>0</v>
      </c>
      <c r="Y87" s="26">
        <v>0</v>
      </c>
      <c r="Z87" s="26">
        <v>0</v>
      </c>
      <c r="AA87" s="26"/>
      <c r="AB87" s="58"/>
      <c r="AC87" s="24"/>
      <c r="AD87" s="26" t="s">
        <v>3489</v>
      </c>
      <c r="AE87" s="26">
        <v>0</v>
      </c>
      <c r="AF87" s="26"/>
      <c r="AG87" s="26"/>
      <c r="AH87" s="26"/>
      <c r="AI87" s="26"/>
      <c r="AJ87" s="26" t="s">
        <v>1631</v>
      </c>
      <c r="AK87" s="24"/>
      <c r="AL87" s="24"/>
      <c r="AM87" s="26"/>
      <c r="AN87" s="26"/>
      <c r="AO87" s="26"/>
      <c r="AP87" s="26"/>
      <c r="AQ87" s="26"/>
      <c r="AR87" s="26" t="s">
        <v>129</v>
      </c>
      <c r="AS87" s="26"/>
      <c r="AT87" s="26"/>
      <c r="AU87" s="26" t="s">
        <v>128</v>
      </c>
      <c r="AV87" s="26" t="s">
        <v>128</v>
      </c>
      <c r="AW87" s="26" t="s">
        <v>128</v>
      </c>
      <c r="AX87" s="26" t="s">
        <v>129</v>
      </c>
      <c r="AY87" s="26"/>
      <c r="AZ87" s="26" t="s">
        <v>4487</v>
      </c>
      <c r="BA87" s="41"/>
    </row>
    <row r="88" spans="1:53" ht="16.05" customHeight="1" x14ac:dyDescent="0.3">
      <c r="A88" s="23">
        <v>2016</v>
      </c>
      <c r="B88" s="24" t="s">
        <v>153</v>
      </c>
      <c r="C88" s="24" t="s">
        <v>704</v>
      </c>
      <c r="D88" s="24" t="s">
        <v>4241</v>
      </c>
      <c r="E88" s="25">
        <v>42518</v>
      </c>
      <c r="F88" s="38">
        <v>0.15100462962962963</v>
      </c>
      <c r="G88" s="25">
        <v>42518</v>
      </c>
      <c r="H88" s="38">
        <v>0.23434027777777777</v>
      </c>
      <c r="I88" s="34" t="s">
        <v>6250</v>
      </c>
      <c r="J88" s="43">
        <v>51.39</v>
      </c>
      <c r="K88" s="43">
        <v>6.72</v>
      </c>
      <c r="L88" s="56">
        <v>15</v>
      </c>
      <c r="M88" s="35">
        <v>3.4119999999999999</v>
      </c>
      <c r="N88" s="43"/>
      <c r="O88" s="57">
        <v>3.4</v>
      </c>
      <c r="P88" s="57">
        <v>3.4</v>
      </c>
      <c r="Q88" s="57"/>
      <c r="R88" s="57">
        <v>3.3</v>
      </c>
      <c r="S88" s="67" t="s">
        <v>6067</v>
      </c>
      <c r="T88" s="26" t="s">
        <v>497</v>
      </c>
      <c r="U88" s="24" t="s">
        <v>193</v>
      </c>
      <c r="V88" s="58"/>
      <c r="W88" s="58"/>
      <c r="X88" s="26">
        <v>0</v>
      </c>
      <c r="Y88" s="26">
        <v>0</v>
      </c>
      <c r="Z88" s="26">
        <v>0</v>
      </c>
      <c r="AA88" s="26"/>
      <c r="AB88" s="58"/>
      <c r="AC88" s="24"/>
      <c r="AD88" s="26">
        <v>3</v>
      </c>
      <c r="AE88" s="26">
        <v>0</v>
      </c>
      <c r="AF88" s="26"/>
      <c r="AG88" s="26"/>
      <c r="AH88" s="26"/>
      <c r="AI88" s="26"/>
      <c r="AJ88" s="26" t="s">
        <v>1631</v>
      </c>
      <c r="AK88" s="24"/>
      <c r="AL88" s="24"/>
      <c r="AM88" s="26"/>
      <c r="AN88" s="26"/>
      <c r="AO88" s="26"/>
      <c r="AP88" s="26"/>
      <c r="AQ88" s="26"/>
      <c r="AR88" s="26" t="s">
        <v>129</v>
      </c>
      <c r="AS88" s="26"/>
      <c r="AT88" s="26"/>
      <c r="AU88" s="26" t="s">
        <v>128</v>
      </c>
      <c r="AV88" s="26" t="s">
        <v>128</v>
      </c>
      <c r="AW88" s="26" t="s">
        <v>128</v>
      </c>
      <c r="AX88" s="26" t="s">
        <v>129</v>
      </c>
      <c r="AY88" s="26"/>
      <c r="AZ88" s="26" t="s">
        <v>4513</v>
      </c>
      <c r="BA88" s="41"/>
    </row>
    <row r="89" spans="1:53" ht="16.05" customHeight="1" x14ac:dyDescent="0.3">
      <c r="A89" s="23">
        <v>2016</v>
      </c>
      <c r="B89" s="24" t="s">
        <v>153</v>
      </c>
      <c r="C89" s="24" t="s">
        <v>860</v>
      </c>
      <c r="D89" s="24" t="s">
        <v>4446</v>
      </c>
      <c r="E89" s="25">
        <v>42586</v>
      </c>
      <c r="F89" s="38">
        <v>0.37817881944444443</v>
      </c>
      <c r="G89" s="25">
        <v>42586</v>
      </c>
      <c r="H89" s="38">
        <v>0.46151620370370372</v>
      </c>
      <c r="I89" s="34" t="s">
        <v>6250</v>
      </c>
      <c r="J89" s="43">
        <v>51.405000000000001</v>
      </c>
      <c r="K89" s="43">
        <v>16.111000000000001</v>
      </c>
      <c r="L89" s="56">
        <v>10</v>
      </c>
      <c r="M89" s="35">
        <v>3.4119999999999999</v>
      </c>
      <c r="N89" s="43"/>
      <c r="O89" s="57">
        <v>3.1</v>
      </c>
      <c r="P89" s="57">
        <v>3.4</v>
      </c>
      <c r="Q89" s="57"/>
      <c r="R89" s="57">
        <v>3.3</v>
      </c>
      <c r="S89" s="67" t="s">
        <v>6067</v>
      </c>
      <c r="T89" s="26"/>
      <c r="U89" s="24" t="s">
        <v>193</v>
      </c>
      <c r="V89" s="58"/>
      <c r="W89" s="58"/>
      <c r="X89" s="26">
        <v>0</v>
      </c>
      <c r="Y89" s="26">
        <v>0</v>
      </c>
      <c r="Z89" s="26">
        <v>2</v>
      </c>
      <c r="AA89" s="26"/>
      <c r="AB89" s="58"/>
      <c r="AC89" s="24"/>
      <c r="AD89" s="26" t="s">
        <v>3489</v>
      </c>
      <c r="AE89" s="26">
        <v>0</v>
      </c>
      <c r="AF89" s="26"/>
      <c r="AG89" s="26"/>
      <c r="AH89" s="26"/>
      <c r="AI89" s="26"/>
      <c r="AJ89" s="26" t="s">
        <v>3476</v>
      </c>
      <c r="AK89" s="24"/>
      <c r="AL89" s="24" t="s">
        <v>4563</v>
      </c>
      <c r="AM89" s="26"/>
      <c r="AN89" s="26"/>
      <c r="AO89" s="26"/>
      <c r="AP89" s="26"/>
      <c r="AQ89" s="26"/>
      <c r="AR89" s="26" t="s">
        <v>129</v>
      </c>
      <c r="AS89" s="26"/>
      <c r="AT89" s="26"/>
      <c r="AU89" s="26" t="s">
        <v>128</v>
      </c>
      <c r="AV89" s="26" t="s">
        <v>128</v>
      </c>
      <c r="AW89" s="26" t="s">
        <v>128</v>
      </c>
      <c r="AX89" s="26" t="s">
        <v>129</v>
      </c>
      <c r="AY89" s="26"/>
      <c r="AZ89" s="26" t="s">
        <v>4562</v>
      </c>
      <c r="BA89" s="41"/>
    </row>
    <row r="90" spans="1:53" ht="16.05" customHeight="1" x14ac:dyDescent="0.3">
      <c r="A90" s="23">
        <v>2016</v>
      </c>
      <c r="B90" s="24" t="s">
        <v>153</v>
      </c>
      <c r="C90" s="24" t="s">
        <v>860</v>
      </c>
      <c r="D90" s="24" t="s">
        <v>4233</v>
      </c>
      <c r="E90" s="25">
        <v>42607</v>
      </c>
      <c r="F90" s="38">
        <v>9.1656944444444444E-2</v>
      </c>
      <c r="G90" s="25">
        <v>42607</v>
      </c>
      <c r="H90" s="38">
        <v>0.17498842592592592</v>
      </c>
      <c r="I90" s="34" t="s">
        <v>6250</v>
      </c>
      <c r="J90" s="43">
        <v>50.161000000000001</v>
      </c>
      <c r="K90" s="43">
        <v>18.838999999999999</v>
      </c>
      <c r="L90" s="56">
        <v>0</v>
      </c>
      <c r="M90" s="35">
        <v>2.6</v>
      </c>
      <c r="N90" s="43"/>
      <c r="O90" s="57">
        <v>2.6</v>
      </c>
      <c r="P90" s="57"/>
      <c r="Q90" s="57"/>
      <c r="R90" s="57">
        <v>2.2999999999999998</v>
      </c>
      <c r="S90" s="67" t="s">
        <v>6099</v>
      </c>
      <c r="T90" s="26"/>
      <c r="U90" s="24" t="s">
        <v>193</v>
      </c>
      <c r="V90" s="58"/>
      <c r="W90" s="58"/>
      <c r="X90" s="26">
        <v>1</v>
      </c>
      <c r="Y90" s="26">
        <v>1</v>
      </c>
      <c r="Z90" s="26">
        <v>3</v>
      </c>
      <c r="AA90" s="26"/>
      <c r="AB90" s="58"/>
      <c r="AC90" s="24" t="s">
        <v>5634</v>
      </c>
      <c r="AD90" s="26">
        <v>0</v>
      </c>
      <c r="AE90" s="26">
        <v>0</v>
      </c>
      <c r="AF90" s="26"/>
      <c r="AG90" s="26"/>
      <c r="AH90" s="26"/>
      <c r="AI90" s="26"/>
      <c r="AJ90" s="26" t="s">
        <v>1631</v>
      </c>
      <c r="AK90" s="24"/>
      <c r="AL90" s="24"/>
      <c r="AM90" s="26"/>
      <c r="AN90" s="26"/>
      <c r="AO90" s="26"/>
      <c r="AP90" s="26"/>
      <c r="AQ90" s="26"/>
      <c r="AR90" s="26" t="s">
        <v>129</v>
      </c>
      <c r="AS90" s="26"/>
      <c r="AT90" s="26"/>
      <c r="AU90" s="26" t="s">
        <v>128</v>
      </c>
      <c r="AV90" s="26" t="s">
        <v>128</v>
      </c>
      <c r="AW90" s="26" t="s">
        <v>128</v>
      </c>
      <c r="AX90" s="26" t="s">
        <v>129</v>
      </c>
      <c r="AY90" s="26"/>
      <c r="AZ90" s="26" t="s">
        <v>4581</v>
      </c>
      <c r="BA90" s="39" t="s">
        <v>5665</v>
      </c>
    </row>
    <row r="91" spans="1:53" ht="16.05" customHeight="1" x14ac:dyDescent="0.3">
      <c r="A91" s="23">
        <v>2016</v>
      </c>
      <c r="B91" s="27" t="s">
        <v>148</v>
      </c>
      <c r="C91" s="27" t="s">
        <v>191</v>
      </c>
      <c r="D91" s="27" t="s">
        <v>3288</v>
      </c>
      <c r="E91" s="28">
        <v>42616</v>
      </c>
      <c r="F91" s="40">
        <v>0.50189814814814815</v>
      </c>
      <c r="G91" s="28">
        <v>42616</v>
      </c>
      <c r="H91" s="40">
        <v>0.29356481481481483</v>
      </c>
      <c r="I91" s="34" t="s">
        <v>6250</v>
      </c>
      <c r="J91" s="35">
        <v>36.424999999999997</v>
      </c>
      <c r="K91" s="35">
        <v>-96.929000000000002</v>
      </c>
      <c r="L91" s="42">
        <v>5.6</v>
      </c>
      <c r="M91" s="35">
        <v>5.8</v>
      </c>
      <c r="N91" s="35">
        <v>5.7</v>
      </c>
      <c r="O91" s="44"/>
      <c r="P91" s="44">
        <v>5.6</v>
      </c>
      <c r="Q91" s="44">
        <v>5.7</v>
      </c>
      <c r="R91" s="44"/>
      <c r="S91" s="24" t="s">
        <v>5585</v>
      </c>
      <c r="T91" s="23" t="s">
        <v>204</v>
      </c>
      <c r="U91" s="27" t="s">
        <v>193</v>
      </c>
      <c r="V91" s="46">
        <v>3930000</v>
      </c>
      <c r="W91" s="47"/>
      <c r="X91" s="23">
        <v>0</v>
      </c>
      <c r="Y91" s="23">
        <v>0</v>
      </c>
      <c r="Z91" s="23">
        <v>1</v>
      </c>
      <c r="AA91" s="23"/>
      <c r="AB91" s="47"/>
      <c r="AC91" s="27" t="s">
        <v>3289</v>
      </c>
      <c r="AD91" s="23">
        <v>14</v>
      </c>
      <c r="AE91" s="23">
        <v>0</v>
      </c>
      <c r="AF91" s="23" t="s">
        <v>3290</v>
      </c>
      <c r="AG91" s="23" t="s">
        <v>129</v>
      </c>
      <c r="AH91" s="23" t="s">
        <v>129</v>
      </c>
      <c r="AI91" s="23" t="s">
        <v>129</v>
      </c>
      <c r="AJ91" s="23" t="s">
        <v>43</v>
      </c>
      <c r="AK91" s="27" t="s">
        <v>100</v>
      </c>
      <c r="AL91" s="27" t="s">
        <v>3292</v>
      </c>
      <c r="AM91" s="23"/>
      <c r="AN91" s="23"/>
      <c r="AO91" s="23"/>
      <c r="AP91" s="23"/>
      <c r="AQ91" s="23"/>
      <c r="AR91" s="23"/>
      <c r="AS91" s="23" t="s">
        <v>129</v>
      </c>
      <c r="AT91" s="23"/>
      <c r="AU91" s="23" t="s">
        <v>128</v>
      </c>
      <c r="AV91" s="23" t="s">
        <v>128</v>
      </c>
      <c r="AW91" s="23" t="s">
        <v>128</v>
      </c>
      <c r="AX91" s="23" t="s">
        <v>129</v>
      </c>
      <c r="AY91" s="23" t="s">
        <v>6332</v>
      </c>
      <c r="AZ91" s="23" t="s">
        <v>3291</v>
      </c>
      <c r="BA91" s="65"/>
    </row>
    <row r="92" spans="1:53" ht="16.05" customHeight="1" x14ac:dyDescent="0.3">
      <c r="A92" s="23">
        <v>2016</v>
      </c>
      <c r="B92" s="24" t="s">
        <v>153</v>
      </c>
      <c r="C92" s="24" t="s">
        <v>704</v>
      </c>
      <c r="D92" s="24" t="s">
        <v>4645</v>
      </c>
      <c r="E92" s="25">
        <v>42681</v>
      </c>
      <c r="F92" s="38">
        <v>0.72619791666666667</v>
      </c>
      <c r="G92" s="25">
        <v>42681</v>
      </c>
      <c r="H92" s="38">
        <v>0.76785879629629628</v>
      </c>
      <c r="I92" s="34" t="s">
        <v>6250</v>
      </c>
      <c r="J92" s="43">
        <v>51.298999999999999</v>
      </c>
      <c r="K92" s="43">
        <v>10.612</v>
      </c>
      <c r="L92" s="56">
        <v>2</v>
      </c>
      <c r="M92" s="43">
        <v>2.2000000000000002</v>
      </c>
      <c r="N92" s="43"/>
      <c r="O92" s="57">
        <v>2.2000000000000002</v>
      </c>
      <c r="P92" s="57"/>
      <c r="Q92" s="57"/>
      <c r="R92" s="57">
        <v>1.9</v>
      </c>
      <c r="S92" s="67" t="s">
        <v>6094</v>
      </c>
      <c r="T92" s="26" t="s">
        <v>1336</v>
      </c>
      <c r="U92" s="24" t="s">
        <v>193</v>
      </c>
      <c r="V92" s="58"/>
      <c r="W92" s="58"/>
      <c r="X92" s="26">
        <v>0</v>
      </c>
      <c r="Y92" s="26">
        <v>0</v>
      </c>
      <c r="Z92" s="26">
        <v>0</v>
      </c>
      <c r="AA92" s="26"/>
      <c r="AB92" s="58"/>
      <c r="AC92" s="24"/>
      <c r="AD92" s="26">
        <v>1</v>
      </c>
      <c r="AE92" s="26">
        <v>0</v>
      </c>
      <c r="AF92" s="26"/>
      <c r="AG92" s="26"/>
      <c r="AH92" s="26"/>
      <c r="AI92" s="26"/>
      <c r="AJ92" s="26" t="s">
        <v>1631</v>
      </c>
      <c r="AK92" s="24"/>
      <c r="AL92" s="24"/>
      <c r="AM92" s="26"/>
      <c r="AN92" s="26"/>
      <c r="AO92" s="26"/>
      <c r="AP92" s="26"/>
      <c r="AQ92" s="26"/>
      <c r="AR92" s="26" t="s">
        <v>129</v>
      </c>
      <c r="AS92" s="26"/>
      <c r="AT92" s="26"/>
      <c r="AU92" s="26" t="s">
        <v>128</v>
      </c>
      <c r="AV92" s="26" t="s">
        <v>128</v>
      </c>
      <c r="AW92" s="26" t="s">
        <v>128</v>
      </c>
      <c r="AX92" s="26" t="s">
        <v>129</v>
      </c>
      <c r="AY92" s="26"/>
      <c r="AZ92" s="26" t="s">
        <v>4646</v>
      </c>
      <c r="BA92" s="41"/>
    </row>
    <row r="93" spans="1:53" ht="16.05" customHeight="1" x14ac:dyDescent="0.3">
      <c r="A93" s="23">
        <v>2016</v>
      </c>
      <c r="B93" s="24" t="s">
        <v>153</v>
      </c>
      <c r="C93" s="24" t="s">
        <v>704</v>
      </c>
      <c r="D93" s="24" t="s">
        <v>3937</v>
      </c>
      <c r="E93" s="25">
        <v>42689</v>
      </c>
      <c r="F93" s="38">
        <v>0.39391087962962962</v>
      </c>
      <c r="G93" s="25">
        <v>42689</v>
      </c>
      <c r="H93" s="38">
        <v>0.43557870370370372</v>
      </c>
      <c r="I93" s="34" t="s">
        <v>6250</v>
      </c>
      <c r="J93" s="43">
        <v>52.960999999999999</v>
      </c>
      <c r="K93" s="43">
        <v>9.2769999999999992</v>
      </c>
      <c r="L93" s="56">
        <v>5</v>
      </c>
      <c r="M93" s="35">
        <v>2.5</v>
      </c>
      <c r="N93" s="43"/>
      <c r="O93" s="57">
        <v>2.5</v>
      </c>
      <c r="P93" s="57"/>
      <c r="Q93" s="57"/>
      <c r="R93" s="57">
        <v>2.5</v>
      </c>
      <c r="S93" s="24" t="s">
        <v>6098</v>
      </c>
      <c r="T93" s="26" t="s">
        <v>582</v>
      </c>
      <c r="U93" s="24" t="s">
        <v>193</v>
      </c>
      <c r="V93" s="58"/>
      <c r="W93" s="58"/>
      <c r="X93" s="26">
        <v>0</v>
      </c>
      <c r="Y93" s="26">
        <v>0</v>
      </c>
      <c r="Z93" s="26">
        <v>0</v>
      </c>
      <c r="AA93" s="26"/>
      <c r="AB93" s="58"/>
      <c r="AC93" s="24"/>
      <c r="AD93" s="26">
        <v>1</v>
      </c>
      <c r="AE93" s="26">
        <v>0</v>
      </c>
      <c r="AF93" s="26"/>
      <c r="AG93" s="26"/>
      <c r="AH93" s="26"/>
      <c r="AI93" s="26"/>
      <c r="AJ93" s="26" t="s">
        <v>1631</v>
      </c>
      <c r="AK93" s="24"/>
      <c r="AL93" s="60"/>
      <c r="AM93" s="26"/>
      <c r="AN93" s="26"/>
      <c r="AO93" s="26"/>
      <c r="AP93" s="26"/>
      <c r="AQ93" s="26"/>
      <c r="AR93" s="26" t="s">
        <v>129</v>
      </c>
      <c r="AS93" s="26"/>
      <c r="AT93" s="26"/>
      <c r="AU93" s="26" t="s">
        <v>128</v>
      </c>
      <c r="AV93" s="26" t="s">
        <v>128</v>
      </c>
      <c r="AW93" s="26" t="s">
        <v>128</v>
      </c>
      <c r="AX93" s="26" t="s">
        <v>129</v>
      </c>
      <c r="AY93" s="26"/>
      <c r="AZ93" s="26" t="s">
        <v>4647</v>
      </c>
      <c r="BA93" s="41"/>
    </row>
    <row r="94" spans="1:53" ht="15.6" customHeight="1" x14ac:dyDescent="0.3">
      <c r="A94" s="26">
        <v>2016</v>
      </c>
      <c r="B94" s="24" t="s">
        <v>153</v>
      </c>
      <c r="C94" s="24" t="s">
        <v>1411</v>
      </c>
      <c r="D94" s="24" t="s">
        <v>4347</v>
      </c>
      <c r="E94" s="25">
        <v>42727</v>
      </c>
      <c r="F94" s="38">
        <v>0.60406655092592587</v>
      </c>
      <c r="G94" s="25">
        <v>42727</v>
      </c>
      <c r="H94" s="38">
        <v>0.64572916666666669</v>
      </c>
      <c r="I94" s="34" t="s">
        <v>6250</v>
      </c>
      <c r="J94" s="26">
        <v>53.033000000000001</v>
      </c>
      <c r="K94" s="26">
        <v>6.83</v>
      </c>
      <c r="L94" s="26">
        <v>3</v>
      </c>
      <c r="M94" s="35">
        <v>2.5</v>
      </c>
      <c r="N94" s="43"/>
      <c r="O94" s="57">
        <v>2.5</v>
      </c>
      <c r="P94" s="57"/>
      <c r="Q94" s="57"/>
      <c r="R94" s="57">
        <v>2.4</v>
      </c>
      <c r="S94" s="24" t="s">
        <v>6098</v>
      </c>
      <c r="T94" s="26" t="s">
        <v>4306</v>
      </c>
      <c r="U94" s="24" t="s">
        <v>193</v>
      </c>
      <c r="V94" s="26"/>
      <c r="W94" s="26"/>
      <c r="X94" s="26">
        <v>0</v>
      </c>
      <c r="Y94" s="26">
        <v>0</v>
      </c>
      <c r="Z94" s="26">
        <v>0</v>
      </c>
      <c r="AA94" s="26"/>
      <c r="AB94" s="26"/>
      <c r="AC94" s="26"/>
      <c r="AD94" s="26">
        <v>5</v>
      </c>
      <c r="AE94" s="26">
        <v>0</v>
      </c>
      <c r="AF94" s="26"/>
      <c r="AG94" s="26"/>
      <c r="AH94" s="26"/>
      <c r="AI94" s="26"/>
      <c r="AJ94" s="26"/>
      <c r="AK94" s="26"/>
      <c r="AL94" s="24"/>
      <c r="AM94" s="41"/>
      <c r="AN94" s="41"/>
      <c r="AO94" s="41"/>
      <c r="AP94" s="41"/>
      <c r="AQ94" s="41"/>
      <c r="AR94" s="26" t="s">
        <v>129</v>
      </c>
      <c r="AS94" s="26"/>
      <c r="AT94" s="26"/>
      <c r="AU94" s="26" t="s">
        <v>128</v>
      </c>
      <c r="AV94" s="26" t="s">
        <v>128</v>
      </c>
      <c r="AW94" s="26" t="s">
        <v>128</v>
      </c>
      <c r="AX94" s="26" t="s">
        <v>129</v>
      </c>
      <c r="AY94" s="26"/>
      <c r="AZ94" s="26" t="s">
        <v>5043</v>
      </c>
      <c r="BA94" s="26"/>
    </row>
    <row r="95" spans="1:53" ht="16.05" customHeight="1" x14ac:dyDescent="0.3">
      <c r="A95" s="23">
        <v>2017</v>
      </c>
      <c r="B95" s="24" t="s">
        <v>148</v>
      </c>
      <c r="C95" s="24" t="s">
        <v>191</v>
      </c>
      <c r="D95" s="24" t="s">
        <v>4721</v>
      </c>
      <c r="E95" s="25">
        <v>42783</v>
      </c>
      <c r="F95" s="34">
        <v>0.22707534722222222</v>
      </c>
      <c r="G95" s="25">
        <v>42782</v>
      </c>
      <c r="H95" s="34">
        <v>0.97707175925925915</v>
      </c>
      <c r="I95" s="34" t="s">
        <v>6250</v>
      </c>
      <c r="J95" s="43">
        <v>33.517000000000003</v>
      </c>
      <c r="K95" s="43">
        <v>-87.349000000000004</v>
      </c>
      <c r="L95" s="56">
        <v>2.4</v>
      </c>
      <c r="M95" s="35">
        <v>2.2999999999999998</v>
      </c>
      <c r="N95" s="43"/>
      <c r="O95" s="57">
        <v>2.2999999999999998</v>
      </c>
      <c r="P95" s="57"/>
      <c r="Q95" s="57"/>
      <c r="R95" s="57">
        <v>2.6</v>
      </c>
      <c r="S95" s="67" t="s">
        <v>6096</v>
      </c>
      <c r="T95" s="26"/>
      <c r="U95" s="24" t="s">
        <v>193</v>
      </c>
      <c r="V95" s="58"/>
      <c r="W95" s="58"/>
      <c r="X95" s="26">
        <v>0</v>
      </c>
      <c r="Y95" s="26">
        <v>0</v>
      </c>
      <c r="Z95" s="26">
        <v>0</v>
      </c>
      <c r="AA95" s="26">
        <v>0</v>
      </c>
      <c r="AB95" s="58"/>
      <c r="AC95" s="24"/>
      <c r="AD95" s="26">
        <v>1</v>
      </c>
      <c r="AE95" s="26">
        <v>0</v>
      </c>
      <c r="AF95" s="26"/>
      <c r="AG95" s="26"/>
      <c r="AH95" s="26"/>
      <c r="AI95" s="26"/>
      <c r="AJ95" s="26"/>
      <c r="AK95" s="24" t="s">
        <v>290</v>
      </c>
      <c r="AL95" s="60" t="s">
        <v>4723</v>
      </c>
      <c r="AM95" s="26"/>
      <c r="AN95" s="26"/>
      <c r="AO95" s="26"/>
      <c r="AP95" s="26"/>
      <c r="AQ95" s="26"/>
      <c r="AR95" s="26" t="s">
        <v>129</v>
      </c>
      <c r="AS95" s="26"/>
      <c r="AT95" s="26"/>
      <c r="AU95" s="26" t="s">
        <v>128</v>
      </c>
      <c r="AV95" s="26" t="s">
        <v>128</v>
      </c>
      <c r="AW95" s="26" t="s">
        <v>128</v>
      </c>
      <c r="AX95" s="26" t="s">
        <v>129</v>
      </c>
      <c r="AY95" s="26"/>
      <c r="AZ95" s="26" t="s">
        <v>4722</v>
      </c>
      <c r="BA95" s="41"/>
    </row>
    <row r="96" spans="1:53" ht="16.05" customHeight="1" x14ac:dyDescent="0.3">
      <c r="A96" s="23">
        <v>2017</v>
      </c>
      <c r="B96" s="24" t="s">
        <v>153</v>
      </c>
      <c r="C96" s="24" t="s">
        <v>860</v>
      </c>
      <c r="D96" s="24" t="s">
        <v>4446</v>
      </c>
      <c r="E96" s="25">
        <v>42805</v>
      </c>
      <c r="F96" s="34">
        <v>0.43341874999999996</v>
      </c>
      <c r="G96" s="25">
        <v>42805</v>
      </c>
      <c r="H96" s="34">
        <v>0.47508101851851853</v>
      </c>
      <c r="I96" s="34" t="s">
        <v>6250</v>
      </c>
      <c r="J96" s="43">
        <v>51.62</v>
      </c>
      <c r="K96" s="43">
        <v>15.853</v>
      </c>
      <c r="L96" s="56">
        <v>0</v>
      </c>
      <c r="M96" s="35">
        <v>3.1880000000000002</v>
      </c>
      <c r="N96" s="43"/>
      <c r="O96" s="57">
        <v>2.8</v>
      </c>
      <c r="P96" s="57">
        <v>3.2</v>
      </c>
      <c r="Q96" s="57"/>
      <c r="R96" s="57">
        <v>3.5</v>
      </c>
      <c r="S96" s="67" t="s">
        <v>6101</v>
      </c>
      <c r="T96" s="26"/>
      <c r="U96" s="24" t="s">
        <v>193</v>
      </c>
      <c r="V96" s="58"/>
      <c r="W96" s="58"/>
      <c r="X96" s="26">
        <v>0</v>
      </c>
      <c r="Y96" s="26">
        <v>0</v>
      </c>
      <c r="Z96" s="26">
        <v>0</v>
      </c>
      <c r="AA96" s="26">
        <v>0</v>
      </c>
      <c r="AB96" s="58"/>
      <c r="AC96" s="24"/>
      <c r="AD96" s="26">
        <v>10</v>
      </c>
      <c r="AE96" s="26">
        <v>0</v>
      </c>
      <c r="AF96" s="26"/>
      <c r="AG96" s="26"/>
      <c r="AH96" s="26"/>
      <c r="AI96" s="26"/>
      <c r="AJ96" s="26" t="s">
        <v>3493</v>
      </c>
      <c r="AK96" s="24"/>
      <c r="AL96" s="24" t="s">
        <v>4738</v>
      </c>
      <c r="AM96" s="26"/>
      <c r="AN96" s="26"/>
      <c r="AO96" s="26"/>
      <c r="AP96" s="26"/>
      <c r="AQ96" s="26"/>
      <c r="AR96" s="26" t="s">
        <v>129</v>
      </c>
      <c r="AS96" s="26"/>
      <c r="AT96" s="26"/>
      <c r="AU96" s="26" t="s">
        <v>128</v>
      </c>
      <c r="AV96" s="26" t="s">
        <v>128</v>
      </c>
      <c r="AW96" s="26" t="s">
        <v>128</v>
      </c>
      <c r="AX96" s="26" t="s">
        <v>129</v>
      </c>
      <c r="AY96" s="26"/>
      <c r="AZ96" s="26" t="s">
        <v>4737</v>
      </c>
      <c r="BA96" s="41"/>
    </row>
    <row r="97" spans="1:53" ht="16.05" customHeight="1" x14ac:dyDescent="0.3">
      <c r="A97" s="23">
        <v>2017</v>
      </c>
      <c r="B97" s="24" t="s">
        <v>153</v>
      </c>
      <c r="C97" s="24" t="s">
        <v>860</v>
      </c>
      <c r="D97" s="24" t="s">
        <v>4233</v>
      </c>
      <c r="E97" s="25">
        <v>42884</v>
      </c>
      <c r="F97" s="34">
        <v>0.29966342592592593</v>
      </c>
      <c r="G97" s="25">
        <v>42884</v>
      </c>
      <c r="H97" s="34">
        <v>0.38299768518518523</v>
      </c>
      <c r="I97" s="34" t="s">
        <v>6250</v>
      </c>
      <c r="J97" s="43">
        <v>50.057000000000002</v>
      </c>
      <c r="K97" s="43">
        <v>19.12</v>
      </c>
      <c r="L97" s="56">
        <v>0</v>
      </c>
      <c r="M97" s="35">
        <v>4.2350000000000003</v>
      </c>
      <c r="N97" s="43"/>
      <c r="O97" s="57"/>
      <c r="P97" s="57"/>
      <c r="Q97" s="57">
        <v>3.2</v>
      </c>
      <c r="R97" s="57">
        <v>3.3</v>
      </c>
      <c r="S97" s="67" t="s">
        <v>6058</v>
      </c>
      <c r="T97" s="26"/>
      <c r="U97" s="24" t="s">
        <v>193</v>
      </c>
      <c r="V97" s="58"/>
      <c r="W97" s="58"/>
      <c r="X97" s="26">
        <v>0</v>
      </c>
      <c r="Y97" s="26">
        <v>0</v>
      </c>
      <c r="Z97" s="26">
        <v>4</v>
      </c>
      <c r="AA97" s="26">
        <v>0</v>
      </c>
      <c r="AB97" s="58"/>
      <c r="AC97" s="24" t="s">
        <v>6200</v>
      </c>
      <c r="AD97" s="26"/>
      <c r="AE97" s="26"/>
      <c r="AF97" s="26"/>
      <c r="AG97" s="26"/>
      <c r="AH97" s="26"/>
      <c r="AI97" s="26"/>
      <c r="AJ97" s="156" t="s">
        <v>6203</v>
      </c>
      <c r="AK97" s="24"/>
      <c r="AL97" s="24"/>
      <c r="AM97" s="26"/>
      <c r="AN97" s="26"/>
      <c r="AO97" s="26"/>
      <c r="AP97" s="26"/>
      <c r="AQ97" s="26"/>
      <c r="AR97" s="26" t="s">
        <v>129</v>
      </c>
      <c r="AS97" s="26"/>
      <c r="AT97" s="26"/>
      <c r="AU97" s="26" t="s">
        <v>128</v>
      </c>
      <c r="AV97" s="26" t="s">
        <v>128</v>
      </c>
      <c r="AW97" s="26" t="s">
        <v>128</v>
      </c>
      <c r="AX97" s="26" t="s">
        <v>129</v>
      </c>
      <c r="AY97" s="26"/>
      <c r="AZ97" s="26" t="s">
        <v>4775</v>
      </c>
      <c r="BA97" s="39" t="s">
        <v>6199</v>
      </c>
    </row>
    <row r="98" spans="1:53" ht="16.05" customHeight="1" x14ac:dyDescent="0.3">
      <c r="A98" s="23">
        <v>2017</v>
      </c>
      <c r="B98" s="27" t="s">
        <v>159</v>
      </c>
      <c r="C98" s="27" t="s">
        <v>160</v>
      </c>
      <c r="D98" s="27" t="s">
        <v>3401</v>
      </c>
      <c r="E98" s="28">
        <v>42968</v>
      </c>
      <c r="F98" s="40">
        <v>0.79019675925925925</v>
      </c>
      <c r="G98" s="28">
        <v>42968</v>
      </c>
      <c r="H98" s="40">
        <v>0.87353009259259251</v>
      </c>
      <c r="I98" s="34" t="s">
        <v>6250</v>
      </c>
      <c r="J98" s="35">
        <v>40.738999999999997</v>
      </c>
      <c r="K98" s="35">
        <v>13.903</v>
      </c>
      <c r="L98" s="42">
        <v>1.73</v>
      </c>
      <c r="M98" s="43">
        <v>3.9</v>
      </c>
      <c r="N98" s="43">
        <v>4.3</v>
      </c>
      <c r="O98" s="44">
        <v>3.6</v>
      </c>
      <c r="P98" s="44">
        <v>4.2</v>
      </c>
      <c r="Q98" s="44">
        <v>2.8</v>
      </c>
      <c r="R98" s="44"/>
      <c r="S98" s="27" t="s">
        <v>5874</v>
      </c>
      <c r="T98" s="23" t="s">
        <v>3402</v>
      </c>
      <c r="U98" s="27"/>
      <c r="V98" s="46">
        <f>73868+150000</f>
        <v>223868</v>
      </c>
      <c r="W98" s="47">
        <v>2600</v>
      </c>
      <c r="X98" s="23">
        <v>2</v>
      </c>
      <c r="Y98" s="23">
        <v>2</v>
      </c>
      <c r="Z98" s="50" t="s">
        <v>3403</v>
      </c>
      <c r="AA98" s="23">
        <v>1061</v>
      </c>
      <c r="AB98" s="47">
        <v>1600</v>
      </c>
      <c r="AC98" s="27" t="s">
        <v>5611</v>
      </c>
      <c r="AD98" s="50" t="s">
        <v>5985</v>
      </c>
      <c r="AE98" s="23">
        <v>688</v>
      </c>
      <c r="AF98" s="62" t="s">
        <v>3404</v>
      </c>
      <c r="AG98" s="23" t="s">
        <v>129</v>
      </c>
      <c r="AH98" s="23" t="s">
        <v>129</v>
      </c>
      <c r="AI98" s="23" t="s">
        <v>128</v>
      </c>
      <c r="AJ98" s="23" t="s">
        <v>43</v>
      </c>
      <c r="AK98" s="27" t="s">
        <v>100</v>
      </c>
      <c r="AL98" s="27" t="s">
        <v>5986</v>
      </c>
      <c r="AM98" s="23"/>
      <c r="AN98" s="23"/>
      <c r="AO98" s="23"/>
      <c r="AP98" s="23"/>
      <c r="AQ98" s="23"/>
      <c r="AR98" s="23"/>
      <c r="AS98" s="23" t="s">
        <v>129</v>
      </c>
      <c r="AT98" s="23"/>
      <c r="AU98" s="23" t="s">
        <v>129</v>
      </c>
      <c r="AV98" s="23" t="s">
        <v>129</v>
      </c>
      <c r="AW98" s="23" t="s">
        <v>128</v>
      </c>
      <c r="AX98" s="23" t="s">
        <v>129</v>
      </c>
      <c r="AY98" s="23" t="s">
        <v>6343</v>
      </c>
      <c r="AZ98" s="23" t="s">
        <v>3405</v>
      </c>
      <c r="BA98" s="45" t="s">
        <v>5875</v>
      </c>
    </row>
    <row r="99" spans="1:53" ht="16.05" customHeight="1" x14ac:dyDescent="0.3">
      <c r="A99" s="23">
        <v>2017</v>
      </c>
      <c r="B99" s="24" t="s">
        <v>153</v>
      </c>
      <c r="C99" s="24" t="s">
        <v>860</v>
      </c>
      <c r="D99" s="24" t="s">
        <v>4818</v>
      </c>
      <c r="E99" s="25">
        <v>42983</v>
      </c>
      <c r="F99" s="34">
        <v>0.11507418981481482</v>
      </c>
      <c r="G99" s="25">
        <v>42983</v>
      </c>
      <c r="H99" s="34">
        <v>0.19840277777777779</v>
      </c>
      <c r="I99" s="34" t="s">
        <v>6250</v>
      </c>
      <c r="J99" s="43">
        <v>50.26</v>
      </c>
      <c r="K99" s="43">
        <v>18.954999999999998</v>
      </c>
      <c r="L99" s="56">
        <v>0</v>
      </c>
      <c r="M99" s="35">
        <v>4.4359999999999999</v>
      </c>
      <c r="N99" s="43"/>
      <c r="O99" s="57"/>
      <c r="P99" s="57"/>
      <c r="Q99" s="57">
        <v>3.5</v>
      </c>
      <c r="R99" s="57">
        <v>3.2</v>
      </c>
      <c r="S99" s="67" t="s">
        <v>6084</v>
      </c>
      <c r="T99" s="26" t="s">
        <v>497</v>
      </c>
      <c r="U99" s="24" t="s">
        <v>193</v>
      </c>
      <c r="V99" s="58"/>
      <c r="W99" s="58"/>
      <c r="X99" s="26">
        <v>0</v>
      </c>
      <c r="Y99" s="26">
        <v>0</v>
      </c>
      <c r="Z99" s="26">
        <v>7</v>
      </c>
      <c r="AA99" s="26"/>
      <c r="AB99" s="58"/>
      <c r="AC99" s="24" t="s">
        <v>6202</v>
      </c>
      <c r="AD99" s="26"/>
      <c r="AE99" s="26"/>
      <c r="AF99" s="26"/>
      <c r="AG99" s="26"/>
      <c r="AH99" s="26"/>
      <c r="AI99" s="26"/>
      <c r="AJ99" s="156" t="s">
        <v>6203</v>
      </c>
      <c r="AK99" s="24"/>
      <c r="AL99" s="24"/>
      <c r="AM99" s="26"/>
      <c r="AN99" s="26"/>
      <c r="AO99" s="26"/>
      <c r="AP99" s="26"/>
      <c r="AQ99" s="26"/>
      <c r="AR99" s="26" t="s">
        <v>129</v>
      </c>
      <c r="AS99" s="26"/>
      <c r="AT99" s="26"/>
      <c r="AU99" s="26" t="s">
        <v>128</v>
      </c>
      <c r="AV99" s="26" t="s">
        <v>128</v>
      </c>
      <c r="AW99" s="26" t="s">
        <v>128</v>
      </c>
      <c r="AX99" s="26" t="s">
        <v>129</v>
      </c>
      <c r="AY99" s="26"/>
      <c r="AZ99" s="26" t="s">
        <v>4819</v>
      </c>
      <c r="BA99" s="39" t="s">
        <v>6204</v>
      </c>
    </row>
    <row r="100" spans="1:53" ht="16.05" customHeight="1" x14ac:dyDescent="0.3">
      <c r="A100" s="23">
        <v>2017</v>
      </c>
      <c r="B100" s="24" t="s">
        <v>153</v>
      </c>
      <c r="C100" s="24" t="s">
        <v>704</v>
      </c>
      <c r="D100" s="24" t="s">
        <v>4822</v>
      </c>
      <c r="E100" s="25">
        <v>42987</v>
      </c>
      <c r="F100" s="34">
        <v>0.72256898148148141</v>
      </c>
      <c r="G100" s="25">
        <v>42987</v>
      </c>
      <c r="H100" s="34">
        <v>0.80590277777777775</v>
      </c>
      <c r="I100" s="34" t="s">
        <v>6250</v>
      </c>
      <c r="J100" s="43">
        <v>48.198999999999998</v>
      </c>
      <c r="K100" s="43">
        <v>11.814</v>
      </c>
      <c r="L100" s="56">
        <v>3</v>
      </c>
      <c r="M100" s="35">
        <v>2.294</v>
      </c>
      <c r="N100" s="43"/>
      <c r="O100" s="57">
        <v>2.5</v>
      </c>
      <c r="P100" s="57">
        <v>2.4</v>
      </c>
      <c r="Q100" s="57"/>
      <c r="R100" s="57">
        <v>2.1</v>
      </c>
      <c r="S100" s="67" t="s">
        <v>6095</v>
      </c>
      <c r="T100" s="26" t="s">
        <v>582</v>
      </c>
      <c r="U100" s="24" t="s">
        <v>193</v>
      </c>
      <c r="V100" s="58"/>
      <c r="W100" s="58"/>
      <c r="X100" s="26">
        <v>0</v>
      </c>
      <c r="Y100" s="26">
        <v>0</v>
      </c>
      <c r="Z100" s="26">
        <v>0</v>
      </c>
      <c r="AA100" s="26">
        <v>0</v>
      </c>
      <c r="AB100" s="58"/>
      <c r="AC100" s="24"/>
      <c r="AD100" s="26">
        <v>17</v>
      </c>
      <c r="AE100" s="26">
        <v>0</v>
      </c>
      <c r="AF100" s="26"/>
      <c r="AG100" s="26"/>
      <c r="AH100" s="26"/>
      <c r="AI100" s="26"/>
      <c r="AJ100" s="26"/>
      <c r="AK100" s="24"/>
      <c r="AL100" s="24"/>
      <c r="AM100" s="26"/>
      <c r="AN100" s="26"/>
      <c r="AO100" s="26"/>
      <c r="AP100" s="26"/>
      <c r="AQ100" s="26"/>
      <c r="AR100" s="26" t="s">
        <v>129</v>
      </c>
      <c r="AS100" s="26"/>
      <c r="AT100" s="26"/>
      <c r="AU100" s="26" t="s">
        <v>128</v>
      </c>
      <c r="AV100" s="26" t="s">
        <v>128</v>
      </c>
      <c r="AW100" s="26" t="s">
        <v>128</v>
      </c>
      <c r="AX100" s="26" t="s">
        <v>129</v>
      </c>
      <c r="AY100" s="26"/>
      <c r="AZ100" s="26" t="s">
        <v>4823</v>
      </c>
      <c r="BA100" s="41"/>
    </row>
    <row r="101" spans="1:53" ht="16.05" customHeight="1" x14ac:dyDescent="0.3">
      <c r="A101" s="23">
        <v>2017</v>
      </c>
      <c r="B101" s="24" t="s">
        <v>148</v>
      </c>
      <c r="C101" s="24" t="s">
        <v>149</v>
      </c>
      <c r="D101" s="24" t="s">
        <v>4837</v>
      </c>
      <c r="E101" s="25">
        <v>43038</v>
      </c>
      <c r="F101" s="34">
        <v>0.58128368055555557</v>
      </c>
      <c r="G101" s="25">
        <v>43038</v>
      </c>
      <c r="H101" s="34">
        <v>0.3729513888888889</v>
      </c>
      <c r="I101" s="34" t="s">
        <v>6250</v>
      </c>
      <c r="J101" s="43">
        <v>25.439</v>
      </c>
      <c r="K101" s="43">
        <v>-100.541</v>
      </c>
      <c r="L101" s="56">
        <v>0</v>
      </c>
      <c r="M101" s="43">
        <v>3.3</v>
      </c>
      <c r="N101" s="43"/>
      <c r="O101" s="57">
        <v>3.4</v>
      </c>
      <c r="P101" s="57">
        <v>3.3</v>
      </c>
      <c r="Q101" s="57"/>
      <c r="R101" s="57">
        <v>4</v>
      </c>
      <c r="S101" s="24" t="s">
        <v>6066</v>
      </c>
      <c r="T101" s="26"/>
      <c r="U101" s="24" t="s">
        <v>867</v>
      </c>
      <c r="V101" s="58"/>
      <c r="W101" s="58"/>
      <c r="X101" s="26">
        <v>0</v>
      </c>
      <c r="Y101" s="26">
        <v>0</v>
      </c>
      <c r="Z101" s="26">
        <v>0</v>
      </c>
      <c r="AA101" s="26">
        <v>0</v>
      </c>
      <c r="AB101" s="58"/>
      <c r="AC101" s="24"/>
      <c r="AD101" s="26">
        <v>2</v>
      </c>
      <c r="AE101" s="26">
        <v>0</v>
      </c>
      <c r="AF101" s="26"/>
      <c r="AG101" s="26"/>
      <c r="AH101" s="26"/>
      <c r="AI101" s="26"/>
      <c r="AJ101" s="26"/>
      <c r="AK101" s="24"/>
      <c r="AL101" s="24" t="s">
        <v>5473</v>
      </c>
      <c r="AM101" s="26"/>
      <c r="AN101" s="26"/>
      <c r="AO101" s="26"/>
      <c r="AP101" s="26"/>
      <c r="AQ101" s="26"/>
      <c r="AR101" s="26" t="s">
        <v>129</v>
      </c>
      <c r="AS101" s="26"/>
      <c r="AT101" s="26"/>
      <c r="AU101" s="26" t="s">
        <v>128</v>
      </c>
      <c r="AV101" s="26" t="s">
        <v>128</v>
      </c>
      <c r="AW101" s="26" t="s">
        <v>128</v>
      </c>
      <c r="AX101" s="26" t="s">
        <v>129</v>
      </c>
      <c r="AY101" s="26"/>
      <c r="AZ101" s="26" t="s">
        <v>4838</v>
      </c>
      <c r="BA101" s="39" t="s">
        <v>5491</v>
      </c>
    </row>
    <row r="102" spans="1:53" ht="16.05" customHeight="1" x14ac:dyDescent="0.3">
      <c r="A102" s="23">
        <v>2017</v>
      </c>
      <c r="B102" s="24" t="s">
        <v>159</v>
      </c>
      <c r="C102" s="24" t="s">
        <v>229</v>
      </c>
      <c r="D102" s="24" t="s">
        <v>4855</v>
      </c>
      <c r="E102" s="25">
        <v>43073</v>
      </c>
      <c r="F102" s="34">
        <v>0.36615914351851853</v>
      </c>
      <c r="G102" s="25">
        <v>43073</v>
      </c>
      <c r="H102" s="34">
        <v>0.40782407407407412</v>
      </c>
      <c r="I102" s="34" t="s">
        <v>6250</v>
      </c>
      <c r="J102" s="43">
        <v>38.735999999999997</v>
      </c>
      <c r="K102" s="43">
        <v>-1.0149999999999999</v>
      </c>
      <c r="L102" s="56">
        <v>0</v>
      </c>
      <c r="M102" s="43">
        <v>3.6989999999999998</v>
      </c>
      <c r="N102" s="43"/>
      <c r="O102" s="57"/>
      <c r="P102" s="57"/>
      <c r="Q102" s="57">
        <v>2.4</v>
      </c>
      <c r="R102" s="57">
        <v>4</v>
      </c>
      <c r="S102" s="24" t="s">
        <v>6070</v>
      </c>
      <c r="T102" s="26" t="s">
        <v>497</v>
      </c>
      <c r="U102" s="24" t="s">
        <v>867</v>
      </c>
      <c r="V102" s="58"/>
      <c r="W102" s="58"/>
      <c r="X102" s="26">
        <v>0</v>
      </c>
      <c r="Y102" s="26">
        <v>0</v>
      </c>
      <c r="Z102" s="26">
        <v>0</v>
      </c>
      <c r="AA102" s="26">
        <v>0</v>
      </c>
      <c r="AB102" s="58"/>
      <c r="AC102" s="24"/>
      <c r="AD102" s="26">
        <v>5</v>
      </c>
      <c r="AE102" s="26">
        <v>0</v>
      </c>
      <c r="AF102" s="26"/>
      <c r="AG102" s="26"/>
      <c r="AH102" s="26"/>
      <c r="AI102" s="26"/>
      <c r="AJ102" s="26"/>
      <c r="AK102" s="24"/>
      <c r="AL102" s="24"/>
      <c r="AM102" s="26"/>
      <c r="AN102" s="26"/>
      <c r="AO102" s="26"/>
      <c r="AP102" s="26"/>
      <c r="AQ102" s="26"/>
      <c r="AR102" s="26" t="s">
        <v>129</v>
      </c>
      <c r="AS102" s="26"/>
      <c r="AT102" s="26"/>
      <c r="AU102" s="26" t="s">
        <v>128</v>
      </c>
      <c r="AV102" s="26" t="s">
        <v>128</v>
      </c>
      <c r="AW102" s="26" t="s">
        <v>128</v>
      </c>
      <c r="AX102" s="26" t="s">
        <v>129</v>
      </c>
      <c r="AY102" s="26"/>
      <c r="AZ102" s="26" t="s">
        <v>4856</v>
      </c>
      <c r="BA102" s="41"/>
    </row>
    <row r="103" spans="1:53" ht="16.05" customHeight="1" x14ac:dyDescent="0.3">
      <c r="A103" s="26">
        <v>2017</v>
      </c>
      <c r="B103" s="24" t="s">
        <v>153</v>
      </c>
      <c r="C103" s="24" t="s">
        <v>1035</v>
      </c>
      <c r="D103" s="24" t="s">
        <v>5063</v>
      </c>
      <c r="E103" s="25">
        <v>43079</v>
      </c>
      <c r="F103" s="38">
        <v>0.11983101851851852</v>
      </c>
      <c r="G103" s="25">
        <v>43079</v>
      </c>
      <c r="H103" s="38">
        <v>0.16149305555555557</v>
      </c>
      <c r="I103" s="34" t="s">
        <v>6250</v>
      </c>
      <c r="J103" s="26">
        <v>49.95</v>
      </c>
      <c r="K103" s="26">
        <v>18.170000000000002</v>
      </c>
      <c r="L103" s="26">
        <v>10</v>
      </c>
      <c r="M103" s="35">
        <v>3.6349999999999998</v>
      </c>
      <c r="N103" s="43"/>
      <c r="O103" s="57">
        <v>3.2</v>
      </c>
      <c r="P103" s="57">
        <v>3.6</v>
      </c>
      <c r="Q103" s="57"/>
      <c r="R103" s="57">
        <v>3.5</v>
      </c>
      <c r="S103" s="24" t="s">
        <v>6069</v>
      </c>
      <c r="T103" s="26"/>
      <c r="U103" s="24" t="s">
        <v>193</v>
      </c>
      <c r="V103" s="41"/>
      <c r="W103" s="41"/>
      <c r="X103" s="26">
        <v>0</v>
      </c>
      <c r="Y103" s="26">
        <v>0</v>
      </c>
      <c r="Z103" s="26">
        <v>0</v>
      </c>
      <c r="AA103" s="26"/>
      <c r="AB103" s="41"/>
      <c r="AC103" s="41"/>
      <c r="AD103" s="26">
        <v>1</v>
      </c>
      <c r="AE103" s="26">
        <v>0</v>
      </c>
      <c r="AF103" s="41"/>
      <c r="AG103" s="26"/>
      <c r="AH103" s="26"/>
      <c r="AI103" s="26"/>
      <c r="AJ103" s="26" t="s">
        <v>311</v>
      </c>
      <c r="AK103" s="41"/>
      <c r="AL103" s="24"/>
      <c r="AM103" s="41"/>
      <c r="AN103" s="41"/>
      <c r="AO103" s="41"/>
      <c r="AP103" s="41"/>
      <c r="AQ103" s="41"/>
      <c r="AR103" s="26" t="s">
        <v>129</v>
      </c>
      <c r="AS103" s="26"/>
      <c r="AT103" s="26"/>
      <c r="AU103" s="26" t="s">
        <v>128</v>
      </c>
      <c r="AV103" s="26" t="s">
        <v>128</v>
      </c>
      <c r="AW103" s="26" t="s">
        <v>128</v>
      </c>
      <c r="AX103" s="26" t="s">
        <v>129</v>
      </c>
      <c r="AY103" s="26"/>
      <c r="AZ103" s="26" t="s">
        <v>5064</v>
      </c>
      <c r="BA103" s="41"/>
    </row>
  </sheetData>
  <autoFilter ref="A1:BA1"/>
  <sortState ref="A2:BA103">
    <sortCondition ref="A2:A103"/>
    <sortCondition ref="E2:E103"/>
    <sortCondition ref="F2:F103"/>
  </sortState>
  <hyperlinks>
    <hyperlink ref="BA14" r:id="rId1" display="http://www.nytimes.com/2009/12/11/science/earth/11basel.html"/>
    <hyperlink ref="BA59" r:id="rId2" display="https://link.springer.com/article/10.1007/s11069-014-1242-0"/>
    <hyperlink ref="BA25" r:id="rId3" display="http://blogs.canalsur.es/documentacionyarchivo/jaen-comienza-el-ano-2013-con-multiples-terremotos/"/>
    <hyperlink ref="BA2" r:id="rId4" display="http://www.westword.com/news/denver-earthquakes-40-years-ago-were-caused-by-uncle-sam-not-mother-nature-5833488"/>
    <hyperlink ref="BA90" r:id="rId5"/>
    <hyperlink ref="BA65" r:id="rId6"/>
    <hyperlink ref="BA16" r:id="rId7"/>
    <hyperlink ref="BA7" r:id="rId8" display="http://www.ig.utexas.edu/research/seismology/TXEQ/map/quake.htm?eqn=2000Aug170108A, "/>
    <hyperlink ref="BA10" r:id="rId9" display="http://www.seced.org.uk/images/newsletters/Newsletter%20vol%2016%20no%201.pdf, "/>
    <hyperlink ref="BA97" r:id="rId10"/>
    <hyperlink ref="BA99" r:id="rId11"/>
    <hyperlink ref="BA5" r:id="rId12"/>
    <hyperlink ref="BA101" r:id="rId13" location="magnitudvsintensidad" display="http://www.ssn.unam.mx/divulgacion/preguntas/#magnitudvsintensidad"/>
    <hyperlink ref="BA48" r:id="rId14" location="magnitudvsintensidad" display="http://www.ssn.unam.mx/divulgacion/preguntas/#magnitudvsintensidad"/>
    <hyperlink ref="BA35" r:id="rId15"/>
    <hyperlink ref="BA30" r:id="rId16" display="https://pubs.geoscienceworld.org/ssa/srl/article/87/2A/274/315576/complex-rupture-process-of-the-19-march-2013-rudna"/>
    <hyperlink ref="BA11" r:id="rId17" display="http://www.isc.ac.uk/cgi-bin/web-db-v4?event_id=2902245&amp;out_format=IMS1.0&amp;request=COMPREHENSIVE"/>
  </hyperlinks>
  <pageMargins left="0.7" right="0.7" top="0.75" bottom="0.75" header="0.3" footer="0.3"/>
  <pageSetup paperSize="9"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Database</vt:lpstr>
      <vt:lpstr>others_of_interest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Nievas</dc:creator>
  <cp:lastModifiedBy>Cecilia Nievas</cp:lastModifiedBy>
  <dcterms:created xsi:type="dcterms:W3CDTF">2018-05-11T09:29:12Z</dcterms:created>
  <dcterms:modified xsi:type="dcterms:W3CDTF">2019-11-27T07:55:45Z</dcterms:modified>
</cp:coreProperties>
</file>